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rk\Desktop\"/>
    </mc:Choice>
  </mc:AlternateContent>
  <xr:revisionPtr revIDLastSave="0" documentId="13_ncr:1_{08671866-DFA3-4A88-BB0D-12C7D80B4373}" xr6:coauthVersionLast="36" xr6:coauthVersionMax="36" xr10:uidLastSave="{00000000-0000-0000-0000-000000000000}"/>
  <bookViews>
    <workbookView xWindow="0" yWindow="0" windowWidth="23040" windowHeight="8952" xr2:uid="{7CA98933-93D5-4AC4-B2A2-C3A9333117FF}"/>
  </bookViews>
  <sheets>
    <sheet name="Genel" sheetId="1" r:id="rId1"/>
    <sheet name="Branş Bazlı Analiz" sheetId="2" r:id="rId2"/>
    <sheet name="Karşılaştırmalı Prim Üretimi" sheetId="3" r:id="rId3"/>
    <sheet name="Hayatdışı" sheetId="4" r:id="rId4"/>
    <sheet name="Hayat" sheetId="5" r:id="rId5"/>
    <sheet name="Kaza" sheetId="6" r:id="rId6"/>
    <sheet name="Hastalık-Sağlık" sheetId="7" r:id="rId7"/>
    <sheet name="Kara Araçları" sheetId="8" r:id="rId8"/>
    <sheet name="Kasko" sheetId="9" r:id="rId9"/>
    <sheet name="Raylı Araçlar" sheetId="10" r:id="rId10"/>
    <sheet name="Hava Araçları" sheetId="11" r:id="rId11"/>
    <sheet name="Su Araçları" sheetId="12" r:id="rId12"/>
    <sheet name="Nakliyat" sheetId="13" r:id="rId13"/>
    <sheet name="Yangın ve Doğal Afetler" sheetId="14" r:id="rId14"/>
    <sheet name="Genel Zararlar" sheetId="15" r:id="rId15"/>
    <sheet name="Kara Araçları Sorumluluk" sheetId="16" r:id="rId16"/>
    <sheet name="Trafik" sheetId="17" r:id="rId17"/>
    <sheet name="Hava Araçları Sorumluluk" sheetId="18" r:id="rId18"/>
    <sheet name="Su Araçları Sorumluluk" sheetId="19" r:id="rId19"/>
    <sheet name="Genel Sorumluluk" sheetId="20" r:id="rId20"/>
    <sheet name="Kredi" sheetId="21" r:id="rId21"/>
    <sheet name="Kefalet" sheetId="22" r:id="rId22"/>
    <sheet name="Finansal Kayıplar" sheetId="23" r:id="rId23"/>
    <sheet name="Hukuksal Koruma" sheetId="24" r:id="rId24"/>
    <sheet name="Destek" sheetId="25" r:id="rId25"/>
    <sheet name="Dev.Dest.Tarım Sigortaları" sheetId="26" r:id="rId26"/>
    <sheet name="Mühendislik Sigortaları" sheetId="27" r:id="rId27"/>
    <sheet name="H-Hayat Toplam" sheetId="28" r:id="rId28"/>
    <sheet name="H-Hastalık Sağlık" sheetId="29" r:id="rId29"/>
    <sheet name="Hayat Grubu Toplam" sheetId="30" r:id="rId30"/>
    <sheet name="Direkt" sheetId="31" r:id="rId31"/>
    <sheet name="Endirekt" sheetId="32" r:id="rId32"/>
    <sheet name="Toplam" sheetId="33" r:id="rId33"/>
  </sheets>
  <externalReferences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_AMO_UniqueIdentifier" hidden="1">"'d96a60d8-08b9-4587-ae71-196efdd5e809'"</definedName>
    <definedName name="_Fill" hidden="1">#REF!</definedName>
    <definedName name="_Order1" hidden="1">0</definedName>
    <definedName name="_Order2" hidden="1">0</definedName>
    <definedName name="_xlnm._FilterDatabase" localSheetId="1" hidden="1">'Branş Bazlı Analiz'!$C$1:$C$75</definedName>
    <definedName name="_xlnm._FilterDatabase" localSheetId="24" hidden="1">Destek!$C$1:$C$75</definedName>
    <definedName name="_xlnm._FilterDatabase" localSheetId="25" hidden="1">'Dev.Dest.Tarım Sigortaları'!$C$1:$C$75</definedName>
    <definedName name="_xlnm._FilterDatabase" localSheetId="30" hidden="1">Direkt!$C$1:$C$75</definedName>
    <definedName name="_xlnm._FilterDatabase" localSheetId="31" hidden="1">Endirekt!$C$1:$C$75</definedName>
    <definedName name="_xlnm._FilterDatabase" localSheetId="22" hidden="1">'Finansal Kayıplar'!$C$1:$C$75</definedName>
    <definedName name="_xlnm._FilterDatabase" localSheetId="0" hidden="1">Genel!#REF!</definedName>
    <definedName name="_xlnm._FilterDatabase" localSheetId="19" hidden="1">'Genel Sorumluluk'!$C$1:$C$75</definedName>
    <definedName name="_xlnm._FilterDatabase" localSheetId="14" hidden="1">'Genel Zararlar'!$C$1:$C$75</definedName>
    <definedName name="_xlnm._FilterDatabase" localSheetId="6" hidden="1">'Hastalık-Sağlık'!$C$1:$C$75</definedName>
    <definedName name="_xlnm._FilterDatabase" localSheetId="10" hidden="1">'Hava Araçları'!$C$1:$C$75</definedName>
    <definedName name="_xlnm._FilterDatabase" localSheetId="17" hidden="1">'Hava Araçları Sorumluluk'!$C$1:$C$75</definedName>
    <definedName name="_xlnm._FilterDatabase" localSheetId="4" hidden="1">Hayat!$C$1:$C$75</definedName>
    <definedName name="_xlnm._FilterDatabase" localSheetId="29" hidden="1">'Hayat Grubu Toplam'!$C$1:$C$75</definedName>
    <definedName name="_xlnm._FilterDatabase" localSheetId="3" hidden="1">Hayatdışı!$C$1:$C$75</definedName>
    <definedName name="_xlnm._FilterDatabase" localSheetId="28" hidden="1">'H-Hastalık Sağlık'!$C$1:$C$75</definedName>
    <definedName name="_xlnm._FilterDatabase" localSheetId="27" hidden="1">'H-Hayat Toplam'!$C$1:$C$75</definedName>
    <definedName name="_xlnm._FilterDatabase" localSheetId="23" hidden="1">'Hukuksal Koruma'!$C$1:$C$75</definedName>
    <definedName name="_xlnm._FilterDatabase" localSheetId="7" hidden="1">'Kara Araçları'!$C$1:$C$75</definedName>
    <definedName name="_xlnm._FilterDatabase" localSheetId="15" hidden="1">'Kara Araçları Sorumluluk'!$C$1:$C$75</definedName>
    <definedName name="_xlnm._FilterDatabase" localSheetId="2" hidden="1">'Karşılaştırmalı Prim Üretimi'!#REF!</definedName>
    <definedName name="_xlnm._FilterDatabase" localSheetId="8" hidden="1">Kasko!$C$1:$C$75</definedName>
    <definedName name="_xlnm._FilterDatabase" localSheetId="5" hidden="1">Kaza!$C$1:$C$75</definedName>
    <definedName name="_xlnm._FilterDatabase" localSheetId="21" hidden="1">Kefalet!$C$1:$C$75</definedName>
    <definedName name="_xlnm._FilterDatabase" localSheetId="20" hidden="1">Kredi!$C$1:$C$75</definedName>
    <definedName name="_xlnm._FilterDatabase" localSheetId="26" hidden="1">'Mühendislik Sigortaları'!$C$1:$C$75</definedName>
    <definedName name="_xlnm._FilterDatabase" localSheetId="12" hidden="1">Nakliyat!$C$1:$C$75</definedName>
    <definedName name="_xlnm._FilterDatabase" localSheetId="9" hidden="1">'Raylı Araçlar'!$C$1:$C$75</definedName>
    <definedName name="_xlnm._FilterDatabase" localSheetId="11" hidden="1">'Su Araçları'!$C$1:$C$75</definedName>
    <definedName name="_xlnm._FilterDatabase" localSheetId="18" hidden="1">'Su Araçları Sorumluluk'!$C$1:$C$75</definedName>
    <definedName name="_xlnm._FilterDatabase" localSheetId="32" hidden="1">Toplam!$C$1:$C$75</definedName>
    <definedName name="_xlnm._FilterDatabase" localSheetId="16" hidden="1">Trafik!$C$1:$C$75</definedName>
    <definedName name="_xlnm._FilterDatabase" localSheetId="13" hidden="1">'Yangın ve Doğal Afetler'!$C$1:$C$75</definedName>
    <definedName name="ADET">#REF!</definedName>
    <definedName name="ADET_SİGORTALI">#REF!</definedName>
    <definedName name="Araç_Tipi">'[1]Genel (5)'!$JH$3:$JH$18</definedName>
    <definedName name="Araç_Tipi_2">'[1]Genel (6)'!$JB$3:$JB$18</definedName>
    <definedName name="Araç_Tipi_3">'[1]Genel (7)'!$JH$3:$JH$8</definedName>
    <definedName name="BMBVU">'[2]BONO USD'!$U$7:$U$46</definedName>
    <definedName name="BMCAU">'[2]BONO USD'!$W$7:$W$47</definedName>
    <definedName name="BMCFU">'[2]BONO USD'!$S$7:$S$46</definedName>
    <definedName name="BMFMU">'[2]BONO USD'!$AB$7:$AB$46</definedName>
    <definedName name="Branşlar4">'Branş Bazlı Analiz'!$CQ$3:$CQ$96</definedName>
    <definedName name="Branşlar5">'[1]Branş Bazlı Analiz (2)'!$CQ$3:$CQ$95</definedName>
    <definedName name="Branşlar6">'[1]Branş Bazlı Analiz (3)'!$CZ$3:$CZ$95</definedName>
    <definedName name="GF_ADET">#REF!</definedName>
    <definedName name="GF_SİGORTALI">#REF!</definedName>
    <definedName name="GMCAU">'[2]GOS USD'!$W$7:$W$46</definedName>
    <definedName name="GMCFU">'[2]GOS USD'!$S$7:$S$46</definedName>
    <definedName name="GMFMU">'[2]GOS USD'!$AB$7:$AB$46</definedName>
    <definedName name="HTML_CodePage" hidden="1">9</definedName>
    <definedName name="HTML_Control" localSheetId="20" hidden="1">{"'Sheet1'!$A$2:$Q$16"}</definedName>
    <definedName name="HTML_Control" hidden="1">{"'Sheet1'!$A$2:$Q$16"}</definedName>
    <definedName name="HTML_Description" hidden="1">""</definedName>
    <definedName name="HTML_Email" hidden="1">""</definedName>
    <definedName name="HTML_Header" hidden="1">""</definedName>
    <definedName name="HTML_LastUpdate" hidden="1">""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"C:\Web98\Web\ExcelHTML\INGBransaGorePrimGel.htm"</definedName>
    <definedName name="HTML_Title" hidden="1">""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_xlnm.Recorder">[3]ALTMENP!$B$3:$B$17</definedName>
    <definedName name="_xlnm.Auto_Open">[4]FORMSRK!$A$1</definedName>
    <definedName name="NBRenewal">[5]PrimData!$D:$D</definedName>
    <definedName name="_xlnm.Criteria">#REF!</definedName>
    <definedName name="Prim">[5]PrimData!$N:$N</definedName>
    <definedName name="PrimAdetBransKodu">[5]PrimData!$L:$L</definedName>
    <definedName name="Report_Year">[6]Parametre!$G$1</definedName>
    <definedName name="SAPBEXrevision" hidden="1">1</definedName>
    <definedName name="SAPBEXsysID" hidden="1">"A41"</definedName>
    <definedName name="SAPBEXwbID" hidden="1">"450OLJP7MM703WTW5EBPVG6XG"</definedName>
    <definedName name="TKZ">[7]TKZ!$1:$1048576</definedName>
    <definedName name="UretimTipi">[5]PrimData!$M:$M</definedName>
    <definedName name="URUN_SAHIBI_ADET">#REF!</definedName>
    <definedName name="URUN_SAHIBI_SİGORTALI">#REF!</definedName>
    <definedName name="Ürün_Tipi">'[1]Genel (5)'!$JL$3:$JL$7</definedName>
    <definedName name="Ürün_Tipi_2">[1]Özet!$JJ$3:$JJ$7</definedName>
    <definedName name="_xlnm.Database">#REF!</definedName>
    <definedName name="XMCAU">'[2]BONO DEM'!$W$7:$W$46</definedName>
    <definedName name="XMCFU">'[2]BONO DEM'!$S$7:$S$46</definedName>
    <definedName name="XMFMU">'[2]BONO DEM'!$AB$7:$AB$46</definedName>
    <definedName name="YALNIZCA_YT_AT_ADET">#REF!</definedName>
    <definedName name="YALNIZCA_YT_AT_SİGORTALI">#REF!</definedName>
    <definedName name="_xlnm.Print_Area">#REF!</definedName>
    <definedName name="Z_B066FA3D_FBDA_11D7_B2FF_000102284AA0_.wvu.Cols" localSheetId="20" hidden="1">#REF!,#REF!</definedName>
    <definedName name="Z_B066FA3D_FBDA_11D7_B2FF_000102284AA0_.wvu.Cols" hidden="1">#REF!,#REF!</definedName>
    <definedName name="Z_B066FA3D_FBDA_11D7_B2FF_000102284AA0_.wvu.FilterData" localSheetId="20" hidden="1">#REF!</definedName>
    <definedName name="Z_B066FA3D_FBDA_11D7_B2FF_000102284AA0_.wvu.FilterData" hidden="1">#REF!</definedName>
    <definedName name="Z_B066FA3D_FBDA_11D7_B2FF_000102284AA0_.wvu.PrintArea" localSheetId="20" hidden="1">#REF!</definedName>
    <definedName name="Z_B066FA3D_FBDA_11D7_B2FF_000102284AA0_.wvu.PrintArea" hidden="1">#REF!</definedName>
    <definedName name="Z_B066FA3D_FBDA_11D7_B2FF_000102284AA0_.wvu.Rows" localSheetId="20" hidden="1">#REF!</definedName>
    <definedName name="Z_B066FA3D_FBDA_11D7_B2FF_000102284AA0_.wvu.Row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72" i="30" l="1"/>
  <c r="J54" i="30"/>
  <c r="J36" i="30"/>
  <c r="J18" i="30"/>
  <c r="D66" i="29"/>
  <c r="G45" i="29"/>
  <c r="J24" i="29"/>
  <c r="E68" i="28"/>
  <c r="E20" i="28"/>
  <c r="D48" i="27"/>
  <c r="D12" i="27"/>
  <c r="E59" i="30"/>
  <c r="E41" i="30"/>
  <c r="E23" i="30"/>
  <c r="G70" i="29"/>
  <c r="J49" i="29"/>
  <c r="M28" i="29"/>
  <c r="F9" i="29"/>
  <c r="D32" i="28"/>
  <c r="D55" i="27"/>
  <c r="D19" i="27"/>
  <c r="D59" i="30"/>
  <c r="D41" i="30"/>
  <c r="D23" i="30"/>
  <c r="F70" i="29"/>
  <c r="I49" i="29"/>
  <c r="L28" i="29"/>
  <c r="D8" i="29"/>
  <c r="G39" i="30"/>
  <c r="F71" i="29"/>
  <c r="I50" i="29"/>
  <c r="L29" i="29"/>
  <c r="D9" i="29"/>
  <c r="J55" i="30"/>
  <c r="J37" i="30"/>
  <c r="J19" i="30"/>
  <c r="L66" i="29"/>
  <c r="D46" i="29"/>
  <c r="G25" i="29"/>
  <c r="D67" i="28"/>
  <c r="D19" i="28"/>
  <c r="E47" i="27"/>
  <c r="E11" i="27"/>
  <c r="I55" i="30"/>
  <c r="I37" i="30"/>
  <c r="I19" i="30"/>
  <c r="J65" i="29"/>
  <c r="H70" i="30"/>
  <c r="H52" i="30"/>
  <c r="E64" i="30"/>
  <c r="J23" i="30"/>
  <c r="G53" i="29"/>
  <c r="F26" i="29"/>
  <c r="F65" i="27"/>
  <c r="F17" i="27"/>
  <c r="F56" i="26"/>
  <c r="F32" i="26"/>
  <c r="F8" i="26"/>
  <c r="K62" i="23"/>
  <c r="K44" i="23"/>
  <c r="K26" i="23"/>
  <c r="K8" i="23"/>
  <c r="D41" i="22"/>
  <c r="E71" i="21"/>
  <c r="E47" i="21"/>
  <c r="E23" i="21"/>
  <c r="F69" i="20"/>
  <c r="F57" i="20"/>
  <c r="F45" i="20"/>
  <c r="F33" i="20"/>
  <c r="F21" i="20"/>
  <c r="F9" i="20"/>
  <c r="D33" i="18"/>
  <c r="F43" i="16"/>
  <c r="F7" i="16"/>
  <c r="K65" i="15"/>
  <c r="G57" i="15"/>
  <c r="J44" i="30"/>
  <c r="I8" i="30"/>
  <c r="F41" i="29"/>
  <c r="E65" i="28"/>
  <c r="D46" i="27"/>
  <c r="E68" i="26"/>
  <c r="E52" i="26"/>
  <c r="E36" i="26"/>
  <c r="E20" i="26"/>
  <c r="E63" i="25"/>
  <c r="E15" i="25"/>
  <c r="H67" i="23"/>
  <c r="D53" i="23"/>
  <c r="J38" i="23"/>
  <c r="F24" i="23"/>
  <c r="F71" i="30"/>
  <c r="F53" i="30"/>
  <c r="F35" i="30"/>
  <c r="F17" i="30"/>
  <c r="M63" i="29"/>
  <c r="F44" i="29"/>
  <c r="I23" i="29"/>
  <c r="E64" i="28"/>
  <c r="E16" i="28"/>
  <c r="G45" i="27"/>
  <c r="G9" i="27"/>
  <c r="I57" i="30"/>
  <c r="I39" i="30"/>
  <c r="I21" i="30"/>
  <c r="F69" i="29"/>
  <c r="I48" i="29"/>
  <c r="L27" i="29"/>
  <c r="D7" i="29"/>
  <c r="D28" i="28"/>
  <c r="G52" i="27"/>
  <c r="G16" i="27"/>
  <c r="H57" i="30"/>
  <c r="H39" i="30"/>
  <c r="H21" i="30"/>
  <c r="D68" i="29"/>
  <c r="G47" i="29"/>
  <c r="J26" i="29"/>
  <c r="G72" i="30"/>
  <c r="G36" i="30"/>
  <c r="D69" i="29"/>
  <c r="G48" i="29"/>
  <c r="J27" i="29"/>
  <c r="F72" i="30"/>
  <c r="F54" i="30"/>
  <c r="F36" i="30"/>
  <c r="F18" i="30"/>
  <c r="J64" i="29"/>
  <c r="M43" i="29"/>
  <c r="F24" i="29"/>
  <c r="D63" i="28"/>
  <c r="D15" i="28"/>
  <c r="F42" i="27"/>
  <c r="E72" i="30"/>
  <c r="E54" i="30"/>
  <c r="E36" i="30"/>
  <c r="E18" i="30"/>
  <c r="I64" i="29"/>
  <c r="D69" i="30"/>
  <c r="D51" i="30"/>
  <c r="J69" i="30"/>
  <c r="J51" i="30"/>
  <c r="J33" i="30"/>
  <c r="J15" i="30"/>
  <c r="L62" i="29"/>
  <c r="D42" i="29"/>
  <c r="G21" i="29"/>
  <c r="E60" i="28"/>
  <c r="E12" i="28"/>
  <c r="E43" i="27"/>
  <c r="E7" i="27"/>
  <c r="E56" i="30"/>
  <c r="E38" i="30"/>
  <c r="E20" i="30"/>
  <c r="D67" i="29"/>
  <c r="G46" i="29"/>
  <c r="J25" i="29"/>
  <c r="D72" i="28"/>
  <c r="D24" i="28"/>
  <c r="E50" i="27"/>
  <c r="E14" i="27"/>
  <c r="D56" i="30"/>
  <c r="D38" i="30"/>
  <c r="D20" i="30"/>
  <c r="M65" i="29"/>
  <c r="F46" i="29"/>
  <c r="I25" i="29"/>
  <c r="G69" i="30"/>
  <c r="G33" i="30"/>
  <c r="M66" i="29"/>
  <c r="F47" i="29"/>
  <c r="I26" i="29"/>
  <c r="J70" i="30"/>
  <c r="J52" i="30"/>
  <c r="J34" i="30"/>
  <c r="J16" i="30"/>
  <c r="I63" i="29"/>
  <c r="L42" i="29"/>
  <c r="D22" i="29"/>
  <c r="D59" i="28"/>
  <c r="D11" i="28"/>
  <c r="D40" i="27"/>
  <c r="I70" i="30"/>
  <c r="I52" i="30"/>
  <c r="I34" i="30"/>
  <c r="I16" i="30"/>
  <c r="G62" i="29"/>
  <c r="H67" i="30"/>
  <c r="H49" i="30"/>
  <c r="I59" i="30"/>
  <c r="J17" i="30"/>
  <c r="M44" i="29"/>
  <c r="J9" i="29"/>
  <c r="F52" i="27"/>
  <c r="D11" i="27"/>
  <c r="F52" i="26"/>
  <c r="F28" i="26"/>
  <c r="D54" i="24"/>
  <c r="G60" i="23"/>
  <c r="G42" i="23"/>
  <c r="G24" i="23"/>
  <c r="E72" i="22"/>
  <c r="E36" i="22"/>
  <c r="I67" i="21"/>
  <c r="I43" i="21"/>
  <c r="I19" i="21"/>
  <c r="L67" i="20"/>
  <c r="L55" i="20"/>
  <c r="L43" i="20"/>
  <c r="F68" i="30"/>
  <c r="F50" i="30"/>
  <c r="F32" i="30"/>
  <c r="F14" i="30"/>
  <c r="J60" i="29"/>
  <c r="M39" i="29"/>
  <c r="F20" i="29"/>
  <c r="E56" i="28"/>
  <c r="E8" i="28"/>
  <c r="F38" i="27"/>
  <c r="I72" i="30"/>
  <c r="I54" i="30"/>
  <c r="I36" i="30"/>
  <c r="I18" i="30"/>
  <c r="M64" i="29"/>
  <c r="F45" i="29"/>
  <c r="I24" i="29"/>
  <c r="D68" i="28"/>
  <c r="J66" i="30"/>
  <c r="J48" i="30"/>
  <c r="J30" i="30"/>
  <c r="J12" i="30"/>
  <c r="I59" i="29"/>
  <c r="L38" i="29"/>
  <c r="D18" i="29"/>
  <c r="E52" i="28"/>
  <c r="D72" i="27"/>
  <c r="D36" i="27"/>
  <c r="E71" i="30"/>
  <c r="E53" i="30"/>
  <c r="E35" i="30"/>
  <c r="E17" i="30"/>
  <c r="L63" i="29"/>
  <c r="D43" i="29"/>
  <c r="G22" i="29"/>
  <c r="D64" i="28"/>
  <c r="D16" i="28"/>
  <c r="D43" i="27"/>
  <c r="D71" i="30"/>
  <c r="D53" i="30"/>
  <c r="D35" i="30"/>
  <c r="D17" i="30"/>
  <c r="J62" i="29"/>
  <c r="M41" i="29"/>
  <c r="F22" i="29"/>
  <c r="G63" i="30"/>
  <c r="G27" i="30"/>
  <c r="J63" i="29"/>
  <c r="M42" i="29"/>
  <c r="F23" i="29"/>
  <c r="J67" i="30"/>
  <c r="J49" i="30"/>
  <c r="J31" i="30"/>
  <c r="J13" i="30"/>
  <c r="F60" i="29"/>
  <c r="I39" i="29"/>
  <c r="L18" i="29"/>
  <c r="D51" i="28"/>
  <c r="E71" i="27"/>
  <c r="E35" i="27"/>
  <c r="I67" i="30"/>
  <c r="I49" i="30"/>
  <c r="I31" i="30"/>
  <c r="I13" i="30"/>
  <c r="D59" i="29"/>
  <c r="H64" i="30"/>
  <c r="H46" i="30"/>
  <c r="F52" i="30"/>
  <c r="J11" i="30"/>
  <c r="G41" i="29"/>
  <c r="E71" i="28"/>
  <c r="E46" i="27"/>
  <c r="F72" i="26"/>
  <c r="F48" i="26"/>
  <c r="F24" i="26"/>
  <c r="D30" i="24"/>
  <c r="K56" i="23"/>
  <c r="K38" i="23"/>
  <c r="K20" i="23"/>
  <c r="D65" i="22"/>
  <c r="D29" i="22"/>
  <c r="F64" i="21"/>
  <c r="F40" i="21"/>
  <c r="F16" i="21"/>
  <c r="F65" i="20"/>
  <c r="F53" i="20"/>
  <c r="F41" i="20"/>
  <c r="F29" i="20"/>
  <c r="F17" i="20"/>
  <c r="D60" i="19"/>
  <c r="F67" i="16"/>
  <c r="F31" i="16"/>
  <c r="L70" i="15"/>
  <c r="T62" i="15"/>
  <c r="P54" i="15"/>
  <c r="I32" i="30"/>
  <c r="L59" i="29"/>
  <c r="J20" i="29"/>
  <c r="E17" i="28"/>
  <c r="D33" i="27"/>
  <c r="K62" i="26"/>
  <c r="K46" i="26"/>
  <c r="K30" i="26"/>
  <c r="K14" i="26"/>
  <c r="E47" i="25"/>
  <c r="D53" i="24"/>
  <c r="J62" i="23"/>
  <c r="F48" i="23"/>
  <c r="L33" i="23"/>
  <c r="H19" i="23"/>
  <c r="G69" i="22"/>
  <c r="G33" i="22"/>
  <c r="F69" i="21"/>
  <c r="F45" i="21"/>
  <c r="F21" i="21"/>
  <c r="E69" i="20"/>
  <c r="K59" i="20"/>
  <c r="Q49" i="20"/>
  <c r="H40" i="20"/>
  <c r="N30" i="20"/>
  <c r="E21" i="20"/>
  <c r="K11" i="20"/>
  <c r="D68" i="18"/>
  <c r="E48" i="17"/>
  <c r="G69" i="16"/>
  <c r="G33" i="16"/>
  <c r="I62" i="30"/>
  <c r="H20" i="30"/>
  <c r="L48" i="29"/>
  <c r="E70" i="28"/>
  <c r="D68" i="27"/>
  <c r="D20" i="27"/>
  <c r="G61" i="26"/>
  <c r="G45" i="26"/>
  <c r="G29" i="26"/>
  <c r="G13" i="26"/>
  <c r="D43" i="25"/>
  <c r="D40" i="24"/>
  <c r="K57" i="23"/>
  <c r="K39" i="23"/>
  <c r="K21" i="23"/>
  <c r="D67" i="22"/>
  <c r="D31" i="22"/>
  <c r="I65" i="21"/>
  <c r="I41" i="21"/>
  <c r="F65" i="30"/>
  <c r="F47" i="30"/>
  <c r="F29" i="30"/>
  <c r="F11" i="30"/>
  <c r="G57" i="29"/>
  <c r="J36" i="29"/>
  <c r="M15" i="29"/>
  <c r="E48" i="28"/>
  <c r="G69" i="27"/>
  <c r="G33" i="27"/>
  <c r="I69" i="30"/>
  <c r="I51" i="30"/>
  <c r="I33" i="30"/>
  <c r="I15" i="30"/>
  <c r="J61" i="29"/>
  <c r="M40" i="29"/>
  <c r="F21" i="29"/>
  <c r="D60" i="28"/>
  <c r="D12" i="28"/>
  <c r="G40" i="27"/>
  <c r="H69" i="30"/>
  <c r="H51" i="30"/>
  <c r="H33" i="30"/>
  <c r="H15" i="30"/>
  <c r="I61" i="29"/>
  <c r="L40" i="29"/>
  <c r="D20" i="29"/>
  <c r="G60" i="30"/>
  <c r="G24" i="30"/>
  <c r="I62" i="29"/>
  <c r="L41" i="29"/>
  <c r="D21" i="29"/>
  <c r="F66" i="30"/>
  <c r="F48" i="30"/>
  <c r="F30" i="30"/>
  <c r="F12" i="30"/>
  <c r="D58" i="29"/>
  <c r="G37" i="29"/>
  <c r="J16" i="29"/>
  <c r="D47" i="28"/>
  <c r="F66" i="27"/>
  <c r="F30" i="27"/>
  <c r="E66" i="30"/>
  <c r="E48" i="30"/>
  <c r="E30" i="30"/>
  <c r="E12" i="30"/>
  <c r="M56" i="29"/>
  <c r="D63" i="30"/>
  <c r="D45" i="30"/>
  <c r="D49" i="30"/>
  <c r="J8" i="30"/>
  <c r="G39" i="29"/>
  <c r="E59" i="28"/>
  <c r="G39" i="27"/>
  <c r="I69" i="26"/>
  <c r="I45" i="26"/>
  <c r="I21" i="26"/>
  <c r="D18" i="24"/>
  <c r="I55" i="23"/>
  <c r="I37" i="23"/>
  <c r="I19" i="23"/>
  <c r="G62" i="22"/>
  <c r="G26" i="22"/>
  <c r="H62" i="21"/>
  <c r="H38" i="21"/>
  <c r="H14" i="21"/>
  <c r="I64" i="20"/>
  <c r="I52" i="20"/>
  <c r="I40" i="20"/>
  <c r="I28" i="20"/>
  <c r="I16" i="20"/>
  <c r="D48" i="19"/>
  <c r="D65" i="16"/>
  <c r="D29" i="16"/>
  <c r="S69" i="15"/>
  <c r="H62" i="15"/>
  <c r="D54" i="15"/>
  <c r="I29" i="30"/>
  <c r="J57" i="29"/>
  <c r="J18" i="29"/>
  <c r="F71" i="27"/>
  <c r="F23" i="27"/>
  <c r="H61" i="26"/>
  <c r="H45" i="26"/>
  <c r="H29" i="26"/>
  <c r="H13" i="26"/>
  <c r="E43" i="25"/>
  <c r="D41" i="24"/>
  <c r="H61" i="23"/>
  <c r="D47" i="23"/>
  <c r="J32" i="23"/>
  <c r="F18" i="23"/>
  <c r="E67" i="22"/>
  <c r="E31" i="22"/>
  <c r="H67" i="21"/>
  <c r="H43" i="21"/>
  <c r="H19" i="21"/>
  <c r="H68" i="20"/>
  <c r="N58" i="20"/>
  <c r="E49" i="20"/>
  <c r="K39" i="20"/>
  <c r="Q29" i="20"/>
  <c r="H20" i="20"/>
  <c r="N10" i="20"/>
  <c r="D56" i="18"/>
  <c r="E44" i="17"/>
  <c r="E67" i="16"/>
  <c r="E31" i="16"/>
  <c r="G59" i="30"/>
  <c r="H17" i="30"/>
  <c r="J35" i="29"/>
  <c r="D65" i="28"/>
  <c r="D65" i="27"/>
  <c r="D17" i="27"/>
  <c r="D60" i="26"/>
  <c r="D44" i="26"/>
  <c r="D28" i="26"/>
  <c r="D12" i="26"/>
  <c r="D39" i="25"/>
  <c r="D28" i="24"/>
  <c r="I56" i="23"/>
  <c r="I38" i="23"/>
  <c r="I20" i="23"/>
  <c r="G64" i="22"/>
  <c r="G28" i="22"/>
  <c r="D64" i="21"/>
  <c r="D40" i="21"/>
  <c r="J63" i="30"/>
  <c r="F62" i="30"/>
  <c r="F44" i="30"/>
  <c r="F26" i="30"/>
  <c r="F8" i="30"/>
  <c r="D54" i="29"/>
  <c r="G33" i="29"/>
  <c r="J12" i="29"/>
  <c r="E40" i="28"/>
  <c r="F62" i="27"/>
  <c r="F26" i="27"/>
  <c r="I66" i="30"/>
  <c r="I48" i="30"/>
  <c r="I30" i="30"/>
  <c r="I12" i="30"/>
  <c r="G58" i="29"/>
  <c r="J37" i="29"/>
  <c r="M16" i="29"/>
  <c r="D52" i="28"/>
  <c r="F69" i="27"/>
  <c r="F33" i="27"/>
  <c r="H66" i="30"/>
  <c r="H48" i="30"/>
  <c r="H30" i="30"/>
  <c r="H12" i="30"/>
  <c r="F58" i="29"/>
  <c r="I37" i="29"/>
  <c r="L16" i="29"/>
  <c r="G54" i="30"/>
  <c r="G18" i="30"/>
  <c r="F59" i="29"/>
  <c r="I38" i="29"/>
  <c r="L17" i="29"/>
  <c r="F63" i="30"/>
  <c r="F45" i="30"/>
  <c r="F27" i="30"/>
  <c r="F9" i="30"/>
  <c r="L54" i="29"/>
  <c r="D34" i="29"/>
  <c r="G13" i="29"/>
  <c r="D39" i="28"/>
  <c r="G61" i="27"/>
  <c r="G25" i="27"/>
  <c r="E63" i="30"/>
  <c r="E45" i="30"/>
  <c r="E27" i="30"/>
  <c r="E9" i="30"/>
  <c r="J53" i="29"/>
  <c r="D60" i="30"/>
  <c r="I71" i="30"/>
  <c r="J38" i="30"/>
  <c r="J68" i="29"/>
  <c r="L35" i="29"/>
  <c r="E35" i="28"/>
  <c r="E33" i="27"/>
  <c r="I65" i="26"/>
  <c r="I41" i="26"/>
  <c r="I17" i="26"/>
  <c r="E71" i="23"/>
  <c r="E53" i="23"/>
  <c r="E35" i="23"/>
  <c r="E17" i="23"/>
  <c r="F55" i="22"/>
  <c r="F19" i="22"/>
  <c r="G57" i="21"/>
  <c r="G33" i="21"/>
  <c r="G9" i="21"/>
  <c r="O62" i="20"/>
  <c r="O50" i="20"/>
  <c r="O38" i="20"/>
  <c r="O26" i="20"/>
  <c r="O14" i="20"/>
  <c r="D24" i="19"/>
  <c r="E60" i="16"/>
  <c r="E24" i="16"/>
  <c r="N68" i="15"/>
  <c r="J60" i="15"/>
  <c r="F67" i="30"/>
  <c r="I23" i="30"/>
  <c r="D51" i="29"/>
  <c r="D15" i="29"/>
  <c r="E65" i="27"/>
  <c r="E17" i="27"/>
  <c r="K58" i="26"/>
  <c r="K42" i="26"/>
  <c r="K26" i="26"/>
  <c r="K10" i="26"/>
  <c r="E35" i="25"/>
  <c r="D17" i="24"/>
  <c r="D59" i="23"/>
  <c r="J44" i="23"/>
  <c r="F30" i="23"/>
  <c r="L15" i="23"/>
  <c r="D60" i="22"/>
  <c r="D24" i="22"/>
  <c r="G62" i="21"/>
  <c r="G38" i="21"/>
  <c r="G14" i="21"/>
  <c r="J60" i="30"/>
  <c r="J42" i="30"/>
  <c r="J24" i="30"/>
  <c r="J72" i="29"/>
  <c r="M51" i="29"/>
  <c r="F32" i="29"/>
  <c r="I11" i="29"/>
  <c r="E36" i="28"/>
  <c r="D60" i="27"/>
  <c r="D24" i="27"/>
  <c r="E65" i="30"/>
  <c r="E47" i="30"/>
  <c r="E29" i="30"/>
  <c r="E11" i="30"/>
  <c r="F57" i="29"/>
  <c r="I36" i="29"/>
  <c r="L15" i="29"/>
  <c r="D48" i="28"/>
  <c r="D67" i="27"/>
  <c r="D31" i="27"/>
  <c r="D65" i="30"/>
  <c r="D47" i="30"/>
  <c r="D29" i="30"/>
  <c r="D11" i="30"/>
  <c r="D56" i="29"/>
  <c r="G35" i="29"/>
  <c r="J14" i="29"/>
  <c r="G51" i="30"/>
  <c r="G15" i="30"/>
  <c r="D57" i="29"/>
  <c r="G36" i="29"/>
  <c r="J15" i="29"/>
  <c r="J61" i="30"/>
  <c r="J43" i="30"/>
  <c r="J25" i="30"/>
  <c r="J7" i="30"/>
  <c r="J52" i="29"/>
  <c r="M31" i="29"/>
  <c r="F12" i="29"/>
  <c r="D35" i="28"/>
  <c r="E59" i="27"/>
  <c r="E23" i="27"/>
  <c r="I61" i="30"/>
  <c r="I43" i="30"/>
  <c r="I25" i="30"/>
  <c r="I7" i="30"/>
  <c r="I52" i="29"/>
  <c r="H58" i="30"/>
  <c r="E70" i="30"/>
  <c r="J35" i="30"/>
  <c r="F64" i="29"/>
  <c r="L33" i="29"/>
  <c r="E23" i="28"/>
  <c r="D30" i="27"/>
  <c r="F64" i="26"/>
  <c r="F40" i="26"/>
  <c r="F16" i="26"/>
  <c r="K68" i="23"/>
  <c r="K50" i="23"/>
  <c r="K32" i="23"/>
  <c r="K14" i="23"/>
  <c r="D53" i="22"/>
  <c r="D17" i="22"/>
  <c r="I55" i="21"/>
  <c r="I31" i="21"/>
  <c r="I7" i="21"/>
  <c r="F61" i="20"/>
  <c r="F49" i="20"/>
  <c r="F37" i="20"/>
  <c r="F25" i="20"/>
  <c r="F13" i="20"/>
  <c r="D12" i="19"/>
  <c r="F55" i="16"/>
  <c r="F19" i="16"/>
  <c r="U67" i="15"/>
  <c r="Q59" i="15"/>
  <c r="J62" i="30"/>
  <c r="I20" i="30"/>
  <c r="M48" i="29"/>
  <c r="D13" i="29"/>
  <c r="G58" i="27"/>
  <c r="D8" i="27"/>
  <c r="H57" i="26"/>
  <c r="H41" i="26"/>
  <c r="H25" i="26"/>
  <c r="H9" i="26"/>
  <c r="E31" i="25"/>
  <c r="F72" i="23"/>
  <c r="L57" i="23"/>
  <c r="H43" i="23"/>
  <c r="D29" i="23"/>
  <c r="J14" i="23"/>
  <c r="G57" i="22"/>
  <c r="G21" i="22"/>
  <c r="I60" i="21"/>
  <c r="I36" i="21"/>
  <c r="I12" i="21"/>
  <c r="Q65" i="20"/>
  <c r="H56" i="20"/>
  <c r="N46" i="20"/>
  <c r="E37" i="20"/>
  <c r="K27" i="20"/>
  <c r="Q17" i="20"/>
  <c r="H8" i="20"/>
  <c r="D20" i="18"/>
  <c r="E32" i="17"/>
  <c r="G57" i="16"/>
  <c r="G21" i="16"/>
  <c r="I44" i="30"/>
  <c r="H8" i="30"/>
  <c r="J29" i="29"/>
  <c r="E46" i="28"/>
  <c r="F55" i="27"/>
  <c r="D72" i="26"/>
  <c r="D56" i="26"/>
  <c r="D40" i="26"/>
  <c r="D24" i="26"/>
  <c r="D8" i="26"/>
  <c r="D27" i="25"/>
  <c r="K69" i="23"/>
  <c r="K51" i="23"/>
  <c r="K33" i="23"/>
  <c r="K15" i="23"/>
  <c r="D55" i="22"/>
  <c r="D19" i="22"/>
  <c r="E57" i="21"/>
  <c r="E33" i="21"/>
  <c r="F59" i="30"/>
  <c r="F41" i="30"/>
  <c r="J57" i="30"/>
  <c r="J39" i="30"/>
  <c r="J21" i="30"/>
  <c r="G69" i="29"/>
  <c r="J48" i="29"/>
  <c r="M27" i="29"/>
  <c r="F8" i="29"/>
  <c r="E28" i="28"/>
  <c r="E55" i="27"/>
  <c r="E19" i="27"/>
  <c r="E62" i="30"/>
  <c r="E44" i="30"/>
  <c r="E26" i="30"/>
  <c r="E8" i="30"/>
  <c r="M52" i="29"/>
  <c r="F33" i="29"/>
  <c r="I12" i="29"/>
  <c r="D40" i="28"/>
  <c r="E62" i="27"/>
  <c r="E26" i="27"/>
  <c r="D62" i="30"/>
  <c r="D44" i="30"/>
  <c r="D26" i="30"/>
  <c r="D8" i="30"/>
  <c r="L52" i="29"/>
  <c r="D32" i="29"/>
  <c r="G11" i="29"/>
  <c r="G45" i="30"/>
  <c r="G9" i="30"/>
  <c r="L53" i="29"/>
  <c r="D33" i="29"/>
  <c r="G12" i="29"/>
  <c r="J58" i="30"/>
  <c r="J40" i="30"/>
  <c r="J22" i="30"/>
  <c r="D70" i="29"/>
  <c r="G49" i="29"/>
  <c r="J28" i="29"/>
  <c r="M7" i="29"/>
  <c r="D27" i="28"/>
  <c r="D52" i="27"/>
  <c r="D16" i="27"/>
  <c r="I58" i="30"/>
  <c r="I40" i="30"/>
  <c r="I22" i="30"/>
  <c r="M68" i="29"/>
  <c r="F49" i="29"/>
  <c r="H55" i="30"/>
  <c r="E67" i="30"/>
  <c r="J29" i="30"/>
  <c r="M59" i="29"/>
  <c r="F30" i="29"/>
  <c r="G71" i="27"/>
  <c r="G23" i="27"/>
  <c r="F60" i="26"/>
  <c r="F36" i="26"/>
  <c r="F12" i="26"/>
  <c r="G66" i="23"/>
  <c r="G48" i="23"/>
  <c r="G30" i="23"/>
  <c r="G12" i="23"/>
  <c r="E48" i="22"/>
  <c r="E12" i="22"/>
  <c r="F52" i="21"/>
  <c r="F28" i="21"/>
  <c r="L71" i="20"/>
  <c r="L59" i="20"/>
  <c r="L47" i="20"/>
  <c r="L35" i="20"/>
  <c r="L23" i="20"/>
  <c r="L11" i="20"/>
  <c r="D57" i="18"/>
  <c r="G50" i="16"/>
  <c r="G14" i="16"/>
  <c r="P66" i="15"/>
  <c r="L58" i="15"/>
  <c r="G55" i="30"/>
  <c r="I14" i="30"/>
  <c r="L44" i="29"/>
  <c r="I9" i="29"/>
  <c r="E52" i="27"/>
  <c r="K70" i="26"/>
  <c r="K54" i="26"/>
  <c r="K38" i="26"/>
  <c r="K22" i="26"/>
  <c r="E71" i="25"/>
  <c r="E23" i="25"/>
  <c r="L69" i="23"/>
  <c r="H55" i="23"/>
  <c r="D41" i="23"/>
  <c r="J26" i="23"/>
  <c r="F12" i="23"/>
  <c r="F50" i="22"/>
  <c r="F14" i="22"/>
  <c r="F57" i="21"/>
  <c r="F33" i="21"/>
  <c r="F9" i="21"/>
  <c r="H64" i="20"/>
  <c r="N54" i="20"/>
  <c r="E45" i="20"/>
  <c r="K35" i="20"/>
  <c r="Q25" i="20"/>
  <c r="H16" i="20"/>
  <c r="D71" i="19"/>
  <c r="E72" i="17"/>
  <c r="E24" i="17"/>
  <c r="F50" i="16"/>
  <c r="F14" i="16"/>
  <c r="H38" i="30"/>
  <c r="J70" i="29"/>
  <c r="D26" i="29"/>
  <c r="E34" i="28"/>
  <c r="E39" i="27"/>
  <c r="G69" i="26"/>
  <c r="G53" i="26"/>
  <c r="G37" i="26"/>
  <c r="G21" i="26"/>
  <c r="D67" i="25"/>
  <c r="D19" i="25"/>
  <c r="G67" i="23"/>
  <c r="G49" i="23"/>
  <c r="G31" i="23"/>
  <c r="G13" i="23"/>
  <c r="E50" i="22"/>
  <c r="E14" i="22"/>
  <c r="I53" i="21"/>
  <c r="I29" i="21"/>
  <c r="F56" i="30"/>
  <c r="F38" i="30"/>
  <c r="F20" i="30"/>
  <c r="F68" i="29"/>
  <c r="I47" i="29"/>
  <c r="L26" i="29"/>
  <c r="E72" i="28"/>
  <c r="E24" i="28"/>
  <c r="F50" i="27"/>
  <c r="F14" i="27"/>
  <c r="I60" i="30"/>
  <c r="I42" i="30"/>
  <c r="I24" i="30"/>
  <c r="I72" i="29"/>
  <c r="L51" i="29"/>
  <c r="D31" i="29"/>
  <c r="G10" i="29"/>
  <c r="D36" i="28"/>
  <c r="F57" i="27"/>
  <c r="F21" i="27"/>
  <c r="H60" i="30"/>
  <c r="H42" i="30"/>
  <c r="H24" i="30"/>
  <c r="G71" i="29"/>
  <c r="J50" i="29"/>
  <c r="M29" i="29"/>
  <c r="F10" i="29"/>
  <c r="G42" i="30"/>
  <c r="G72" i="29"/>
  <c r="J51" i="29"/>
  <c r="M30" i="29"/>
  <c r="F11" i="29"/>
  <c r="F57" i="30"/>
  <c r="F39" i="30"/>
  <c r="F21" i="30"/>
  <c r="M67" i="29"/>
  <c r="F48" i="29"/>
  <c r="I27" i="29"/>
  <c r="D71" i="28"/>
  <c r="D23" i="28"/>
  <c r="G49" i="27"/>
  <c r="G13" i="27"/>
  <c r="E57" i="30"/>
  <c r="E39" i="30"/>
  <c r="E21" i="30"/>
  <c r="L67" i="29"/>
  <c r="D72" i="30"/>
  <c r="D54" i="30"/>
  <c r="I65" i="30"/>
  <c r="J26" i="30"/>
  <c r="I55" i="29"/>
  <c r="F28" i="29"/>
  <c r="F68" i="27"/>
  <c r="F20" i="27"/>
  <c r="I57" i="26"/>
  <c r="I33" i="26"/>
  <c r="I9" i="26"/>
  <c r="E65" i="23"/>
  <c r="E47" i="23"/>
  <c r="E29" i="23"/>
  <c r="E11" i="23"/>
  <c r="F43" i="22"/>
  <c r="F7" i="22"/>
  <c r="H50" i="21"/>
  <c r="H26" i="21"/>
  <c r="O70" i="20"/>
  <c r="O58" i="20"/>
  <c r="O46" i="20"/>
  <c r="O34" i="20"/>
  <c r="O22" i="20"/>
  <c r="O10" i="20"/>
  <c r="D45" i="18"/>
  <c r="E48" i="16"/>
  <c r="E12" i="16"/>
  <c r="D66" i="15"/>
  <c r="S57" i="15"/>
  <c r="E52" i="30"/>
  <c r="I11" i="30"/>
  <c r="F43" i="29"/>
  <c r="I7" i="29"/>
  <c r="D49" i="27"/>
  <c r="H69" i="26"/>
  <c r="H53" i="26"/>
  <c r="H37" i="26"/>
  <c r="H21" i="26"/>
  <c r="E67" i="25"/>
  <c r="E19" i="25"/>
  <c r="J68" i="23"/>
  <c r="F54" i="23"/>
  <c r="L39" i="23"/>
  <c r="H25" i="23"/>
  <c r="D11" i="23"/>
  <c r="D48" i="22"/>
  <c r="D12" i="22"/>
  <c r="H55" i="21"/>
  <c r="H31" i="21"/>
  <c r="H7" i="21"/>
  <c r="K63" i="20"/>
  <c r="Q53" i="20"/>
  <c r="H44" i="20"/>
  <c r="N34" i="20"/>
  <c r="E25" i="20"/>
  <c r="K15" i="20"/>
  <c r="D59" i="19"/>
  <c r="E68" i="17"/>
  <c r="E20" i="17"/>
  <c r="D48" i="16"/>
  <c r="D12" i="16"/>
  <c r="H35" i="30"/>
  <c r="F66" i="29"/>
  <c r="D24" i="29"/>
  <c r="D29" i="28"/>
  <c r="E36" i="27"/>
  <c r="D68" i="26"/>
  <c r="D52" i="26"/>
  <c r="D36" i="26"/>
  <c r="D20" i="26"/>
  <c r="D63" i="25"/>
  <c r="D15" i="25"/>
  <c r="E66" i="23"/>
  <c r="E48" i="23"/>
  <c r="E30" i="23"/>
  <c r="E12" i="23"/>
  <c r="F45" i="22"/>
  <c r="F9" i="22"/>
  <c r="D52" i="21"/>
  <c r="J45" i="30"/>
  <c r="E32" i="28"/>
  <c r="I9" i="30"/>
  <c r="F45" i="27"/>
  <c r="H18" i="30"/>
  <c r="G66" i="30"/>
  <c r="G24" i="29"/>
  <c r="F15" i="30"/>
  <c r="D55" i="28"/>
  <c r="E51" i="30"/>
  <c r="D66" i="30"/>
  <c r="L70" i="29"/>
  <c r="G36" i="27"/>
  <c r="F20" i="26"/>
  <c r="G36" i="23"/>
  <c r="E24" i="22"/>
  <c r="E11" i="21"/>
  <c r="L39" i="20"/>
  <c r="I8" i="20"/>
  <c r="E36" i="16"/>
  <c r="E59" i="15"/>
  <c r="I68" i="29"/>
  <c r="E68" i="27"/>
  <c r="K50" i="26"/>
  <c r="E16" i="26"/>
  <c r="D71" i="23"/>
  <c r="F36" i="23"/>
  <c r="D72" i="22"/>
  <c r="D71" i="21"/>
  <c r="D23" i="21"/>
  <c r="E61" i="20"/>
  <c r="K43" i="20"/>
  <c r="H28" i="20"/>
  <c r="H12" i="20"/>
  <c r="E60" i="17"/>
  <c r="E55" i="16"/>
  <c r="F55" i="30"/>
  <c r="I57" i="29"/>
  <c r="E22" i="28"/>
  <c r="G10" i="27"/>
  <c r="J46" i="26"/>
  <c r="G17" i="26"/>
  <c r="D23" i="25"/>
  <c r="G55" i="23"/>
  <c r="G25" i="23"/>
  <c r="D43" i="22"/>
  <c r="H60" i="21"/>
  <c r="E21" i="21"/>
  <c r="D69" i="20"/>
  <c r="J59" i="20"/>
  <c r="P49" i="20"/>
  <c r="G40" i="20"/>
  <c r="M30" i="20"/>
  <c r="D21" i="20"/>
  <c r="J11" i="20"/>
  <c r="D67" i="18"/>
  <c r="D48" i="17"/>
  <c r="D67" i="16"/>
  <c r="D31" i="16"/>
  <c r="J70" i="15"/>
  <c r="G26" i="30"/>
  <c r="D53" i="29"/>
  <c r="M14" i="29"/>
  <c r="E61" i="27"/>
  <c r="E13" i="27"/>
  <c r="F53" i="26"/>
  <c r="F29" i="26"/>
  <c r="D51" i="24"/>
  <c r="H62" i="23"/>
  <c r="D48" i="23"/>
  <c r="J33" i="23"/>
  <c r="F19" i="23"/>
  <c r="E69" i="22"/>
  <c r="E33" i="22"/>
  <c r="F67" i="21"/>
  <c r="F43" i="21"/>
  <c r="F19" i="21"/>
  <c r="I67" i="20"/>
  <c r="I55" i="20"/>
  <c r="I43" i="20"/>
  <c r="I31" i="20"/>
  <c r="I19" i="20"/>
  <c r="I7" i="20"/>
  <c r="G71" i="16"/>
  <c r="G35" i="16"/>
  <c r="N71" i="15"/>
  <c r="J63" i="15"/>
  <c r="R55" i="15"/>
  <c r="H34" i="30"/>
  <c r="I65" i="29"/>
  <c r="M21" i="29"/>
  <c r="E27" i="28"/>
  <c r="E32" i="27"/>
  <c r="H66" i="26"/>
  <c r="H50" i="26"/>
  <c r="H34" i="26"/>
  <c r="H18" i="26"/>
  <c r="E58" i="25"/>
  <c r="E10" i="25"/>
  <c r="G62" i="23"/>
  <c r="G44" i="23"/>
  <c r="G26" i="23"/>
  <c r="G8" i="23"/>
  <c r="G42" i="22"/>
  <c r="F72" i="21"/>
  <c r="F48" i="21"/>
  <c r="F24" i="21"/>
  <c r="K70" i="20"/>
  <c r="Q60" i="20"/>
  <c r="H51" i="20"/>
  <c r="N41" i="20"/>
  <c r="E32" i="20"/>
  <c r="K22" i="20"/>
  <c r="Q12" i="20"/>
  <c r="D20" i="19"/>
  <c r="E51" i="17"/>
  <c r="F71" i="16"/>
  <c r="F35" i="16"/>
  <c r="M71" i="15"/>
  <c r="I63" i="15"/>
  <c r="E55" i="15"/>
  <c r="G43" i="30"/>
  <c r="G7" i="30"/>
  <c r="G31" i="29"/>
  <c r="E45" i="28"/>
  <c r="D35" i="27"/>
  <c r="G66" i="26"/>
  <c r="J27" i="30"/>
  <c r="E67" i="27"/>
  <c r="I60" i="29"/>
  <c r="E38" i="27"/>
  <c r="D14" i="30"/>
  <c r="G57" i="30"/>
  <c r="M18" i="29"/>
  <c r="J10" i="30"/>
  <c r="D43" i="28"/>
  <c r="I46" i="30"/>
  <c r="H61" i="30"/>
  <c r="D62" i="29"/>
  <c r="D27" i="27"/>
  <c r="I13" i="26"/>
  <c r="I31" i="23"/>
  <c r="G14" i="22"/>
  <c r="I72" i="20"/>
  <c r="I36" i="20"/>
  <c r="L7" i="20"/>
  <c r="G26" i="16"/>
  <c r="N56" i="15"/>
  <c r="G66" i="29"/>
  <c r="G55" i="27"/>
  <c r="H49" i="26"/>
  <c r="E12" i="26"/>
  <c r="F66" i="23"/>
  <c r="D35" i="23"/>
  <c r="F62" i="22"/>
  <c r="E64" i="21"/>
  <c r="E16" i="21"/>
  <c r="H60" i="20"/>
  <c r="N42" i="20"/>
  <c r="N26" i="20"/>
  <c r="Q9" i="20"/>
  <c r="E56" i="17"/>
  <c r="G45" i="16"/>
  <c r="D52" i="30"/>
  <c r="G55" i="29"/>
  <c r="D17" i="28"/>
  <c r="J70" i="26"/>
  <c r="J42" i="26"/>
  <c r="D16" i="26"/>
  <c r="D11" i="25"/>
  <c r="E54" i="23"/>
  <c r="E24" i="23"/>
  <c r="G40" i="22"/>
  <c r="G55" i="21"/>
  <c r="G19" i="21"/>
  <c r="G68" i="20"/>
  <c r="M58" i="20"/>
  <c r="D49" i="20"/>
  <c r="J39" i="20"/>
  <c r="P29" i="20"/>
  <c r="G20" i="20"/>
  <c r="M10" i="20"/>
  <c r="D55" i="18"/>
  <c r="D44" i="17"/>
  <c r="G64" i="16"/>
  <c r="G28" i="16"/>
  <c r="G71" i="30"/>
  <c r="G23" i="30"/>
  <c r="M50" i="29"/>
  <c r="M12" i="29"/>
  <c r="E58" i="27"/>
  <c r="F10" i="27"/>
  <c r="I50" i="26"/>
  <c r="I26" i="26"/>
  <c r="D39" i="24"/>
  <c r="F61" i="23"/>
  <c r="L46" i="23"/>
  <c r="H32" i="23"/>
  <c r="D18" i="23"/>
  <c r="F64" i="22"/>
  <c r="F28" i="22"/>
  <c r="H65" i="21"/>
  <c r="H41" i="21"/>
  <c r="H17" i="21"/>
  <c r="L66" i="20"/>
  <c r="L54" i="20"/>
  <c r="L42" i="20"/>
  <c r="L30" i="20"/>
  <c r="L18" i="20"/>
  <c r="D69" i="19"/>
  <c r="E69" i="16"/>
  <c r="E33" i="16"/>
  <c r="U70" i="15"/>
  <c r="Q62" i="15"/>
  <c r="F55" i="15"/>
  <c r="H31" i="30"/>
  <c r="G63" i="29"/>
  <c r="F23" i="30"/>
  <c r="G57" i="27"/>
  <c r="D55" i="29"/>
  <c r="G28" i="27"/>
  <c r="H9" i="30"/>
  <c r="G48" i="30"/>
  <c r="I14" i="29"/>
  <c r="F72" i="29"/>
  <c r="D31" i="28"/>
  <c r="E42" i="30"/>
  <c r="D57" i="30"/>
  <c r="M46" i="29"/>
  <c r="D14" i="27"/>
  <c r="D66" i="24"/>
  <c r="I25" i="23"/>
  <c r="G69" i="21"/>
  <c r="I68" i="20"/>
  <c r="I32" i="20"/>
  <c r="D72" i="19"/>
  <c r="D17" i="16"/>
  <c r="U55" i="15"/>
  <c r="F53" i="29"/>
  <c r="G42" i="27"/>
  <c r="E48" i="26"/>
  <c r="E8" i="26"/>
  <c r="D65" i="23"/>
  <c r="H31" i="23"/>
  <c r="E55" i="22"/>
  <c r="D59" i="21"/>
  <c r="D11" i="21"/>
  <c r="Q57" i="20"/>
  <c r="Q41" i="20"/>
  <c r="H24" i="20"/>
  <c r="E9" i="20"/>
  <c r="E52" i="17"/>
  <c r="E43" i="16"/>
  <c r="H41" i="30"/>
  <c r="J33" i="29"/>
  <c r="E10" i="28"/>
  <c r="J66" i="26"/>
  <c r="G41" i="26"/>
  <c r="J14" i="26"/>
  <c r="D7" i="25"/>
  <c r="I50" i="23"/>
  <c r="G19" i="23"/>
  <c r="E38" i="22"/>
  <c r="F50" i="21"/>
  <c r="I17" i="21"/>
  <c r="J67" i="20"/>
  <c r="P57" i="20"/>
  <c r="G48" i="20"/>
  <c r="M38" i="20"/>
  <c r="D29" i="20"/>
  <c r="J19" i="20"/>
  <c r="P9" i="20"/>
  <c r="D43" i="18"/>
  <c r="D40" i="17"/>
  <c r="E62" i="16"/>
  <c r="E26" i="16"/>
  <c r="H62" i="30"/>
  <c r="G20" i="30"/>
  <c r="J46" i="29"/>
  <c r="M10" i="29"/>
  <c r="G51" i="27"/>
  <c r="G7" i="27"/>
  <c r="F49" i="26"/>
  <c r="F25" i="26"/>
  <c r="D27" i="24"/>
  <c r="D60" i="23"/>
  <c r="J45" i="23"/>
  <c r="F31" i="23"/>
  <c r="L16" i="23"/>
  <c r="D62" i="22"/>
  <c r="D26" i="22"/>
  <c r="E62" i="21"/>
  <c r="E38" i="21"/>
  <c r="E14" i="21"/>
  <c r="O65" i="20"/>
  <c r="O53" i="20"/>
  <c r="O41" i="20"/>
  <c r="O29" i="20"/>
  <c r="O17" i="20"/>
  <c r="D57" i="19"/>
  <c r="F64" i="16"/>
  <c r="F28" i="16"/>
  <c r="I70" i="15"/>
  <c r="E62" i="15"/>
  <c r="M54" i="15"/>
  <c r="H28" i="30"/>
  <c r="L56" i="29"/>
  <c r="G18" i="29"/>
  <c r="G70" i="27"/>
  <c r="G22" i="27"/>
  <c r="K63" i="26"/>
  <c r="K47" i="26"/>
  <c r="K31" i="26"/>
  <c r="K15" i="26"/>
  <c r="E50" i="25"/>
  <c r="D50" i="24"/>
  <c r="K58" i="23"/>
  <c r="K40" i="23"/>
  <c r="K22" i="23"/>
  <c r="F71" i="22"/>
  <c r="F35" i="22"/>
  <c r="E67" i="21"/>
  <c r="E43" i="21"/>
  <c r="E19" i="21"/>
  <c r="Q68" i="20"/>
  <c r="H59" i="20"/>
  <c r="N49" i="20"/>
  <c r="E40" i="20"/>
  <c r="K30" i="20"/>
  <c r="J9" i="30"/>
  <c r="E31" i="27"/>
  <c r="L39" i="29"/>
  <c r="H72" i="30"/>
  <c r="L64" i="29"/>
  <c r="G30" i="30"/>
  <c r="F69" i="30"/>
  <c r="G61" i="29"/>
  <c r="D7" i="28"/>
  <c r="E33" i="30"/>
  <c r="D48" i="30"/>
  <c r="G43" i="29"/>
  <c r="E8" i="27"/>
  <c r="D42" i="24"/>
  <c r="E23" i="23"/>
  <c r="D66" i="21"/>
  <c r="O66" i="20"/>
  <c r="L31" i="20"/>
  <c r="D36" i="19"/>
  <c r="J72" i="15"/>
  <c r="I55" i="15"/>
  <c r="L46" i="29"/>
  <c r="F39" i="27"/>
  <c r="E44" i="26"/>
  <c r="E59" i="25"/>
  <c r="L63" i="23"/>
  <c r="L27" i="23"/>
  <c r="G45" i="22"/>
  <c r="E52" i="21"/>
  <c r="H72" i="20"/>
  <c r="E57" i="20"/>
  <c r="E41" i="20"/>
  <c r="K23" i="20"/>
  <c r="K7" i="20"/>
  <c r="E40" i="17"/>
  <c r="F38" i="16"/>
  <c r="H32" i="30"/>
  <c r="J31" i="29"/>
  <c r="D71" i="27"/>
  <c r="G65" i="26"/>
  <c r="J38" i="26"/>
  <c r="J10" i="26"/>
  <c r="D64" i="24"/>
  <c r="K45" i="23"/>
  <c r="E18" i="23"/>
  <c r="F33" i="22"/>
  <c r="H48" i="21"/>
  <c r="D16" i="21"/>
  <c r="M66" i="20"/>
  <c r="D57" i="20"/>
  <c r="J47" i="20"/>
  <c r="P37" i="20"/>
  <c r="G28" i="20"/>
  <c r="M18" i="20"/>
  <c r="D9" i="20"/>
  <c r="D31" i="18"/>
  <c r="D36" i="17"/>
  <c r="F57" i="16"/>
  <c r="F21" i="16"/>
  <c r="G58" i="30"/>
  <c r="G17" i="30"/>
  <c r="J44" i="29"/>
  <c r="M8" i="29"/>
  <c r="G48" i="27"/>
  <c r="I70" i="26"/>
  <c r="I46" i="26"/>
  <c r="I22" i="26"/>
  <c r="D15" i="24"/>
  <c r="L58" i="23"/>
  <c r="H44" i="23"/>
  <c r="D30" i="23"/>
  <c r="J15" i="23"/>
  <c r="G59" i="22"/>
  <c r="G23" i="22"/>
  <c r="G60" i="21"/>
  <c r="G36" i="21"/>
  <c r="G12" i="21"/>
  <c r="F64" i="20"/>
  <c r="F52" i="20"/>
  <c r="F40" i="20"/>
  <c r="F28" i="20"/>
  <c r="F16" i="20"/>
  <c r="D45" i="19"/>
  <c r="D62" i="16"/>
  <c r="D26" i="16"/>
  <c r="P69" i="15"/>
  <c r="L61" i="15"/>
  <c r="T53" i="15"/>
  <c r="H25" i="30"/>
  <c r="J54" i="29"/>
  <c r="G16" i="29"/>
  <c r="G67" i="27"/>
  <c r="G19" i="27"/>
  <c r="H62" i="26"/>
  <c r="H46" i="26"/>
  <c r="H30" i="26"/>
  <c r="H14" i="26"/>
  <c r="I71" i="29"/>
  <c r="G21" i="27"/>
  <c r="G34" i="29"/>
  <c r="D68" i="30"/>
  <c r="G59" i="29"/>
  <c r="G21" i="30"/>
  <c r="J64" i="30"/>
  <c r="M55" i="29"/>
  <c r="D64" i="27"/>
  <c r="I28" i="30"/>
  <c r="H43" i="30"/>
  <c r="L37" i="29"/>
  <c r="F68" i="26"/>
  <c r="G72" i="23"/>
  <c r="G18" i="23"/>
  <c r="E59" i="21"/>
  <c r="L63" i="20"/>
  <c r="O30" i="20"/>
  <c r="D69" i="18"/>
  <c r="Q71" i="15"/>
  <c r="J71" i="30"/>
  <c r="F39" i="29"/>
  <c r="F36" i="27"/>
  <c r="E40" i="26"/>
  <c r="E55" i="25"/>
  <c r="F60" i="23"/>
  <c r="D23" i="23"/>
  <c r="E43" i="22"/>
  <c r="G50" i="21"/>
  <c r="K71" i="20"/>
  <c r="K55" i="20"/>
  <c r="N38" i="20"/>
  <c r="N22" i="20"/>
  <c r="D47" i="19"/>
  <c r="E36" i="17"/>
  <c r="D36" i="16"/>
  <c r="H29" i="30"/>
  <c r="D28" i="29"/>
  <c r="F61" i="27"/>
  <c r="D64" i="26"/>
  <c r="J34" i="26"/>
  <c r="G9" i="26"/>
  <c r="D52" i="24"/>
  <c r="I44" i="23"/>
  <c r="I14" i="23"/>
  <c r="E26" i="22"/>
  <c r="E45" i="21"/>
  <c r="F14" i="21"/>
  <c r="P65" i="20"/>
  <c r="G56" i="20"/>
  <c r="M46" i="20"/>
  <c r="D37" i="20"/>
  <c r="J27" i="20"/>
  <c r="P17" i="20"/>
  <c r="G8" i="20"/>
  <c r="D19" i="18"/>
  <c r="D32" i="17"/>
  <c r="D55" i="16"/>
  <c r="D19" i="16"/>
  <c r="E55" i="30"/>
  <c r="G14" i="30"/>
  <c r="J42" i="29"/>
  <c r="G7" i="29"/>
  <c r="E45" i="27"/>
  <c r="F69" i="26"/>
  <c r="F45" i="26"/>
  <c r="F21" i="26"/>
  <c r="D72" i="23"/>
  <c r="J57" i="23"/>
  <c r="F43" i="23"/>
  <c r="L28" i="23"/>
  <c r="H14" i="23"/>
  <c r="E57" i="22"/>
  <c r="E21" i="22"/>
  <c r="I58" i="21"/>
  <c r="I34" i="21"/>
  <c r="I10" i="21"/>
  <c r="F56" i="29"/>
  <c r="E68" i="30"/>
  <c r="D19" i="29"/>
  <c r="H63" i="30"/>
  <c r="M53" i="29"/>
  <c r="G12" i="30"/>
  <c r="F60" i="30"/>
  <c r="I51" i="29"/>
  <c r="F54" i="27"/>
  <c r="E24" i="30"/>
  <c r="I68" i="30"/>
  <c r="L31" i="29"/>
  <c r="I61" i="26"/>
  <c r="I67" i="23"/>
  <c r="I13" i="23"/>
  <c r="D54" i="21"/>
  <c r="I60" i="20"/>
  <c r="L27" i="20"/>
  <c r="D21" i="18"/>
  <c r="E71" i="15"/>
  <c r="H59" i="30"/>
  <c r="F37" i="29"/>
  <c r="E20" i="27"/>
  <c r="K34" i="26"/>
  <c r="E51" i="25"/>
  <c r="J56" i="23"/>
  <c r="L21" i="23"/>
  <c r="F38" i="22"/>
  <c r="I48" i="21"/>
  <c r="N70" i="20"/>
  <c r="E53" i="20"/>
  <c r="Q37" i="20"/>
  <c r="Q21" i="20"/>
  <c r="D35" i="19"/>
  <c r="E28" i="17"/>
  <c r="F26" i="16"/>
  <c r="H26" i="30"/>
  <c r="I22" i="29"/>
  <c r="F58" i="27"/>
  <c r="J62" i="26"/>
  <c r="G33" i="26"/>
  <c r="D71" i="25"/>
  <c r="D16" i="24"/>
  <c r="G43" i="23"/>
  <c r="K9" i="23"/>
  <c r="F21" i="22"/>
  <c r="G43" i="21"/>
  <c r="H12" i="21"/>
  <c r="D65" i="20"/>
  <c r="J55" i="20"/>
  <c r="P45" i="20"/>
  <c r="G36" i="20"/>
  <c r="M26" i="20"/>
  <c r="D17" i="20"/>
  <c r="J7" i="20"/>
  <c r="D7" i="18"/>
  <c r="D28" i="17"/>
  <c r="G52" i="16"/>
  <c r="G16" i="16"/>
  <c r="J47" i="30"/>
  <c r="G11" i="30"/>
  <c r="D41" i="29"/>
  <c r="D70" i="28"/>
  <c r="D42" i="27"/>
  <c r="I66" i="26"/>
  <c r="I42" i="26"/>
  <c r="I18" i="26"/>
  <c r="L70" i="23"/>
  <c r="H56" i="23"/>
  <c r="D42" i="23"/>
  <c r="J27" i="23"/>
  <c r="F13" i="23"/>
  <c r="F52" i="22"/>
  <c r="F16" i="22"/>
  <c r="D57" i="21"/>
  <c r="D33" i="21"/>
  <c r="D9" i="21"/>
  <c r="L62" i="20"/>
  <c r="L50" i="29"/>
  <c r="I63" i="30"/>
  <c r="J13" i="29"/>
  <c r="H54" i="30"/>
  <c r="D44" i="29"/>
  <c r="L65" i="29"/>
  <c r="F51" i="30"/>
  <c r="J40" i="29"/>
  <c r="G37" i="27"/>
  <c r="E15" i="30"/>
  <c r="G67" i="30"/>
  <c r="J11" i="29"/>
  <c r="I53" i="26"/>
  <c r="I61" i="23"/>
  <c r="I7" i="23"/>
  <c r="G45" i="21"/>
  <c r="I56" i="20"/>
  <c r="I24" i="20"/>
  <c r="D9" i="18"/>
  <c r="G69" i="15"/>
  <c r="I41" i="30"/>
  <c r="J22" i="29"/>
  <c r="E72" i="26"/>
  <c r="H33" i="26"/>
  <c r="E39" i="25"/>
  <c r="L51" i="23"/>
  <c r="J20" i="23"/>
  <c r="D36" i="22"/>
  <c r="D47" i="21"/>
  <c r="Q69" i="20"/>
  <c r="H52" i="20"/>
  <c r="H36" i="20"/>
  <c r="K19" i="20"/>
  <c r="D23" i="19"/>
  <c r="E16" i="17"/>
  <c r="D24" i="16"/>
  <c r="H23" i="30"/>
  <c r="I20" i="29"/>
  <c r="E42" i="27"/>
  <c r="J58" i="26"/>
  <c r="D32" i="26"/>
  <c r="D59" i="25"/>
  <c r="E72" i="23"/>
  <c r="E42" i="23"/>
  <c r="I8" i="23"/>
  <c r="G16" i="22"/>
  <c r="F38" i="21"/>
  <c r="E9" i="21"/>
  <c r="G64" i="20"/>
  <c r="M54" i="20"/>
  <c r="D45" i="20"/>
  <c r="J35" i="20"/>
  <c r="P25" i="20"/>
  <c r="G16" i="20"/>
  <c r="D70" i="19"/>
  <c r="D72" i="17"/>
  <c r="D24" i="17"/>
  <c r="E50" i="16"/>
  <c r="E14" i="16"/>
  <c r="H44" i="30"/>
  <c r="G8" i="30"/>
  <c r="D39" i="29"/>
  <c r="D58" i="28"/>
  <c r="D39" i="27"/>
  <c r="F65" i="26"/>
  <c r="F41" i="26"/>
  <c r="I35" i="29"/>
  <c r="E50" i="30"/>
  <c r="D56" i="28"/>
  <c r="D50" i="30"/>
  <c r="J38" i="29"/>
  <c r="G60" i="29"/>
  <c r="J46" i="30"/>
  <c r="F36" i="29"/>
  <c r="D28" i="27"/>
  <c r="I10" i="30"/>
  <c r="G56" i="30"/>
  <c r="J7" i="29"/>
  <c r="I49" i="26"/>
  <c r="E59" i="23"/>
  <c r="F67" i="22"/>
  <c r="D42" i="21"/>
  <c r="O54" i="20"/>
  <c r="I20" i="20"/>
  <c r="E72" i="16"/>
  <c r="I67" i="15"/>
  <c r="I38" i="30"/>
  <c r="D17" i="29"/>
  <c r="K66" i="26"/>
  <c r="E32" i="26"/>
  <c r="E27" i="25"/>
  <c r="J50" i="23"/>
  <c r="D17" i="23"/>
  <c r="F26" i="22"/>
  <c r="E40" i="21"/>
  <c r="K67" i="20"/>
  <c r="K51" i="20"/>
  <c r="Q33" i="20"/>
  <c r="N18" i="20"/>
  <c r="D11" i="19"/>
  <c r="E12" i="17"/>
  <c r="E19" i="16"/>
  <c r="H14" i="30"/>
  <c r="I18" i="29"/>
  <c r="G32" i="27"/>
  <c r="G57" i="26"/>
  <c r="J30" i="26"/>
  <c r="D55" i="25"/>
  <c r="I68" i="23"/>
  <c r="G37" i="23"/>
  <c r="G7" i="23"/>
  <c r="D7" i="22"/>
  <c r="H36" i="21"/>
  <c r="G7" i="21"/>
  <c r="J63" i="20"/>
  <c r="P53" i="20"/>
  <c r="G44" i="20"/>
  <c r="M34" i="20"/>
  <c r="D25" i="20"/>
  <c r="J15" i="20"/>
  <c r="D58" i="19"/>
  <c r="D68" i="17"/>
  <c r="D20" i="17"/>
  <c r="F45" i="16"/>
  <c r="F9" i="16"/>
  <c r="G41" i="30"/>
  <c r="I70" i="29"/>
  <c r="D37" i="29"/>
  <c r="D46" i="28"/>
  <c r="G35" i="27"/>
  <c r="I62" i="26"/>
  <c r="I38" i="26"/>
  <c r="I14" i="26"/>
  <c r="H68" i="23"/>
  <c r="D54" i="23"/>
  <c r="J39" i="23"/>
  <c r="F25" i="23"/>
  <c r="L10" i="23"/>
  <c r="G47" i="22"/>
  <c r="G11" i="22"/>
  <c r="H53" i="21"/>
  <c r="H29" i="21"/>
  <c r="F72" i="20"/>
  <c r="F60" i="20"/>
  <c r="F48" i="20"/>
  <c r="F36" i="20"/>
  <c r="F24" i="20"/>
  <c r="F12" i="20"/>
  <c r="D66" i="18"/>
  <c r="D50" i="16"/>
  <c r="D14" i="16"/>
  <c r="F67" i="15"/>
  <c r="U58" i="15"/>
  <c r="D55" i="30"/>
  <c r="H13" i="30"/>
  <c r="I44" i="29"/>
  <c r="L8" i="29"/>
  <c r="G54" i="27"/>
  <c r="F7" i="27"/>
  <c r="E57" i="26"/>
  <c r="E41" i="26"/>
  <c r="E25" i="26"/>
  <c r="E9" i="26"/>
  <c r="E30" i="25"/>
  <c r="I69" i="23"/>
  <c r="I51" i="23"/>
  <c r="I33" i="23"/>
  <c r="I15" i="23"/>
  <c r="D57" i="22"/>
  <c r="D21" i="22"/>
  <c r="H58" i="21"/>
  <c r="H34" i="21"/>
  <c r="H10" i="21"/>
  <c r="Q64" i="20"/>
  <c r="H55" i="20"/>
  <c r="N45" i="20"/>
  <c r="E36" i="20"/>
  <c r="K26" i="20"/>
  <c r="Q16" i="20"/>
  <c r="D30" i="29"/>
  <c r="I45" i="30"/>
  <c r="D44" i="28"/>
  <c r="H45" i="30"/>
  <c r="F34" i="29"/>
  <c r="M54" i="29"/>
  <c r="F42" i="30"/>
  <c r="L30" i="29"/>
  <c r="F18" i="27"/>
  <c r="D71" i="29"/>
  <c r="J41" i="30"/>
  <c r="E47" i="28"/>
  <c r="F44" i="26"/>
  <c r="G54" i="23"/>
  <c r="E60" i="22"/>
  <c r="E35" i="21"/>
  <c r="L51" i="20"/>
  <c r="L19" i="20"/>
  <c r="G62" i="16"/>
  <c r="R64" i="15"/>
  <c r="I35" i="30"/>
  <c r="D11" i="29"/>
  <c r="H65" i="26"/>
  <c r="E28" i="26"/>
  <c r="E11" i="25"/>
  <c r="H49" i="23"/>
  <c r="H13" i="23"/>
  <c r="E19" i="22"/>
  <c r="D35" i="21"/>
  <c r="N66" i="20"/>
  <c r="N50" i="20"/>
  <c r="E33" i="20"/>
  <c r="E17" i="20"/>
  <c r="D44" i="18"/>
  <c r="E8" i="17"/>
  <c r="G9" i="16"/>
  <c r="H11" i="30"/>
  <c r="I16" i="29"/>
  <c r="G29" i="27"/>
  <c r="J54" i="26"/>
  <c r="J26" i="26"/>
  <c r="D51" i="25"/>
  <c r="K63" i="23"/>
  <c r="E36" i="23"/>
  <c r="F69" i="22"/>
  <c r="H72" i="21"/>
  <c r="G31" i="21"/>
  <c r="G72" i="20"/>
  <c r="M62" i="20"/>
  <c r="D53" i="20"/>
  <c r="J43" i="20"/>
  <c r="P33" i="20"/>
  <c r="G24" i="20"/>
  <c r="M14" i="20"/>
  <c r="D46" i="19"/>
  <c r="D64" i="17"/>
  <c r="D16" i="17"/>
  <c r="D43" i="16"/>
  <c r="D7" i="16"/>
  <c r="G38" i="30"/>
  <c r="G68" i="29"/>
  <c r="D35" i="29"/>
  <c r="D34" i="28"/>
  <c r="F32" i="27"/>
  <c r="F61" i="26"/>
  <c r="F37" i="26"/>
  <c r="F13" i="26"/>
  <c r="F67" i="23"/>
  <c r="L52" i="23"/>
  <c r="H38" i="23"/>
  <c r="D24" i="23"/>
  <c r="J9" i="23"/>
  <c r="E45" i="22"/>
  <c r="E9" i="22"/>
  <c r="E50" i="21"/>
  <c r="E26" i="21"/>
  <c r="I71" i="20"/>
  <c r="I59" i="20"/>
  <c r="I47" i="20"/>
  <c r="I35" i="20"/>
  <c r="I23" i="20"/>
  <c r="I11" i="20"/>
  <c r="D54" i="18"/>
  <c r="G47" i="16"/>
  <c r="G11" i="16"/>
  <c r="M66" i="15"/>
  <c r="I58" i="15"/>
  <c r="I47" i="30"/>
  <c r="H10" i="30"/>
  <c r="I42" i="29"/>
  <c r="F7" i="29"/>
  <c r="F51" i="27"/>
  <c r="K71" i="26"/>
  <c r="K55" i="26"/>
  <c r="K39" i="26"/>
  <c r="K23" i="26"/>
  <c r="K7" i="26"/>
  <c r="E26" i="25"/>
  <c r="G68" i="23"/>
  <c r="G50" i="23"/>
  <c r="G32" i="23"/>
  <c r="G14" i="23"/>
  <c r="G54" i="22"/>
  <c r="G18" i="22"/>
  <c r="E55" i="21"/>
  <c r="E31" i="21"/>
  <c r="L14" i="29"/>
  <c r="E32" i="30"/>
  <c r="D20" i="28"/>
  <c r="H36" i="30"/>
  <c r="G23" i="29"/>
  <c r="D45" i="29"/>
  <c r="F33" i="30"/>
  <c r="M19" i="29"/>
  <c r="E69" i="30"/>
  <c r="F61" i="29"/>
  <c r="J32" i="30"/>
  <c r="E11" i="28"/>
  <c r="I37" i="26"/>
  <c r="I49" i="23"/>
  <c r="G50" i="22"/>
  <c r="D30" i="21"/>
  <c r="I48" i="20"/>
  <c r="O18" i="20"/>
  <c r="D53" i="16"/>
  <c r="F64" i="15"/>
  <c r="I26" i="30"/>
  <c r="E53" i="28"/>
  <c r="E64" i="26"/>
  <c r="E24" i="26"/>
  <c r="E7" i="25"/>
  <c r="L45" i="23"/>
  <c r="L9" i="23"/>
  <c r="G9" i="22"/>
  <c r="E28" i="21"/>
  <c r="E65" i="20"/>
  <c r="H48" i="20"/>
  <c r="H32" i="20"/>
  <c r="N14" i="20"/>
  <c r="D32" i="18"/>
  <c r="D72" i="16"/>
  <c r="E7" i="16"/>
  <c r="L72" i="29"/>
  <c r="E58" i="28"/>
  <c r="G26" i="27"/>
  <c r="J50" i="26"/>
  <c r="G25" i="26"/>
  <c r="D47" i="25"/>
  <c r="I62" i="23"/>
  <c r="I32" i="23"/>
  <c r="E62" i="22"/>
  <c r="E69" i="21"/>
  <c r="D28" i="21"/>
  <c r="J71" i="20"/>
  <c r="P61" i="20"/>
  <c r="G52" i="20"/>
  <c r="M42" i="20"/>
  <c r="D33" i="20"/>
  <c r="J23" i="20"/>
  <c r="P13" i="20"/>
  <c r="D34" i="19"/>
  <c r="D60" i="17"/>
  <c r="D12" i="17"/>
  <c r="G40" i="16"/>
  <c r="T72" i="15"/>
  <c r="G35" i="30"/>
  <c r="L61" i="29"/>
  <c r="I33" i="29"/>
  <c r="D22" i="28"/>
  <c r="F29" i="27"/>
  <c r="I58" i="26"/>
  <c r="I34" i="26"/>
  <c r="I10" i="26"/>
  <c r="D66" i="23"/>
  <c r="J51" i="23"/>
  <c r="F37" i="23"/>
  <c r="L22" i="23"/>
  <c r="H8" i="23"/>
  <c r="F40" i="22"/>
  <c r="G72" i="21"/>
  <c r="G48" i="21"/>
  <c r="G24" i="21"/>
  <c r="L70" i="20"/>
  <c r="L58" i="20"/>
  <c r="L46" i="20"/>
  <c r="L34" i="20"/>
  <c r="L22" i="20"/>
  <c r="L10" i="20"/>
  <c r="D42" i="18"/>
  <c r="E45" i="16"/>
  <c r="E9" i="16"/>
  <c r="T65" i="15"/>
  <c r="P57" i="15"/>
  <c r="G44" i="30"/>
  <c r="H7" i="30"/>
  <c r="I40" i="29"/>
  <c r="E63" i="28"/>
  <c r="F48" i="27"/>
  <c r="H70" i="26"/>
  <c r="H54" i="26"/>
  <c r="H38" i="26"/>
  <c r="H22" i="26"/>
  <c r="E70" i="25"/>
  <c r="E22" i="25"/>
  <c r="E67" i="23"/>
  <c r="E49" i="23"/>
  <c r="E31" i="23"/>
  <c r="E13" i="23"/>
  <c r="E52" i="22"/>
  <c r="E16" i="22"/>
  <c r="G53" i="21"/>
  <c r="G29" i="21"/>
  <c r="Q72" i="20"/>
  <c r="H63" i="20"/>
  <c r="N53" i="20"/>
  <c r="E44" i="20"/>
  <c r="K34" i="20"/>
  <c r="Q24" i="20"/>
  <c r="H15" i="20"/>
  <c r="D56" i="19"/>
  <c r="E63" i="17"/>
  <c r="E15" i="17"/>
  <c r="D45" i="16"/>
  <c r="D9" i="16"/>
  <c r="G65" i="15"/>
  <c r="O57" i="15"/>
  <c r="E58" i="30"/>
  <c r="G16" i="30"/>
  <c r="M36" i="29"/>
  <c r="G9" i="29"/>
  <c r="I27" i="30"/>
  <c r="D8" i="28"/>
  <c r="D32" i="30"/>
  <c r="M17" i="29"/>
  <c r="J39" i="29"/>
  <c r="J28" i="30"/>
  <c r="I15" i="29"/>
  <c r="I64" i="30"/>
  <c r="L55" i="29"/>
  <c r="J20" i="30"/>
  <c r="D62" i="27"/>
  <c r="I29" i="26"/>
  <c r="I43" i="23"/>
  <c r="G38" i="22"/>
  <c r="G21" i="21"/>
  <c r="I44" i="20"/>
  <c r="L15" i="20"/>
  <c r="D41" i="16"/>
  <c r="M63" i="15"/>
  <c r="I17" i="30"/>
  <c r="E41" i="28"/>
  <c r="E60" i="26"/>
  <c r="K18" i="26"/>
  <c r="D65" i="24"/>
  <c r="F42" i="23"/>
  <c r="J8" i="23"/>
  <c r="E7" i="22"/>
  <c r="G26" i="21"/>
  <c r="N62" i="20"/>
  <c r="K47" i="20"/>
  <c r="K31" i="20"/>
  <c r="Q13" i="20"/>
  <c r="D8" i="18"/>
  <c r="F62" i="16"/>
  <c r="H71" i="30"/>
  <c r="D64" i="29"/>
  <c r="D53" i="28"/>
  <c r="D23" i="27"/>
  <c r="G49" i="26"/>
  <c r="J22" i="26"/>
  <c r="D35" i="25"/>
  <c r="G61" i="23"/>
  <c r="K27" i="23"/>
  <c r="F57" i="22"/>
  <c r="G67" i="21"/>
  <c r="F26" i="21"/>
  <c r="M70" i="20"/>
  <c r="D61" i="20"/>
  <c r="J51" i="20"/>
  <c r="P41" i="20"/>
  <c r="G32" i="20"/>
  <c r="M22" i="20"/>
  <c r="D13" i="20"/>
  <c r="D22" i="19"/>
  <c r="D56" i="17"/>
  <c r="D8" i="17"/>
  <c r="E38" i="16"/>
  <c r="H72" i="15"/>
  <c r="G32" i="30"/>
  <c r="J59" i="29"/>
  <c r="I31" i="29"/>
  <c r="D10" i="28"/>
  <c r="D26" i="27"/>
  <c r="F57" i="26"/>
  <c r="F33" i="26"/>
  <c r="F9" i="26"/>
  <c r="L64" i="23"/>
  <c r="H50" i="23"/>
  <c r="D36" i="23"/>
  <c r="J21" i="23"/>
  <c r="F7" i="23"/>
  <c r="D38" i="22"/>
  <c r="I70" i="21"/>
  <c r="I46" i="21"/>
  <c r="I22" i="21"/>
  <c r="O69" i="20"/>
  <c r="O57" i="20"/>
  <c r="O45" i="20"/>
  <c r="O33" i="20"/>
  <c r="O21" i="20"/>
  <c r="O9" i="20"/>
  <c r="D30" i="18"/>
  <c r="F40" i="16"/>
  <c r="S72" i="15"/>
  <c r="H65" i="15"/>
  <c r="D57" i="15"/>
  <c r="H40" i="30"/>
  <c r="D72" i="29"/>
  <c r="M25" i="29"/>
  <c r="E51" i="28"/>
  <c r="D45" i="27"/>
  <c r="E69" i="26"/>
  <c r="E53" i="26"/>
  <c r="E37" i="26"/>
  <c r="E21" i="26"/>
  <c r="E66" i="25"/>
  <c r="E18" i="25"/>
  <c r="K64" i="23"/>
  <c r="K46" i="23"/>
  <c r="K28" i="23"/>
  <c r="K10" i="23"/>
  <c r="F47" i="22"/>
  <c r="F11" i="22"/>
  <c r="I51" i="21"/>
  <c r="I27" i="21"/>
  <c r="E72" i="20"/>
  <c r="K62" i="20"/>
  <c r="Q52" i="20"/>
  <c r="H43" i="20"/>
  <c r="N33" i="20"/>
  <c r="E24" i="20"/>
  <c r="K14" i="20"/>
  <c r="D44" i="19"/>
  <c r="E59" i="17"/>
  <c r="E11" i="17"/>
  <c r="G42" i="16"/>
  <c r="R72" i="15"/>
  <c r="N64" i="15"/>
  <c r="J56" i="15"/>
  <c r="J50" i="30"/>
  <c r="G13" i="30"/>
  <c r="M34" i="29"/>
  <c r="E69" i="28"/>
  <c r="G41" i="27"/>
  <c r="D69" i="26"/>
  <c r="E44" i="28"/>
  <c r="E14" i="30"/>
  <c r="G64" i="27"/>
  <c r="H27" i="30"/>
  <c r="I13" i="29"/>
  <c r="F35" i="29"/>
  <c r="F24" i="30"/>
  <c r="D10" i="29"/>
  <c r="E60" i="30"/>
  <c r="G50" i="29"/>
  <c r="J14" i="30"/>
  <c r="E49" i="27"/>
  <c r="I25" i="26"/>
  <c r="E41" i="23"/>
  <c r="F31" i="22"/>
  <c r="D18" i="21"/>
  <c r="O42" i="20"/>
  <c r="I12" i="20"/>
  <c r="G38" i="16"/>
  <c r="O61" i="15"/>
  <c r="M72" i="29"/>
  <c r="E29" i="28"/>
  <c r="E56" i="26"/>
  <c r="H17" i="26"/>
  <c r="D29" i="24"/>
  <c r="H37" i="23"/>
  <c r="H7" i="23"/>
  <c r="I72" i="21"/>
  <c r="I24" i="21"/>
  <c r="Q61" i="20"/>
  <c r="Q45" i="20"/>
  <c r="E29" i="20"/>
  <c r="E13" i="20"/>
  <c r="E64" i="17"/>
  <c r="D60" i="16"/>
  <c r="D67" i="30"/>
  <c r="M61" i="29"/>
  <c r="D41" i="28"/>
  <c r="F13" i="27"/>
  <c r="D48" i="26"/>
  <c r="J18" i="26"/>
  <c r="D31" i="25"/>
  <c r="E60" i="23"/>
  <c r="I26" i="23"/>
  <c r="G52" i="22"/>
  <c r="F62" i="21"/>
  <c r="H24" i="21"/>
  <c r="P69" i="20"/>
  <c r="G60" i="20"/>
  <c r="M50" i="20"/>
  <c r="D41" i="20"/>
  <c r="J31" i="20"/>
  <c r="P21" i="20"/>
  <c r="G12" i="20"/>
  <c r="D10" i="19"/>
  <c r="D52" i="17"/>
  <c r="F69" i="16"/>
  <c r="F33" i="16"/>
  <c r="O71" i="15"/>
  <c r="G29" i="30"/>
  <c r="F55" i="29"/>
  <c r="I29" i="29"/>
  <c r="F64" i="27"/>
  <c r="F16" i="27"/>
  <c r="I54" i="26"/>
  <c r="I30" i="26"/>
  <c r="D63" i="24"/>
  <c r="J63" i="23"/>
  <c r="F49" i="23"/>
  <c r="L34" i="23"/>
  <c r="H20" i="23"/>
  <c r="G71" i="22"/>
  <c r="G35" i="22"/>
  <c r="D69" i="21"/>
  <c r="D45" i="21"/>
  <c r="D21" i="21"/>
  <c r="F68" i="20"/>
  <c r="F56" i="20"/>
  <c r="F44" i="20"/>
  <c r="F32" i="20"/>
  <c r="F20" i="20"/>
  <c r="F8" i="20"/>
  <c r="D18" i="18"/>
  <c r="D38" i="16"/>
  <c r="G72" i="15"/>
  <c r="O64" i="15"/>
  <c r="K56" i="15"/>
  <c r="H37" i="30"/>
  <c r="M69" i="29"/>
  <c r="M23" i="29"/>
  <c r="E39" i="28"/>
  <c r="F35" i="27"/>
  <c r="K67" i="26"/>
  <c r="K51" i="26"/>
  <c r="K35" i="26"/>
  <c r="K19" i="26"/>
  <c r="E62" i="25"/>
  <c r="E14" i="25"/>
  <c r="I63" i="23"/>
  <c r="I45" i="23"/>
  <c r="I27" i="23"/>
  <c r="I9" i="23"/>
  <c r="D45" i="22"/>
  <c r="D9" i="22"/>
  <c r="D50" i="21"/>
  <c r="D26" i="21"/>
  <c r="H71" i="20"/>
  <c r="N61" i="20"/>
  <c r="E52" i="20"/>
  <c r="K42" i="20"/>
  <c r="Q32" i="20"/>
  <c r="H23" i="20"/>
  <c r="N13" i="20"/>
  <c r="D32" i="19"/>
  <c r="E55" i="17"/>
  <c r="E7" i="17"/>
  <c r="E40" i="16"/>
  <c r="F72" i="15"/>
  <c r="U63" i="15"/>
  <c r="Q55" i="15"/>
  <c r="H47" i="30"/>
  <c r="F17" i="26"/>
  <c r="O61" i="20"/>
  <c r="O13" i="20"/>
  <c r="R67" i="15"/>
  <c r="I46" i="29"/>
  <c r="E10" i="27"/>
  <c r="H26" i="26"/>
  <c r="D26" i="24"/>
  <c r="K34" i="23"/>
  <c r="D33" i="22"/>
  <c r="D38" i="21"/>
  <c r="N65" i="20"/>
  <c r="K46" i="20"/>
  <c r="H27" i="20"/>
  <c r="N9" i="20"/>
  <c r="E67" i="17"/>
  <c r="F59" i="16"/>
  <c r="F11" i="16"/>
  <c r="R60" i="15"/>
  <c r="G61" i="30"/>
  <c r="F63" i="29"/>
  <c r="L19" i="29"/>
  <c r="E48" i="27"/>
  <c r="J67" i="26"/>
  <c r="G50" i="26"/>
  <c r="G34" i="26"/>
  <c r="G18" i="26"/>
  <c r="D58" i="25"/>
  <c r="D10" i="25"/>
  <c r="J64" i="23"/>
  <c r="F50" i="23"/>
  <c r="L35" i="23"/>
  <c r="H21" i="23"/>
  <c r="D7" i="23"/>
  <c r="G37" i="22"/>
  <c r="I68" i="21"/>
  <c r="I44" i="21"/>
  <c r="I20" i="21"/>
  <c r="M69" i="20"/>
  <c r="D60" i="20"/>
  <c r="J50" i="20"/>
  <c r="P40" i="20"/>
  <c r="G31" i="20"/>
  <c r="M21" i="20"/>
  <c r="D12" i="20"/>
  <c r="D7" i="19"/>
  <c r="D47" i="17"/>
  <c r="F66" i="16"/>
  <c r="F28" i="30"/>
  <c r="J56" i="29"/>
  <c r="F31" i="29"/>
  <c r="D33" i="28"/>
  <c r="F44" i="27"/>
  <c r="I63" i="26"/>
  <c r="I39" i="26"/>
  <c r="I15" i="26"/>
  <c r="I70" i="23"/>
  <c r="I52" i="23"/>
  <c r="I34" i="23"/>
  <c r="I16" i="23"/>
  <c r="G56" i="22"/>
  <c r="G20" i="22"/>
  <c r="F58" i="21"/>
  <c r="F34" i="21"/>
  <c r="F10" i="21"/>
  <c r="I62" i="20"/>
  <c r="I50" i="20"/>
  <c r="I38" i="20"/>
  <c r="I26" i="20"/>
  <c r="I14" i="20"/>
  <c r="D18" i="19"/>
  <c r="E54" i="16"/>
  <c r="E18" i="16"/>
  <c r="O67" i="15"/>
  <c r="K59" i="15"/>
  <c r="G51" i="15"/>
  <c r="E25" i="30"/>
  <c r="I56" i="29"/>
  <c r="D16" i="29"/>
  <c r="D34" i="30"/>
  <c r="L60" i="29"/>
  <c r="I21" i="29"/>
  <c r="G56" i="27"/>
  <c r="E9" i="27"/>
  <c r="D58" i="26"/>
  <c r="D42" i="26"/>
  <c r="D26" i="26"/>
  <c r="D10" i="26"/>
  <c r="D33" i="25"/>
  <c r="D10" i="24"/>
  <c r="E57" i="23"/>
  <c r="E39" i="23"/>
  <c r="E21" i="23"/>
  <c r="D61" i="22"/>
  <c r="D25" i="22"/>
  <c r="G61" i="21"/>
  <c r="G37" i="21"/>
  <c r="G13" i="21"/>
  <c r="G66" i="20"/>
  <c r="M56" i="20"/>
  <c r="D47" i="20"/>
  <c r="J37" i="20"/>
  <c r="P27" i="20"/>
  <c r="G18" i="20"/>
  <c r="M8" i="20"/>
  <c r="D13" i="18"/>
  <c r="D26" i="17"/>
  <c r="D49" i="16"/>
  <c r="D13" i="16"/>
  <c r="T66" i="15"/>
  <c r="P58" i="15"/>
  <c r="F67" i="29"/>
  <c r="D36" i="29"/>
  <c r="E25" i="28"/>
  <c r="E34" i="27"/>
  <c r="F63" i="26"/>
  <c r="F39" i="26"/>
  <c r="F15" i="26"/>
  <c r="H71" i="23"/>
  <c r="D57" i="23"/>
  <c r="J42" i="23"/>
  <c r="F28" i="23"/>
  <c r="L13" i="23"/>
  <c r="G53" i="22"/>
  <c r="G17" i="22"/>
  <c r="G54" i="21"/>
  <c r="G30" i="21"/>
  <c r="L72" i="20"/>
  <c r="L60" i="20"/>
  <c r="J69" i="23"/>
  <c r="I51" i="20"/>
  <c r="D33" i="19"/>
  <c r="S60" i="15"/>
  <c r="G20" i="29"/>
  <c r="E65" i="26"/>
  <c r="E17" i="26"/>
  <c r="D14" i="24"/>
  <c r="E25" i="23"/>
  <c r="G30" i="22"/>
  <c r="F36" i="21"/>
  <c r="E64" i="20"/>
  <c r="Q44" i="20"/>
  <c r="N25" i="20"/>
  <c r="Q8" i="20"/>
  <c r="E47" i="17"/>
  <c r="D57" i="16"/>
  <c r="T70" i="15"/>
  <c r="F60" i="15"/>
  <c r="G40" i="30"/>
  <c r="D61" i="29"/>
  <c r="F18" i="29"/>
  <c r="G44" i="27"/>
  <c r="D65" i="26"/>
  <c r="D49" i="26"/>
  <c r="D33" i="26"/>
  <c r="D17" i="26"/>
  <c r="D54" i="25"/>
  <c r="D61" i="24"/>
  <c r="H63" i="23"/>
  <c r="D49" i="23"/>
  <c r="J34" i="23"/>
  <c r="F20" i="23"/>
  <c r="E71" i="22"/>
  <c r="E35" i="22"/>
  <c r="D67" i="21"/>
  <c r="D43" i="21"/>
  <c r="D19" i="21"/>
  <c r="P68" i="20"/>
  <c r="G59" i="20"/>
  <c r="M49" i="20"/>
  <c r="D40" i="20"/>
  <c r="J30" i="20"/>
  <c r="P20" i="20"/>
  <c r="G11" i="20"/>
  <c r="D64" i="18"/>
  <c r="D43" i="17"/>
  <c r="D70" i="30"/>
  <c r="F25" i="30"/>
  <c r="F52" i="29"/>
  <c r="F29" i="29"/>
  <c r="E26" i="28"/>
  <c r="F41" i="27"/>
  <c r="F62" i="26"/>
  <c r="F38" i="26"/>
  <c r="F14" i="26"/>
  <c r="G69" i="23"/>
  <c r="G51" i="23"/>
  <c r="G33" i="23"/>
  <c r="G15" i="23"/>
  <c r="E54" i="22"/>
  <c r="E18" i="22"/>
  <c r="H56" i="21"/>
  <c r="H32" i="21"/>
  <c r="H8" i="21"/>
  <c r="L61" i="20"/>
  <c r="L49" i="20"/>
  <c r="L37" i="20"/>
  <c r="L25" i="20"/>
  <c r="L13" i="20"/>
  <c r="D63" i="18"/>
  <c r="F49" i="16"/>
  <c r="F13" i="16"/>
  <c r="J66" i="15"/>
  <c r="R58" i="15"/>
  <c r="G65" i="30"/>
  <c r="F55" i="23"/>
  <c r="L50" i="20"/>
  <c r="D21" i="19"/>
  <c r="G60" i="15"/>
  <c r="G14" i="29"/>
  <c r="E61" i="26"/>
  <c r="E13" i="26"/>
  <c r="K70" i="23"/>
  <c r="I21" i="23"/>
  <c r="E28" i="22"/>
  <c r="H22" i="21"/>
  <c r="E60" i="20"/>
  <c r="Q40" i="20"/>
  <c r="N21" i="20"/>
  <c r="E8" i="20"/>
  <c r="E43" i="17"/>
  <c r="G54" i="16"/>
  <c r="H70" i="15"/>
  <c r="M59" i="15"/>
  <c r="G37" i="30"/>
  <c r="M58" i="29"/>
  <c r="F16" i="29"/>
  <c r="G38" i="27"/>
  <c r="J63" i="26"/>
  <c r="J47" i="26"/>
  <c r="J31" i="26"/>
  <c r="J15" i="26"/>
  <c r="D50" i="25"/>
  <c r="D49" i="24"/>
  <c r="F62" i="23"/>
  <c r="L47" i="23"/>
  <c r="H33" i="23"/>
  <c r="D19" i="23"/>
  <c r="F66" i="22"/>
  <c r="F30" i="22"/>
  <c r="F65" i="21"/>
  <c r="F41" i="21"/>
  <c r="F17" i="21"/>
  <c r="D68" i="20"/>
  <c r="J58" i="20"/>
  <c r="P48" i="20"/>
  <c r="G39" i="20"/>
  <c r="M29" i="20"/>
  <c r="D20" i="20"/>
  <c r="J10" i="20"/>
  <c r="D52" i="18"/>
  <c r="D39" i="17"/>
  <c r="H65" i="30"/>
  <c r="F22" i="30"/>
  <c r="D50" i="29"/>
  <c r="F27" i="29"/>
  <c r="D21" i="28"/>
  <c r="D38" i="27"/>
  <c r="I59" i="26"/>
  <c r="I35" i="26"/>
  <c r="I11" i="26"/>
  <c r="E68" i="23"/>
  <c r="E50" i="23"/>
  <c r="E32" i="23"/>
  <c r="E14" i="23"/>
  <c r="F49" i="22"/>
  <c r="F13" i="22"/>
  <c r="E53" i="21"/>
  <c r="E29" i="21"/>
  <c r="O72" i="20"/>
  <c r="O60" i="20"/>
  <c r="O48" i="20"/>
  <c r="O36" i="20"/>
  <c r="O24" i="20"/>
  <c r="O12" i="20"/>
  <c r="D51" i="18"/>
  <c r="D47" i="16"/>
  <c r="D11" i="16"/>
  <c r="Q65" i="15"/>
  <c r="F58" i="15"/>
  <c r="E61" i="30"/>
  <c r="E19" i="30"/>
  <c r="L47" i="29"/>
  <c r="D12" i="29"/>
  <c r="D28" i="30"/>
  <c r="F54" i="29"/>
  <c r="I17" i="29"/>
  <c r="G50" i="27"/>
  <c r="G71" i="26"/>
  <c r="G55" i="26"/>
  <c r="G39" i="26"/>
  <c r="G23" i="26"/>
  <c r="G7" i="26"/>
  <c r="D25" i="25"/>
  <c r="I71" i="23"/>
  <c r="I53" i="23"/>
  <c r="I35" i="23"/>
  <c r="I17" i="23"/>
  <c r="E56" i="22"/>
  <c r="E20" i="22"/>
  <c r="D58" i="21"/>
  <c r="D34" i="21"/>
  <c r="D10" i="21"/>
  <c r="M64" i="20"/>
  <c r="D55" i="20"/>
  <c r="J45" i="20"/>
  <c r="P35" i="20"/>
  <c r="G26" i="20"/>
  <c r="M16" i="20"/>
  <c r="D7" i="20"/>
  <c r="D66" i="17"/>
  <c r="D18" i="17"/>
  <c r="E44" i="16"/>
  <c r="E8" i="16"/>
  <c r="O65" i="15"/>
  <c r="L40" i="23"/>
  <c r="O49" i="20"/>
  <c r="D9" i="19"/>
  <c r="N59" i="15"/>
  <c r="L12" i="29"/>
  <c r="K59" i="26"/>
  <c r="K11" i="26"/>
  <c r="E61" i="23"/>
  <c r="G20" i="23"/>
  <c r="F23" i="22"/>
  <c r="G17" i="21"/>
  <c r="K58" i="20"/>
  <c r="H39" i="20"/>
  <c r="Q20" i="20"/>
  <c r="H7" i="20"/>
  <c r="E39" i="17"/>
  <c r="E52" i="16"/>
  <c r="O69" i="15"/>
  <c r="T58" i="15"/>
  <c r="G34" i="30"/>
  <c r="I54" i="29"/>
  <c r="F14" i="29"/>
  <c r="D32" i="27"/>
  <c r="G62" i="26"/>
  <c r="G46" i="26"/>
  <c r="G30" i="26"/>
  <c r="G14" i="26"/>
  <c r="D46" i="25"/>
  <c r="D37" i="24"/>
  <c r="D61" i="23"/>
  <c r="J46" i="23"/>
  <c r="F32" i="23"/>
  <c r="L17" i="23"/>
  <c r="D64" i="22"/>
  <c r="D28" i="22"/>
  <c r="H63" i="21"/>
  <c r="H39" i="21"/>
  <c r="H15" i="21"/>
  <c r="G67" i="20"/>
  <c r="M57" i="20"/>
  <c r="D48" i="20"/>
  <c r="J38" i="20"/>
  <c r="P28" i="20"/>
  <c r="G19" i="20"/>
  <c r="M9" i="20"/>
  <c r="D40" i="18"/>
  <c r="D35" i="17"/>
  <c r="F61" i="30"/>
  <c r="F19" i="30"/>
  <c r="M47" i="29"/>
  <c r="F25" i="29"/>
  <c r="E14" i="28"/>
  <c r="F28" i="27"/>
  <c r="F58" i="26"/>
  <c r="F34" i="26"/>
  <c r="H26" i="23"/>
  <c r="I39" i="20"/>
  <c r="G59" i="16"/>
  <c r="G70" i="30"/>
  <c r="L10" i="29"/>
  <c r="H58" i="26"/>
  <c r="H10" i="26"/>
  <c r="I57" i="23"/>
  <c r="E19" i="23"/>
  <c r="H70" i="21"/>
  <c r="I15" i="21"/>
  <c r="N57" i="20"/>
  <c r="K38" i="20"/>
  <c r="E20" i="20"/>
  <c r="D68" i="19"/>
  <c r="E35" i="17"/>
  <c r="F47" i="16"/>
  <c r="J68" i="15"/>
  <c r="H58" i="15"/>
  <c r="G31" i="30"/>
  <c r="G52" i="29"/>
  <c r="E57" i="28"/>
  <c r="D29" i="27"/>
  <c r="D61" i="26"/>
  <c r="D45" i="26"/>
  <c r="D29" i="26"/>
  <c r="D13" i="26"/>
  <c r="D42" i="25"/>
  <c r="D25" i="24"/>
  <c r="L59" i="23"/>
  <c r="H45" i="23"/>
  <c r="D31" i="23"/>
  <c r="J16" i="23"/>
  <c r="G61" i="22"/>
  <c r="G25" i="22"/>
  <c r="E60" i="21"/>
  <c r="E36" i="21"/>
  <c r="E12" i="21"/>
  <c r="J66" i="20"/>
  <c r="P56" i="20"/>
  <c r="G47" i="20"/>
  <c r="M37" i="20"/>
  <c r="D28" i="20"/>
  <c r="J18" i="20"/>
  <c r="P8" i="20"/>
  <c r="D28" i="18"/>
  <c r="D31" i="17"/>
  <c r="D58" i="30"/>
  <c r="F16" i="30"/>
  <c r="M45" i="29"/>
  <c r="J10" i="29"/>
  <c r="D9" i="28"/>
  <c r="E25" i="27"/>
  <c r="I55" i="26"/>
  <c r="I31" i="26"/>
  <c r="I7" i="26"/>
  <c r="I64" i="23"/>
  <c r="I46" i="23"/>
  <c r="I28" i="23"/>
  <c r="I10" i="23"/>
  <c r="G44" i="22"/>
  <c r="G8" i="22"/>
  <c r="I49" i="21"/>
  <c r="I25" i="21"/>
  <c r="I70" i="20"/>
  <c r="I58" i="20"/>
  <c r="I46" i="20"/>
  <c r="I34" i="20"/>
  <c r="I22" i="20"/>
  <c r="I10" i="20"/>
  <c r="D27" i="18"/>
  <c r="E42" i="16"/>
  <c r="P72" i="15"/>
  <c r="L64" i="15"/>
  <c r="T56" i="15"/>
  <c r="H50" i="30"/>
  <c r="E13" i="30"/>
  <c r="L43" i="29"/>
  <c r="G64" i="30"/>
  <c r="D22" i="30"/>
  <c r="M49" i="29"/>
  <c r="E55" i="28"/>
  <c r="D44" i="27"/>
  <c r="J68" i="26"/>
  <c r="J52" i="26"/>
  <c r="D12" i="23"/>
  <c r="L38" i="20"/>
  <c r="E57" i="16"/>
  <c r="G62" i="30"/>
  <c r="E15" i="28"/>
  <c r="E49" i="26"/>
  <c r="E54" i="25"/>
  <c r="G56" i="23"/>
  <c r="K16" i="23"/>
  <c r="G65" i="21"/>
  <c r="D14" i="21"/>
  <c r="Q56" i="20"/>
  <c r="N37" i="20"/>
  <c r="H19" i="20"/>
  <c r="D8" i="19"/>
  <c r="E31" i="17"/>
  <c r="D33" i="16"/>
  <c r="Q67" i="15"/>
  <c r="L54" i="15"/>
  <c r="G28" i="30"/>
  <c r="M38" i="29"/>
  <c r="E33" i="28"/>
  <c r="F25" i="27"/>
  <c r="J59" i="26"/>
  <c r="J43" i="26"/>
  <c r="J27" i="26"/>
  <c r="J11" i="26"/>
  <c r="D38" i="25"/>
  <c r="D13" i="24"/>
  <c r="J58" i="23"/>
  <c r="F44" i="23"/>
  <c r="L29" i="23"/>
  <c r="H15" i="23"/>
  <c r="E59" i="22"/>
  <c r="E23" i="22"/>
  <c r="G58" i="21"/>
  <c r="G34" i="21"/>
  <c r="G10" i="21"/>
  <c r="M65" i="20"/>
  <c r="D56" i="20"/>
  <c r="J46" i="20"/>
  <c r="P36" i="20"/>
  <c r="G27" i="20"/>
  <c r="M17" i="20"/>
  <c r="D8" i="20"/>
  <c r="D16" i="18"/>
  <c r="D27" i="17"/>
  <c r="I50" i="30"/>
  <c r="F13" i="30"/>
  <c r="G44" i="29"/>
  <c r="J8" i="29"/>
  <c r="E70" i="27"/>
  <c r="E22" i="27"/>
  <c r="F54" i="26"/>
  <c r="D50" i="22"/>
  <c r="O37" i="20"/>
  <c r="F52" i="16"/>
  <c r="F58" i="30"/>
  <c r="E64" i="27"/>
  <c r="E45" i="26"/>
  <c r="E46" i="25"/>
  <c r="E55" i="23"/>
  <c r="E7" i="23"/>
  <c r="I63" i="21"/>
  <c r="F12" i="21"/>
  <c r="E56" i="20"/>
  <c r="Q36" i="20"/>
  <c r="K18" i="20"/>
  <c r="D65" i="18"/>
  <c r="E27" i="17"/>
  <c r="G30" i="16"/>
  <c r="E67" i="15"/>
  <c r="S53" i="15"/>
  <c r="G25" i="30"/>
  <c r="M32" i="29"/>
  <c r="E21" i="28"/>
  <c r="F22" i="27"/>
  <c r="G58" i="26"/>
  <c r="G42" i="26"/>
  <c r="G26" i="26"/>
  <c r="G10" i="26"/>
  <c r="D34" i="25"/>
  <c r="L71" i="23"/>
  <c r="H57" i="23"/>
  <c r="D43" i="23"/>
  <c r="J28" i="23"/>
  <c r="F14" i="23"/>
  <c r="F54" i="22"/>
  <c r="F18" i="22"/>
  <c r="I56" i="21"/>
  <c r="I32" i="21"/>
  <c r="I8" i="21"/>
  <c r="P64" i="20"/>
  <c r="G55" i="20"/>
  <c r="M45" i="20"/>
  <c r="D36" i="20"/>
  <c r="J26" i="20"/>
  <c r="P16" i="20"/>
  <c r="G7" i="20"/>
  <c r="D71" i="17"/>
  <c r="D23" i="17"/>
  <c r="G47" i="30"/>
  <c r="F10" i="30"/>
  <c r="G42" i="29"/>
  <c r="D69" i="28"/>
  <c r="G63" i="27"/>
  <c r="G15" i="27"/>
  <c r="I51" i="26"/>
  <c r="I27" i="26"/>
  <c r="D60" i="24"/>
  <c r="E62" i="23"/>
  <c r="E44" i="23"/>
  <c r="E26" i="23"/>
  <c r="E8" i="23"/>
  <c r="F37" i="22"/>
  <c r="F70" i="21"/>
  <c r="F46" i="21"/>
  <c r="F22" i="21"/>
  <c r="O68" i="20"/>
  <c r="O56" i="20"/>
  <c r="O44" i="20"/>
  <c r="O32" i="20"/>
  <c r="O20" i="20"/>
  <c r="O8" i="20"/>
  <c r="D71" i="16"/>
  <c r="D35" i="16"/>
  <c r="K71" i="15"/>
  <c r="G63" i="15"/>
  <c r="O55" i="15"/>
  <c r="E43" i="30"/>
  <c r="D14" i="22"/>
  <c r="I27" i="20"/>
  <c r="G23" i="16"/>
  <c r="H22" i="30"/>
  <c r="D61" i="27"/>
  <c r="K43" i="26"/>
  <c r="E42" i="25"/>
  <c r="K52" i="23"/>
  <c r="D69" i="22"/>
  <c r="D62" i="21"/>
  <c r="E7" i="21"/>
  <c r="K54" i="20"/>
  <c r="H35" i="20"/>
  <c r="N17" i="20"/>
  <c r="D53" i="18"/>
  <c r="E23" i="17"/>
  <c r="E28" i="16"/>
  <c r="L66" i="15"/>
  <c r="G53" i="15"/>
  <c r="G22" i="30"/>
  <c r="G29" i="29"/>
  <c r="E9" i="28"/>
  <c r="F19" i="27"/>
  <c r="D57" i="26"/>
  <c r="D41" i="26"/>
  <c r="D25" i="26"/>
  <c r="D9" i="26"/>
  <c r="D30" i="25"/>
  <c r="J70" i="23"/>
  <c r="F56" i="23"/>
  <c r="L41" i="23"/>
  <c r="H27" i="23"/>
  <c r="D13" i="23"/>
  <c r="D52" i="22"/>
  <c r="D16" i="22"/>
  <c r="D55" i="21"/>
  <c r="D31" i="21"/>
  <c r="D7" i="21"/>
  <c r="D64" i="20"/>
  <c r="J54" i="20"/>
  <c r="P44" i="20"/>
  <c r="G35" i="20"/>
  <c r="M25" i="20"/>
  <c r="D16" i="20"/>
  <c r="D67" i="19"/>
  <c r="D67" i="17"/>
  <c r="D19" i="17"/>
  <c r="F43" i="30"/>
  <c r="F7" i="30"/>
  <c r="G40" i="29"/>
  <c r="E62" i="28"/>
  <c r="G60" i="27"/>
  <c r="F55" i="21"/>
  <c r="L26" i="20"/>
  <c r="E21" i="16"/>
  <c r="H19" i="30"/>
  <c r="D58" i="27"/>
  <c r="H42" i="26"/>
  <c r="E38" i="25"/>
  <c r="E43" i="23"/>
  <c r="G66" i="22"/>
  <c r="F60" i="21"/>
  <c r="N69" i="20"/>
  <c r="K50" i="20"/>
  <c r="H31" i="20"/>
  <c r="E16" i="20"/>
  <c r="D41" i="18"/>
  <c r="E19" i="17"/>
  <c r="F23" i="16"/>
  <c r="S65" i="15"/>
  <c r="N52" i="15"/>
  <c r="G19" i="30"/>
  <c r="G27" i="29"/>
  <c r="F70" i="27"/>
  <c r="D10" i="27"/>
  <c r="J55" i="26"/>
  <c r="J39" i="26"/>
  <c r="J23" i="26"/>
  <c r="J7" i="26"/>
  <c r="D26" i="25"/>
  <c r="H69" i="23"/>
  <c r="D55" i="23"/>
  <c r="J40" i="23"/>
  <c r="F26" i="23"/>
  <c r="L11" i="23"/>
  <c r="G49" i="22"/>
  <c r="G13" i="22"/>
  <c r="F53" i="21"/>
  <c r="F29" i="21"/>
  <c r="P72" i="20"/>
  <c r="G63" i="20"/>
  <c r="M53" i="20"/>
  <c r="D44" i="20"/>
  <c r="J34" i="20"/>
  <c r="P24" i="20"/>
  <c r="G15" i="20"/>
  <c r="D55" i="19"/>
  <c r="D63" i="17"/>
  <c r="D15" i="17"/>
  <c r="F40" i="30"/>
  <c r="M71" i="29"/>
  <c r="G38" i="29"/>
  <c r="D57" i="28"/>
  <c r="E57" i="27"/>
  <c r="I71" i="26"/>
  <c r="I47" i="26"/>
  <c r="I23" i="26"/>
  <c r="D36" i="24"/>
  <c r="I58" i="23"/>
  <c r="I40" i="23"/>
  <c r="I22" i="23"/>
  <c r="G68" i="22"/>
  <c r="G32" i="22"/>
  <c r="E65" i="21"/>
  <c r="E41" i="21"/>
  <c r="E17" i="21"/>
  <c r="I66" i="20"/>
  <c r="I54" i="20"/>
  <c r="I42" i="20"/>
  <c r="I30" i="20"/>
  <c r="I18" i="20"/>
  <c r="D66" i="19"/>
  <c r="E66" i="16"/>
  <c r="E30" i="16"/>
  <c r="F70" i="15"/>
  <c r="U61" i="15"/>
  <c r="Q53" i="15"/>
  <c r="E37" i="30"/>
  <c r="J69" i="29"/>
  <c r="J23" i="29"/>
  <c r="F46" i="30"/>
  <c r="D10" i="30"/>
  <c r="D29" i="29"/>
  <c r="E7" i="28"/>
  <c r="F31" i="27"/>
  <c r="G63" i="26"/>
  <c r="G47" i="26"/>
  <c r="G31" i="26"/>
  <c r="G15" i="26"/>
  <c r="D49" i="25"/>
  <c r="D58" i="24"/>
  <c r="E63" i="23"/>
  <c r="E45" i="23"/>
  <c r="E27" i="23"/>
  <c r="E9" i="23"/>
  <c r="D37" i="22"/>
  <c r="D70" i="21"/>
  <c r="D46" i="21"/>
  <c r="D22" i="21"/>
  <c r="J69" i="20"/>
  <c r="P59" i="20"/>
  <c r="G50" i="20"/>
  <c r="M40" i="20"/>
  <c r="D31" i="20"/>
  <c r="J21" i="20"/>
  <c r="P11" i="20"/>
  <c r="D61" i="18"/>
  <c r="D42" i="17"/>
  <c r="D61" i="16"/>
  <c r="D25" i="16"/>
  <c r="K69" i="15"/>
  <c r="G61" i="15"/>
  <c r="H53" i="30"/>
  <c r="F31" i="21"/>
  <c r="O25" i="20"/>
  <c r="F16" i="16"/>
  <c r="H16" i="30"/>
  <c r="E29" i="27"/>
  <c r="E33" i="26"/>
  <c r="E34" i="25"/>
  <c r="I39" i="23"/>
  <c r="E64" i="22"/>
  <c r="H46" i="21"/>
  <c r="E68" i="20"/>
  <c r="Q48" i="20"/>
  <c r="N29" i="20"/>
  <c r="E12" i="20"/>
  <c r="D29" i="18"/>
  <c r="D69" i="16"/>
  <c r="D21" i="16"/>
  <c r="P62" i="15"/>
  <c r="U51" i="15"/>
  <c r="G10" i="30"/>
  <c r="L25" i="29"/>
  <c r="F67" i="27"/>
  <c r="D7" i="27"/>
  <c r="G54" i="26"/>
  <c r="G38" i="26"/>
  <c r="G22" i="26"/>
  <c r="D70" i="25"/>
  <c r="D22" i="25"/>
  <c r="F68" i="23"/>
  <c r="L53" i="23"/>
  <c r="H39" i="23"/>
  <c r="D25" i="23"/>
  <c r="J10" i="23"/>
  <c r="E47" i="22"/>
  <c r="E11" i="22"/>
  <c r="H51" i="21"/>
  <c r="H27" i="21"/>
  <c r="D72" i="20"/>
  <c r="J62" i="20"/>
  <c r="P52" i="20"/>
  <c r="G43" i="20"/>
  <c r="M33" i="20"/>
  <c r="D24" i="20"/>
  <c r="J14" i="20"/>
  <c r="D43" i="19"/>
  <c r="D59" i="17"/>
  <c r="D11" i="17"/>
  <c r="F37" i="30"/>
  <c r="I67" i="29"/>
  <c r="L36" i="29"/>
  <c r="E50" i="28"/>
  <c r="D54" i="27"/>
  <c r="F70" i="26"/>
  <c r="F46" i="26"/>
  <c r="F22" i="26"/>
  <c r="D24" i="24"/>
  <c r="G57" i="23"/>
  <c r="G39" i="23"/>
  <c r="G21" i="23"/>
  <c r="E66" i="22"/>
  <c r="E30" i="22"/>
  <c r="G63" i="21"/>
  <c r="G39" i="21"/>
  <c r="G15" i="21"/>
  <c r="L65" i="20"/>
  <c r="L53" i="20"/>
  <c r="L41" i="20"/>
  <c r="L29" i="20"/>
  <c r="L17" i="20"/>
  <c r="D54" i="19"/>
  <c r="F61" i="16"/>
  <c r="F25" i="16"/>
  <c r="M69" i="15"/>
  <c r="I61" i="15"/>
  <c r="E53" i="15"/>
  <c r="E34" i="30"/>
  <c r="F65" i="29"/>
  <c r="J21" i="29"/>
  <c r="D43" i="30"/>
  <c r="D7" i="30"/>
  <c r="D27" i="29"/>
  <c r="E66" i="27"/>
  <c r="E18" i="27"/>
  <c r="D62" i="26"/>
  <c r="D46" i="26"/>
  <c r="D30" i="26"/>
  <c r="D14" i="26"/>
  <c r="D45" i="25"/>
  <c r="D46" i="24"/>
  <c r="K60" i="23"/>
  <c r="K42" i="23"/>
  <c r="K24" i="23"/>
  <c r="G70" i="22"/>
  <c r="G34" i="22"/>
  <c r="F68" i="21"/>
  <c r="F44" i="21"/>
  <c r="F20" i="21"/>
  <c r="M68" i="20"/>
  <c r="D59" i="20"/>
  <c r="J49" i="20"/>
  <c r="P39" i="20"/>
  <c r="G30" i="20"/>
  <c r="M20" i="20"/>
  <c r="D11" i="20"/>
  <c r="D49" i="18"/>
  <c r="D38" i="17"/>
  <c r="G58" i="16"/>
  <c r="G22" i="16"/>
  <c r="R68" i="15"/>
  <c r="N60" i="15"/>
  <c r="G49" i="30"/>
  <c r="J41" i="29"/>
  <c r="E61" i="28"/>
  <c r="D50" i="27"/>
  <c r="I68" i="26"/>
  <c r="I44" i="26"/>
  <c r="I20" i="26"/>
  <c r="D21" i="24"/>
  <c r="J60" i="23"/>
  <c r="F46" i="23"/>
  <c r="L31" i="23"/>
  <c r="H17" i="23"/>
  <c r="E63" i="22"/>
  <c r="E27" i="22"/>
  <c r="F61" i="21"/>
  <c r="F37" i="21"/>
  <c r="F13" i="21"/>
  <c r="F7" i="21"/>
  <c r="I15" i="20"/>
  <c r="D69" i="15"/>
  <c r="F50" i="29"/>
  <c r="E16" i="27"/>
  <c r="E29" i="26"/>
  <c r="D62" i="24"/>
  <c r="G38" i="23"/>
  <c r="F59" i="22"/>
  <c r="G41" i="21"/>
  <c r="H67" i="20"/>
  <c r="E48" i="20"/>
  <c r="Q28" i="20"/>
  <c r="H11" i="20"/>
  <c r="D17" i="18"/>
  <c r="G66" i="16"/>
  <c r="G18" i="16"/>
  <c r="D62" i="15"/>
  <c r="F70" i="30"/>
  <c r="L69" i="29"/>
  <c r="L23" i="29"/>
  <c r="E54" i="27"/>
  <c r="J71" i="26"/>
  <c r="D53" i="26"/>
  <c r="D37" i="26"/>
  <c r="D21" i="26"/>
  <c r="D66" i="25"/>
  <c r="D18" i="25"/>
  <c r="D67" i="23"/>
  <c r="J52" i="23"/>
  <c r="F38" i="23"/>
  <c r="L23" i="23"/>
  <c r="H9" i="23"/>
  <c r="F42" i="22"/>
  <c r="E72" i="21"/>
  <c r="E48" i="21"/>
  <c r="E24" i="21"/>
  <c r="G71" i="20"/>
  <c r="M61" i="20"/>
  <c r="D52" i="20"/>
  <c r="J42" i="20"/>
  <c r="P32" i="20"/>
  <c r="G23" i="20"/>
  <c r="M13" i="20"/>
  <c r="D31" i="19"/>
  <c r="D55" i="17"/>
  <c r="D7" i="17"/>
  <c r="F34" i="30"/>
  <c r="G65" i="29"/>
  <c r="L34" i="29"/>
  <c r="D45" i="28"/>
  <c r="D51" i="27"/>
  <c r="I67" i="26"/>
  <c r="I43" i="26"/>
  <c r="I19" i="26"/>
  <c r="D12" i="24"/>
  <c r="E56" i="23"/>
  <c r="E38" i="23"/>
  <c r="E20" i="23"/>
  <c r="F61" i="22"/>
  <c r="F25" i="22"/>
  <c r="I61" i="21"/>
  <c r="I37" i="21"/>
  <c r="I13" i="21"/>
  <c r="O64" i="20"/>
  <c r="O52" i="20"/>
  <c r="O40" i="20"/>
  <c r="O28" i="20"/>
  <c r="O16" i="20"/>
  <c r="D42" i="19"/>
  <c r="D59" i="16"/>
  <c r="D23" i="16"/>
  <c r="T68" i="15"/>
  <c r="P60" i="15"/>
  <c r="L52" i="15"/>
  <c r="E31" i="30"/>
  <c r="D63" i="29"/>
  <c r="J19" i="29"/>
  <c r="D40" i="30"/>
  <c r="I69" i="29"/>
  <c r="D25" i="29"/>
  <c r="E63" i="27"/>
  <c r="E15" i="27"/>
  <c r="J60" i="26"/>
  <c r="J44" i="26"/>
  <c r="J28" i="26"/>
  <c r="J12" i="26"/>
  <c r="D41" i="25"/>
  <c r="D34" i="24"/>
  <c r="I59" i="23"/>
  <c r="I41" i="23"/>
  <c r="I23" i="23"/>
  <c r="E68" i="22"/>
  <c r="E32" i="22"/>
  <c r="H66" i="21"/>
  <c r="H42" i="21"/>
  <c r="H18" i="21"/>
  <c r="P67" i="20"/>
  <c r="G58" i="20"/>
  <c r="M48" i="20"/>
  <c r="D39" i="20"/>
  <c r="J29" i="20"/>
  <c r="P19" i="20"/>
  <c r="G10" i="20"/>
  <c r="D37" i="18"/>
  <c r="D34" i="17"/>
  <c r="E56" i="16"/>
  <c r="E20" i="16"/>
  <c r="F68" i="15"/>
  <c r="U59" i="15"/>
  <c r="E46" i="30"/>
  <c r="D40" i="29"/>
  <c r="E49" i="28"/>
  <c r="F40" i="27"/>
  <c r="F67" i="26"/>
  <c r="F43" i="26"/>
  <c r="F19" i="26"/>
  <c r="I63" i="20"/>
  <c r="L14" i="20"/>
  <c r="K68" i="15"/>
  <c r="D48" i="29"/>
  <c r="D13" i="27"/>
  <c r="K27" i="26"/>
  <c r="D38" i="24"/>
  <c r="E37" i="23"/>
  <c r="E40" i="22"/>
  <c r="I39" i="21"/>
  <c r="K66" i="20"/>
  <c r="H47" i="20"/>
  <c r="E28" i="20"/>
  <c r="K10" i="20"/>
  <c r="E71" i="17"/>
  <c r="E64" i="16"/>
  <c r="E16" i="16"/>
  <c r="K61" i="15"/>
  <c r="J65" i="30"/>
  <c r="J67" i="29"/>
  <c r="L21" i="29"/>
  <c r="E51" i="27"/>
  <c r="G70" i="26"/>
  <c r="J51" i="26"/>
  <c r="J35" i="26"/>
  <c r="J19" i="26"/>
  <c r="D62" i="25"/>
  <c r="D14" i="25"/>
  <c r="L65" i="23"/>
  <c r="H51" i="23"/>
  <c r="D37" i="23"/>
  <c r="J22" i="23"/>
  <c r="F8" i="23"/>
  <c r="D40" i="22"/>
  <c r="G70" i="21"/>
  <c r="G46" i="21"/>
  <c r="G22" i="21"/>
  <c r="J70" i="20"/>
  <c r="P60" i="20"/>
  <c r="G51" i="20"/>
  <c r="M41" i="20"/>
  <c r="D32" i="20"/>
  <c r="J22" i="20"/>
  <c r="P12" i="20"/>
  <c r="D19" i="19"/>
  <c r="D51" i="17"/>
  <c r="E71" i="16"/>
  <c r="F31" i="30"/>
  <c r="L58" i="29"/>
  <c r="L32" i="29"/>
  <c r="E38" i="28"/>
  <c r="G47" i="27"/>
  <c r="F66" i="26"/>
  <c r="F42" i="26"/>
  <c r="F18" i="26"/>
  <c r="K71" i="23"/>
  <c r="K53" i="23"/>
  <c r="K35" i="23"/>
  <c r="K17" i="23"/>
  <c r="D59" i="22"/>
  <c r="D23" i="22"/>
  <c r="D60" i="21"/>
  <c r="D36" i="21"/>
  <c r="D12" i="21"/>
  <c r="F63" i="20"/>
  <c r="F51" i="20"/>
  <c r="F39" i="20"/>
  <c r="F27" i="20"/>
  <c r="F15" i="20"/>
  <c r="D30" i="19"/>
  <c r="G56" i="16"/>
  <c r="G20" i="16"/>
  <c r="H68" i="15"/>
  <c r="D60" i="15"/>
  <c r="S51" i="15"/>
  <c r="E28" i="30"/>
  <c r="M60" i="29"/>
  <c r="J17" i="29"/>
  <c r="D37" i="30"/>
  <c r="G67" i="29"/>
  <c r="D23" i="29"/>
  <c r="E60" i="27"/>
  <c r="E12" i="27"/>
  <c r="G59" i="26"/>
  <c r="G43" i="26"/>
  <c r="G27" i="26"/>
  <c r="G11" i="26"/>
  <c r="D37" i="25"/>
  <c r="D22" i="24"/>
  <c r="G58" i="23"/>
  <c r="G40" i="23"/>
  <c r="G22" i="23"/>
  <c r="F63" i="22"/>
  <c r="F27" i="22"/>
  <c r="E63" i="21"/>
  <c r="E39" i="21"/>
  <c r="E15" i="21"/>
  <c r="D67" i="20"/>
  <c r="J57" i="20"/>
  <c r="P47" i="20"/>
  <c r="G38" i="20"/>
  <c r="M28" i="20"/>
  <c r="D19" i="20"/>
  <c r="J9" i="20"/>
  <c r="D25" i="18"/>
  <c r="D30" i="17"/>
  <c r="F51" i="16"/>
  <c r="F15" i="16"/>
  <c r="M67" i="15"/>
  <c r="I59" i="15"/>
  <c r="J71" i="29"/>
  <c r="D38" i="29"/>
  <c r="E37" i="28"/>
  <c r="E37" i="27"/>
  <c r="I64" i="26"/>
  <c r="I40" i="26"/>
  <c r="I16" i="26"/>
  <c r="G12" i="27"/>
  <c r="K41" i="23"/>
  <c r="H68" i="21"/>
  <c r="F55" i="20"/>
  <c r="F7" i="20"/>
  <c r="N62" i="15"/>
  <c r="G54" i="29"/>
  <c r="D19" i="30"/>
  <c r="E19" i="28"/>
  <c r="D54" i="26"/>
  <c r="J20" i="26"/>
  <c r="D17" i="25"/>
  <c r="E51" i="23"/>
  <c r="E15" i="23"/>
  <c r="D13" i="22"/>
  <c r="H30" i="21"/>
  <c r="D63" i="20"/>
  <c r="P43" i="20"/>
  <c r="M24" i="20"/>
  <c r="D52" i="19"/>
  <c r="D10" i="17"/>
  <c r="U71" i="15"/>
  <c r="R56" i="15"/>
  <c r="J43" i="29"/>
  <c r="D66" i="27"/>
  <c r="F71" i="26"/>
  <c r="F31" i="26"/>
  <c r="D33" i="24"/>
  <c r="F58" i="23"/>
  <c r="F40" i="23"/>
  <c r="H23" i="23"/>
  <c r="F70" i="22"/>
  <c r="G29" i="22"/>
  <c r="E56" i="21"/>
  <c r="D27" i="21"/>
  <c r="L68" i="20"/>
  <c r="O55" i="20"/>
  <c r="O43" i="20"/>
  <c r="O31" i="20"/>
  <c r="O19" i="20"/>
  <c r="O7" i="20"/>
  <c r="F70" i="16"/>
  <c r="F34" i="16"/>
  <c r="H71" i="15"/>
  <c r="D63" i="15"/>
  <c r="S54" i="15"/>
  <c r="D42" i="30"/>
  <c r="L68" i="29"/>
  <c r="M24" i="29"/>
  <c r="E54" i="28"/>
  <c r="E53" i="27"/>
  <c r="H72" i="26"/>
  <c r="H56" i="26"/>
  <c r="H40" i="26"/>
  <c r="H24" i="26"/>
  <c r="H8" i="26"/>
  <c r="E32" i="25"/>
  <c r="D8" i="24"/>
  <c r="K55" i="23"/>
  <c r="K37" i="23"/>
  <c r="K19" i="23"/>
  <c r="D63" i="22"/>
  <c r="D27" i="22"/>
  <c r="E61" i="21"/>
  <c r="E37" i="21"/>
  <c r="E13" i="21"/>
  <c r="E66" i="20"/>
  <c r="K56" i="20"/>
  <c r="Q46" i="20"/>
  <c r="H37" i="20"/>
  <c r="N27" i="20"/>
  <c r="E18" i="20"/>
  <c r="K8" i="20"/>
  <c r="D11" i="18"/>
  <c r="F12" i="27"/>
  <c r="L66" i="23"/>
  <c r="F8" i="22"/>
  <c r="K41" i="20"/>
  <c r="E18" i="17"/>
  <c r="R65" i="15"/>
  <c r="E51" i="15"/>
  <c r="M43" i="15"/>
  <c r="I35" i="15"/>
  <c r="E27" i="15"/>
  <c r="M19" i="15"/>
  <c r="I11" i="15"/>
  <c r="M67" i="14"/>
  <c r="M55" i="14"/>
  <c r="M43" i="14"/>
  <c r="M31" i="14"/>
  <c r="M19" i="14"/>
  <c r="M7" i="14"/>
  <c r="D27" i="13"/>
  <c r="D52" i="12"/>
  <c r="D16" i="12"/>
  <c r="D25" i="10"/>
  <c r="D53" i="8"/>
  <c r="J72" i="7"/>
  <c r="J60" i="7"/>
  <c r="J48" i="7"/>
  <c r="J36" i="7"/>
  <c r="J24" i="7"/>
  <c r="J12" i="7"/>
  <c r="D59" i="6"/>
  <c r="D35" i="6"/>
  <c r="D11" i="6"/>
  <c r="P66" i="5"/>
  <c r="P58" i="5"/>
  <c r="P50" i="5"/>
  <c r="P42" i="5"/>
  <c r="P34" i="5"/>
  <c r="P26" i="5"/>
  <c r="P18" i="5"/>
  <c r="P10" i="5"/>
  <c r="Z72" i="4"/>
  <c r="AZ70" i="4"/>
  <c r="CL68" i="4"/>
  <c r="AE67" i="4"/>
  <c r="CC65" i="4"/>
  <c r="V64" i="4"/>
  <c r="BT62" i="4"/>
  <c r="Y61" i="4"/>
  <c r="J37" i="26"/>
  <c r="J37" i="23"/>
  <c r="D25" i="21"/>
  <c r="D22" i="20"/>
  <c r="E49" i="16"/>
  <c r="F63" i="15"/>
  <c r="K50" i="15"/>
  <c r="G42" i="15"/>
  <c r="O34" i="15"/>
  <c r="K26" i="15"/>
  <c r="G18" i="15"/>
  <c r="O10" i="15"/>
  <c r="F50" i="26"/>
  <c r="K29" i="23"/>
  <c r="G51" i="21"/>
  <c r="F47" i="20"/>
  <c r="D39" i="18"/>
  <c r="M57" i="15"/>
  <c r="L45" i="29"/>
  <c r="D16" i="30"/>
  <c r="G53" i="27"/>
  <c r="G51" i="26"/>
  <c r="G19" i="26"/>
  <c r="D13" i="25"/>
  <c r="K48" i="23"/>
  <c r="K12" i="23"/>
  <c r="G10" i="22"/>
  <c r="E27" i="21"/>
  <c r="G62" i="20"/>
  <c r="D43" i="20"/>
  <c r="P23" i="20"/>
  <c r="D40" i="19"/>
  <c r="G70" i="16"/>
  <c r="I71" i="15"/>
  <c r="F56" i="15"/>
  <c r="I34" i="29"/>
  <c r="D63" i="27"/>
  <c r="I60" i="26"/>
  <c r="I28" i="26"/>
  <c r="D9" i="24"/>
  <c r="L55" i="23"/>
  <c r="D39" i="23"/>
  <c r="F22" i="23"/>
  <c r="D68" i="22"/>
  <c r="F22" i="22"/>
  <c r="I52" i="21"/>
  <c r="F25" i="21"/>
  <c r="O67" i="20"/>
  <c r="F54" i="20"/>
  <c r="F42" i="20"/>
  <c r="F30" i="20"/>
  <c r="F18" i="20"/>
  <c r="D63" i="19"/>
  <c r="D68" i="16"/>
  <c r="D32" i="16"/>
  <c r="O70" i="15"/>
  <c r="K62" i="15"/>
  <c r="G54" i="15"/>
  <c r="D39" i="30"/>
  <c r="J66" i="29"/>
  <c r="M22" i="29"/>
  <c r="D49" i="28"/>
  <c r="G46" i="27"/>
  <c r="E71" i="26"/>
  <c r="E55" i="26"/>
  <c r="E39" i="26"/>
  <c r="E23" i="26"/>
  <c r="E7" i="26"/>
  <c r="E28" i="25"/>
  <c r="I72" i="23"/>
  <c r="I54" i="23"/>
  <c r="I36" i="23"/>
  <c r="I18" i="23"/>
  <c r="G60" i="22"/>
  <c r="G24" i="22"/>
  <c r="G59" i="21"/>
  <c r="G35" i="21"/>
  <c r="G11" i="21"/>
  <c r="H65" i="20"/>
  <c r="N55" i="20"/>
  <c r="E46" i="20"/>
  <c r="K36" i="20"/>
  <c r="Q26" i="20"/>
  <c r="H17" i="20"/>
  <c r="N7" i="20"/>
  <c r="E69" i="17"/>
  <c r="E70" i="26"/>
  <c r="J59" i="23"/>
  <c r="I66" i="21"/>
  <c r="N36" i="20"/>
  <c r="D64" i="16"/>
  <c r="M64" i="15"/>
  <c r="L50" i="15"/>
  <c r="T42" i="15"/>
  <c r="P34" i="15"/>
  <c r="L26" i="15"/>
  <c r="T18" i="15"/>
  <c r="P10" i="15"/>
  <c r="M66" i="14"/>
  <c r="M54" i="14"/>
  <c r="M42" i="14"/>
  <c r="M30" i="14"/>
  <c r="M18" i="14"/>
  <c r="D71" i="13"/>
  <c r="F30" i="26"/>
  <c r="G27" i="23"/>
  <c r="D48" i="21"/>
  <c r="L45" i="20"/>
  <c r="D15" i="18"/>
  <c r="H56" i="15"/>
  <c r="F42" i="29"/>
  <c r="D13" i="30"/>
  <c r="D47" i="27"/>
  <c r="D50" i="26"/>
  <c r="D18" i="26"/>
  <c r="D9" i="25"/>
  <c r="I47" i="23"/>
  <c r="I11" i="23"/>
  <c r="E8" i="22"/>
  <c r="G25" i="21"/>
  <c r="J61" i="20"/>
  <c r="G42" i="20"/>
  <c r="D23" i="20"/>
  <c r="D28" i="19"/>
  <c r="E68" i="16"/>
  <c r="P70" i="15"/>
  <c r="J68" i="30"/>
  <c r="I32" i="29"/>
  <c r="G59" i="27"/>
  <c r="F59" i="26"/>
  <c r="F27" i="26"/>
  <c r="J72" i="23"/>
  <c r="J54" i="23"/>
  <c r="L37" i="23"/>
  <c r="D21" i="23"/>
  <c r="G65" i="22"/>
  <c r="D20" i="22"/>
  <c r="D51" i="21"/>
  <c r="H23" i="21"/>
  <c r="F66" i="20"/>
  <c r="I53" i="20"/>
  <c r="I41" i="20"/>
  <c r="I29" i="20"/>
  <c r="I17" i="20"/>
  <c r="D51" i="19"/>
  <c r="G65" i="16"/>
  <c r="G29" i="16"/>
  <c r="J69" i="15"/>
  <c r="R61" i="15"/>
  <c r="N53" i="15"/>
  <c r="D36" i="30"/>
  <c r="F62" i="29"/>
  <c r="M20" i="29"/>
  <c r="E42" i="28"/>
  <c r="G43" i="27"/>
  <c r="K69" i="26"/>
  <c r="K53" i="26"/>
  <c r="K37" i="26"/>
  <c r="K21" i="26"/>
  <c r="E72" i="25"/>
  <c r="E24" i="25"/>
  <c r="G71" i="23"/>
  <c r="G53" i="23"/>
  <c r="G35" i="23"/>
  <c r="G17" i="23"/>
  <c r="E58" i="22"/>
  <c r="E22" i="22"/>
  <c r="I57" i="21"/>
  <c r="I33" i="21"/>
  <c r="I9" i="21"/>
  <c r="K64" i="20"/>
  <c r="Q54" i="20"/>
  <c r="H45" i="20"/>
  <c r="N35" i="20"/>
  <c r="E26" i="20"/>
  <c r="K16" i="20"/>
  <c r="D62" i="19"/>
  <c r="E65" i="17"/>
  <c r="E62" i="26"/>
  <c r="H52" i="23"/>
  <c r="G56" i="21"/>
  <c r="Q31" i="20"/>
  <c r="G49" i="16"/>
  <c r="H63" i="15"/>
  <c r="S49" i="15"/>
  <c r="H42" i="15"/>
  <c r="D34" i="15"/>
  <c r="S25" i="15"/>
  <c r="H18" i="15"/>
  <c r="D10" i="15"/>
  <c r="M65" i="14"/>
  <c r="M53" i="14"/>
  <c r="M41" i="14"/>
  <c r="M29" i="14"/>
  <c r="M17" i="14"/>
  <c r="D67" i="13"/>
  <c r="D19" i="13"/>
  <c r="D46" i="12"/>
  <c r="D10" i="12"/>
  <c r="D70" i="9"/>
  <c r="D45" i="8"/>
  <c r="J70" i="7"/>
  <c r="J58" i="7"/>
  <c r="J46" i="7"/>
  <c r="J34" i="7"/>
  <c r="J22" i="7"/>
  <c r="J10" i="7"/>
  <c r="D55" i="6"/>
  <c r="D31" i="6"/>
  <c r="D7" i="6"/>
  <c r="J65" i="5"/>
  <c r="J57" i="5"/>
  <c r="J49" i="5"/>
  <c r="J41" i="5"/>
  <c r="J33" i="5"/>
  <c r="J25" i="5"/>
  <c r="J17" i="5"/>
  <c r="J9" i="5"/>
  <c r="CU71" i="4"/>
  <c r="AB70" i="4"/>
  <c r="BN68" i="4"/>
  <c r="G67" i="4"/>
  <c r="BE65" i="4"/>
  <c r="CQ63" i="4"/>
  <c r="AV62" i="4"/>
  <c r="D66" i="28"/>
  <c r="F26" i="26"/>
  <c r="K23" i="23"/>
  <c r="H44" i="21"/>
  <c r="F43" i="20"/>
  <c r="G68" i="16"/>
  <c r="J54" i="15"/>
  <c r="F40" i="29"/>
  <c r="J58" i="29"/>
  <c r="D41" i="27"/>
  <c r="J48" i="26"/>
  <c r="J16" i="26"/>
  <c r="D70" i="24"/>
  <c r="G46" i="23"/>
  <c r="G10" i="23"/>
  <c r="I71" i="21"/>
  <c r="I23" i="21"/>
  <c r="M60" i="20"/>
  <c r="J41" i="20"/>
  <c r="G22" i="20"/>
  <c r="D16" i="19"/>
  <c r="F63" i="16"/>
  <c r="D70" i="15"/>
  <c r="F64" i="30"/>
  <c r="I30" i="29"/>
  <c r="F56" i="27"/>
  <c r="I56" i="26"/>
  <c r="I24" i="26"/>
  <c r="F70" i="23"/>
  <c r="H53" i="23"/>
  <c r="J36" i="23"/>
  <c r="L19" i="23"/>
  <c r="F58" i="22"/>
  <c r="E15" i="22"/>
  <c r="F49" i="21"/>
  <c r="E20" i="21"/>
  <c r="I65" i="20"/>
  <c r="L52" i="20"/>
  <c r="L40" i="20"/>
  <c r="L28" i="20"/>
  <c r="L16" i="20"/>
  <c r="D39" i="19"/>
  <c r="E63" i="16"/>
  <c r="E27" i="16"/>
  <c r="Q68" i="15"/>
  <c r="F61" i="15"/>
  <c r="U52" i="15"/>
  <c r="D33" i="30"/>
  <c r="D60" i="29"/>
  <c r="G19" i="29"/>
  <c r="D37" i="28"/>
  <c r="E40" i="27"/>
  <c r="H68" i="26"/>
  <c r="H52" i="26"/>
  <c r="H36" i="26"/>
  <c r="H20" i="26"/>
  <c r="E68" i="25"/>
  <c r="E20" i="25"/>
  <c r="E70" i="23"/>
  <c r="E52" i="23"/>
  <c r="E34" i="23"/>
  <c r="E16" i="23"/>
  <c r="F53" i="22"/>
  <c r="F17" i="22"/>
  <c r="D56" i="21"/>
  <c r="D32" i="21"/>
  <c r="D8" i="21"/>
  <c r="N63" i="20"/>
  <c r="E54" i="20"/>
  <c r="K44" i="20"/>
  <c r="Q34" i="20"/>
  <c r="H25" i="20"/>
  <c r="N15" i="20"/>
  <c r="D50" i="19"/>
  <c r="E61" i="17"/>
  <c r="E54" i="26"/>
  <c r="F45" i="23"/>
  <c r="E46" i="21"/>
  <c r="F10" i="26"/>
  <c r="K11" i="23"/>
  <c r="G27" i="21"/>
  <c r="F35" i="20"/>
  <c r="G44" i="16"/>
  <c r="J53" i="30"/>
  <c r="F38" i="29"/>
  <c r="D52" i="29"/>
  <c r="F37" i="27"/>
  <c r="J40" i="26"/>
  <c r="J8" i="26"/>
  <c r="K72" i="23"/>
  <c r="K36" i="23"/>
  <c r="G58" i="22"/>
  <c r="I59" i="21"/>
  <c r="I11" i="21"/>
  <c r="P55" i="20"/>
  <c r="M36" i="20"/>
  <c r="J17" i="20"/>
  <c r="D70" i="17"/>
  <c r="G46" i="16"/>
  <c r="H66" i="15"/>
  <c r="J56" i="30"/>
  <c r="I28" i="29"/>
  <c r="F53" i="27"/>
  <c r="F55" i="26"/>
  <c r="F23" i="26"/>
  <c r="D69" i="23"/>
  <c r="F52" i="23"/>
  <c r="H35" i="23"/>
  <c r="J18" i="23"/>
  <c r="D56" i="22"/>
  <c r="F10" i="22"/>
  <c r="H47" i="21"/>
  <c r="G18" i="21"/>
  <c r="L64" i="20"/>
  <c r="O51" i="20"/>
  <c r="O39" i="20"/>
  <c r="O27" i="20"/>
  <c r="O15" i="20"/>
  <c r="D27" i="19"/>
  <c r="F58" i="16"/>
  <c r="F22" i="16"/>
  <c r="E68" i="15"/>
  <c r="M60" i="15"/>
  <c r="I52" i="15"/>
  <c r="D30" i="30"/>
  <c r="M57" i="29"/>
  <c r="G17" i="29"/>
  <c r="E30" i="28"/>
  <c r="D37" i="27"/>
  <c r="E67" i="26"/>
  <c r="E51" i="26"/>
  <c r="E35" i="26"/>
  <c r="E19" i="26"/>
  <c r="E64" i="25"/>
  <c r="E16" i="25"/>
  <c r="K67" i="23"/>
  <c r="K49" i="23"/>
  <c r="K31" i="23"/>
  <c r="K13" i="23"/>
  <c r="D51" i="22"/>
  <c r="D15" i="22"/>
  <c r="F54" i="21"/>
  <c r="F30" i="21"/>
  <c r="K72" i="20"/>
  <c r="Q62" i="20"/>
  <c r="H53" i="20"/>
  <c r="N43" i="20"/>
  <c r="E34" i="20"/>
  <c r="K24" i="20"/>
  <c r="Q14" i="20"/>
  <c r="D38" i="19"/>
  <c r="E57" i="17"/>
  <c r="E46" i="26"/>
  <c r="D38" i="23"/>
  <c r="H25" i="21"/>
  <c r="H22" i="20"/>
  <c r="E35" i="16"/>
  <c r="L59" i="15"/>
  <c r="N48" i="15"/>
  <c r="J40" i="15"/>
  <c r="R32" i="15"/>
  <c r="N24" i="15"/>
  <c r="J16" i="15"/>
  <c r="R8" i="15"/>
  <c r="M63" i="14"/>
  <c r="M51" i="14"/>
  <c r="M39" i="14"/>
  <c r="M27" i="14"/>
  <c r="M15" i="14"/>
  <c r="D59" i="13"/>
  <c r="D11" i="13"/>
  <c r="D40" i="12"/>
  <c r="D64" i="11"/>
  <c r="D46" i="9"/>
  <c r="D37" i="8"/>
  <c r="J68" i="7"/>
  <c r="J56" i="7"/>
  <c r="J44" i="7"/>
  <c r="J32" i="7"/>
  <c r="J20" i="7"/>
  <c r="J8" i="7"/>
  <c r="D51" i="6"/>
  <c r="D27" i="6"/>
  <c r="D72" i="5"/>
  <c r="D64" i="5"/>
  <c r="D56" i="5"/>
  <c r="D48" i="5"/>
  <c r="D40" i="5"/>
  <c r="D32" i="5"/>
  <c r="D24" i="5"/>
  <c r="D16" i="5"/>
  <c r="D8" i="5"/>
  <c r="BW71" i="4"/>
  <c r="CK69" i="4"/>
  <c r="AP68" i="4"/>
  <c r="CB66" i="4"/>
  <c r="AG65" i="4"/>
  <c r="BS63" i="4"/>
  <c r="X62" i="4"/>
  <c r="G68" i="27"/>
  <c r="D72" i="25"/>
  <c r="L8" i="23"/>
  <c r="J60" i="20"/>
  <c r="D13" i="19"/>
  <c r="E13" i="16"/>
  <c r="D72" i="24"/>
  <c r="G9" i="23"/>
  <c r="D24" i="21"/>
  <c r="L33" i="20"/>
  <c r="F37" i="16"/>
  <c r="G46" i="30"/>
  <c r="D14" i="29"/>
  <c r="J34" i="29"/>
  <c r="F34" i="27"/>
  <c r="D38" i="26"/>
  <c r="D69" i="25"/>
  <c r="G70" i="23"/>
  <c r="G34" i="23"/>
  <c r="F51" i="22"/>
  <c r="F56" i="21"/>
  <c r="F8" i="21"/>
  <c r="G54" i="20"/>
  <c r="D35" i="20"/>
  <c r="P15" i="20"/>
  <c r="D62" i="17"/>
  <c r="F39" i="16"/>
  <c r="J64" i="15"/>
  <c r="D65" i="29"/>
  <c r="M13" i="29"/>
  <c r="G27" i="27"/>
  <c r="I52" i="26"/>
  <c r="I12" i="26"/>
  <c r="L67" i="23"/>
  <c r="D51" i="23"/>
  <c r="F34" i="23"/>
  <c r="F16" i="23"/>
  <c r="E51" i="22"/>
  <c r="D8" i="22"/>
  <c r="E44" i="21"/>
  <c r="I16" i="21"/>
  <c r="O63" i="20"/>
  <c r="F50" i="20"/>
  <c r="F38" i="20"/>
  <c r="F26" i="20"/>
  <c r="F14" i="20"/>
  <c r="D15" i="19"/>
  <c r="D56" i="16"/>
  <c r="D20" i="16"/>
  <c r="L67" i="15"/>
  <c r="T59" i="15"/>
  <c r="P51" i="15"/>
  <c r="D27" i="30"/>
  <c r="I53" i="29"/>
  <c r="G15" i="29"/>
  <c r="D25" i="28"/>
  <c r="D34" i="27"/>
  <c r="K65" i="26"/>
  <c r="K49" i="26"/>
  <c r="K33" i="26"/>
  <c r="K17" i="26"/>
  <c r="E60" i="25"/>
  <c r="E12" i="25"/>
  <c r="I66" i="23"/>
  <c r="I48" i="23"/>
  <c r="I30" i="23"/>
  <c r="I12" i="23"/>
  <c r="G48" i="22"/>
  <c r="G12" i="22"/>
  <c r="H52" i="21"/>
  <c r="H28" i="21"/>
  <c r="N71" i="20"/>
  <c r="E62" i="20"/>
  <c r="K52" i="20"/>
  <c r="Q42" i="20"/>
  <c r="H33" i="20"/>
  <c r="N23" i="20"/>
  <c r="E14" i="20"/>
  <c r="D26" i="19"/>
  <c r="E53" i="17"/>
  <c r="E38" i="26"/>
  <c r="L30" i="23"/>
  <c r="F15" i="21"/>
  <c r="K17" i="20"/>
  <c r="D28" i="16"/>
  <c r="G58" i="15"/>
  <c r="U47" i="15"/>
  <c r="Q39" i="15"/>
  <c r="F32" i="15"/>
  <c r="U23" i="15"/>
  <c r="Q15" i="15"/>
  <c r="F8" i="15"/>
  <c r="M62" i="14"/>
  <c r="M50" i="14"/>
  <c r="M38" i="14"/>
  <c r="M26" i="14"/>
  <c r="M14" i="14"/>
  <c r="D55" i="13"/>
  <c r="D7" i="13"/>
  <c r="D37" i="12"/>
  <c r="D52" i="11"/>
  <c r="D34" i="9"/>
  <c r="D33" i="8"/>
  <c r="D48" i="24"/>
  <c r="D71" i="22"/>
  <c r="H20" i="21"/>
  <c r="F31" i="20"/>
  <c r="G32" i="16"/>
  <c r="E40" i="30"/>
  <c r="I10" i="29"/>
  <c r="J32" i="29"/>
  <c r="J72" i="26"/>
  <c r="J36" i="26"/>
  <c r="D65" i="25"/>
  <c r="E69" i="23"/>
  <c r="E33" i="23"/>
  <c r="D49" i="22"/>
  <c r="H54" i="21"/>
  <c r="M72" i="20"/>
  <c r="J53" i="20"/>
  <c r="G34" i="20"/>
  <c r="D15" i="20"/>
  <c r="D58" i="17"/>
  <c r="D37" i="16"/>
  <c r="Q63" i="15"/>
  <c r="M62" i="29"/>
  <c r="M11" i="29"/>
  <c r="G24" i="27"/>
  <c r="F51" i="26"/>
  <c r="F11" i="26"/>
  <c r="J66" i="23"/>
  <c r="L49" i="23"/>
  <c r="D33" i="23"/>
  <c r="D15" i="23"/>
  <c r="F46" i="22"/>
  <c r="H71" i="21"/>
  <c r="G42" i="21"/>
  <c r="D15" i="21"/>
  <c r="F62" i="20"/>
  <c r="I49" i="20"/>
  <c r="I37" i="20"/>
  <c r="I25" i="20"/>
  <c r="I13" i="20"/>
  <c r="D72" i="18"/>
  <c r="G53" i="16"/>
  <c r="G17" i="16"/>
  <c r="S66" i="15"/>
  <c r="H59" i="15"/>
  <c r="H68" i="30"/>
  <c r="D24" i="30"/>
  <c r="G51" i="29"/>
  <c r="L13" i="29"/>
  <c r="E18" i="28"/>
  <c r="G30" i="27"/>
  <c r="H64" i="26"/>
  <c r="H48" i="26"/>
  <c r="H32" i="26"/>
  <c r="H16" i="26"/>
  <c r="E56" i="25"/>
  <c r="E8" i="25"/>
  <c r="G65" i="23"/>
  <c r="G47" i="23"/>
  <c r="G29" i="23"/>
  <c r="G11" i="23"/>
  <c r="E46" i="22"/>
  <c r="E10" i="22"/>
  <c r="E49" i="21"/>
  <c r="E25" i="21"/>
  <c r="Q70" i="20"/>
  <c r="H61" i="20"/>
  <c r="N51" i="20"/>
  <c r="E42" i="20"/>
  <c r="K32" i="20"/>
  <c r="Q22" i="20"/>
  <c r="H13" i="20"/>
  <c r="D14" i="19"/>
  <c r="E49" i="17"/>
  <c r="E30" i="26"/>
  <c r="J23" i="23"/>
  <c r="H70" i="20"/>
  <c r="N12" i="20"/>
  <c r="G13" i="16"/>
  <c r="U56" i="15"/>
  <c r="I47" i="15"/>
  <c r="E39" i="15"/>
  <c r="M31" i="15"/>
  <c r="I23" i="15"/>
  <c r="E15" i="15"/>
  <c r="M7" i="15"/>
  <c r="M61" i="14"/>
  <c r="K65" i="23"/>
  <c r="D47" i="22"/>
  <c r="F71" i="20"/>
  <c r="F23" i="20"/>
  <c r="G8" i="16"/>
  <c r="E22" i="30"/>
  <c r="D61" i="30"/>
  <c r="J30" i="29"/>
  <c r="D70" i="26"/>
  <c r="G35" i="26"/>
  <c r="D61" i="25"/>
  <c r="K66" i="23"/>
  <c r="K30" i="23"/>
  <c r="G46" i="22"/>
  <c r="E51" i="21"/>
  <c r="P71" i="20"/>
  <c r="M52" i="20"/>
  <c r="J33" i="20"/>
  <c r="G14" i="20"/>
  <c r="D54" i="17"/>
  <c r="G34" i="16"/>
  <c r="E63" i="15"/>
  <c r="I58" i="29"/>
  <c r="M9" i="29"/>
  <c r="E21" i="27"/>
  <c r="I48" i="26"/>
  <c r="I8" i="26"/>
  <c r="H65" i="23"/>
  <c r="J48" i="23"/>
  <c r="J30" i="23"/>
  <c r="J12" i="23"/>
  <c r="D44" i="22"/>
  <c r="E68" i="21"/>
  <c r="I40" i="21"/>
  <c r="H11" i="21"/>
  <c r="I61" i="20"/>
  <c r="L48" i="20"/>
  <c r="L36" i="20"/>
  <c r="L24" i="20"/>
  <c r="L12" i="20"/>
  <c r="D60" i="18"/>
  <c r="E51" i="16"/>
  <c r="E15" i="16"/>
  <c r="G66" i="15"/>
  <c r="O58" i="15"/>
  <c r="D64" i="30"/>
  <c r="D21" i="30"/>
  <c r="D47" i="29"/>
  <c r="L11" i="29"/>
  <c r="D13" i="28"/>
  <c r="F27" i="27"/>
  <c r="E63" i="26"/>
  <c r="E47" i="26"/>
  <c r="E31" i="26"/>
  <c r="E15" i="26"/>
  <c r="E52" i="25"/>
  <c r="D68" i="24"/>
  <c r="E64" i="23"/>
  <c r="E46" i="23"/>
  <c r="E28" i="23"/>
  <c r="E10" i="23"/>
  <c r="F41" i="22"/>
  <c r="G71" i="21"/>
  <c r="G47" i="21"/>
  <c r="G23" i="21"/>
  <c r="E70" i="20"/>
  <c r="K60" i="20"/>
  <c r="Q50" i="20"/>
  <c r="H41" i="20"/>
  <c r="N31" i="20"/>
  <c r="E22" i="20"/>
  <c r="G63" i="23"/>
  <c r="E42" i="22"/>
  <c r="L69" i="20"/>
  <c r="L21" i="20"/>
  <c r="D72" i="15"/>
  <c r="E16" i="30"/>
  <c r="I53" i="30"/>
  <c r="I19" i="29"/>
  <c r="G67" i="26"/>
  <c r="D34" i="26"/>
  <c r="D57" i="25"/>
  <c r="I65" i="23"/>
  <c r="I29" i="23"/>
  <c r="E44" i="22"/>
  <c r="G49" i="21"/>
  <c r="D71" i="20"/>
  <c r="P51" i="20"/>
  <c r="M32" i="20"/>
  <c r="J13" i="20"/>
  <c r="D50" i="17"/>
  <c r="E32" i="16"/>
  <c r="L62" i="15"/>
  <c r="G56" i="29"/>
  <c r="G8" i="29"/>
  <c r="D18" i="27"/>
  <c r="F47" i="26"/>
  <c r="F7" i="26"/>
  <c r="F64" i="23"/>
  <c r="H47" i="23"/>
  <c r="H29" i="23"/>
  <c r="H11" i="23"/>
  <c r="G41" i="22"/>
  <c r="G66" i="21"/>
  <c r="D39" i="21"/>
  <c r="E8" i="21"/>
  <c r="O59" i="20"/>
  <c r="O47" i="20"/>
  <c r="O35" i="20"/>
  <c r="O23" i="20"/>
  <c r="O11" i="20"/>
  <c r="D48" i="18"/>
  <c r="F46" i="16"/>
  <c r="F10" i="16"/>
  <c r="N65" i="15"/>
  <c r="J57" i="15"/>
  <c r="I56" i="30"/>
  <c r="D18" i="30"/>
  <c r="I45" i="29"/>
  <c r="L9" i="29"/>
  <c r="F72" i="27"/>
  <c r="F24" i="27"/>
  <c r="K61" i="26"/>
  <c r="K45" i="26"/>
  <c r="K29" i="26"/>
  <c r="K13" i="26"/>
  <c r="E48" i="25"/>
  <c r="D56" i="24"/>
  <c r="K61" i="23"/>
  <c r="K43" i="23"/>
  <c r="K25" i="23"/>
  <c r="K7" i="23"/>
  <c r="D39" i="22"/>
  <c r="I69" i="21"/>
  <c r="I45" i="21"/>
  <c r="I21" i="21"/>
  <c r="H69" i="20"/>
  <c r="N59" i="20"/>
  <c r="E50" i="20"/>
  <c r="K40" i="20"/>
  <c r="Q30" i="20"/>
  <c r="H21" i="20"/>
  <c r="N11" i="20"/>
  <c r="D59" i="18"/>
  <c r="M70" i="29"/>
  <c r="E14" i="26"/>
  <c r="F9" i="23"/>
  <c r="N60" i="20"/>
  <c r="D17" i="19"/>
  <c r="D71" i="15"/>
  <c r="O54" i="15"/>
  <c r="D46" i="15"/>
  <c r="S37" i="15"/>
  <c r="H30" i="15"/>
  <c r="D22" i="15"/>
  <c r="S13" i="15"/>
  <c r="M71" i="14"/>
  <c r="M59" i="14"/>
  <c r="M47" i="14"/>
  <c r="M35" i="14"/>
  <c r="M23" i="14"/>
  <c r="M11" i="14"/>
  <c r="D43" i="13"/>
  <c r="D64" i="12"/>
  <c r="D28" i="12"/>
  <c r="D16" i="11"/>
  <c r="D69" i="8"/>
  <c r="D21" i="8"/>
  <c r="J64" i="7"/>
  <c r="J52" i="7"/>
  <c r="J40" i="7"/>
  <c r="J28" i="7"/>
  <c r="J16" i="7"/>
  <c r="D67" i="6"/>
  <c r="D43" i="6"/>
  <c r="D19" i="6"/>
  <c r="J69" i="5"/>
  <c r="J61" i="5"/>
  <c r="J53" i="5"/>
  <c r="J45" i="5"/>
  <c r="J37" i="5"/>
  <c r="J29" i="5"/>
  <c r="J21" i="5"/>
  <c r="J13" i="5"/>
  <c r="BV72" i="4"/>
  <c r="AA71" i="4"/>
  <c r="AO69" i="4"/>
  <c r="CA67" i="4"/>
  <c r="AF66" i="4"/>
  <c r="BR64" i="4"/>
  <c r="W63" i="4"/>
  <c r="BU61" i="4"/>
  <c r="J69" i="26"/>
  <c r="H66" i="23"/>
  <c r="G7" i="22"/>
  <c r="G41" i="20"/>
  <c r="K59" i="23"/>
  <c r="D35" i="22"/>
  <c r="F67" i="20"/>
  <c r="F19" i="20"/>
  <c r="R70" i="15"/>
  <c r="E10" i="30"/>
  <c r="G50" i="30"/>
  <c r="E67" i="28"/>
  <c r="D66" i="26"/>
  <c r="J32" i="26"/>
  <c r="D53" i="25"/>
  <c r="G64" i="23"/>
  <c r="G28" i="23"/>
  <c r="F39" i="22"/>
  <c r="I47" i="21"/>
  <c r="G70" i="20"/>
  <c r="D51" i="20"/>
  <c r="P31" i="20"/>
  <c r="M12" i="20"/>
  <c r="D46" i="17"/>
  <c r="F27" i="16"/>
  <c r="S61" i="15"/>
  <c r="L49" i="29"/>
  <c r="E13" i="28"/>
  <c r="D15" i="27"/>
  <c r="I36" i="26"/>
  <c r="D69" i="24"/>
  <c r="D63" i="23"/>
  <c r="D45" i="23"/>
  <c r="D27" i="23"/>
  <c r="F10" i="23"/>
  <c r="E39" i="22"/>
  <c r="I64" i="21"/>
  <c r="H35" i="21"/>
  <c r="O71" i="20"/>
  <c r="F58" i="20"/>
  <c r="F46" i="20"/>
  <c r="F34" i="20"/>
  <c r="F22" i="20"/>
  <c r="F10" i="20"/>
  <c r="D36" i="18"/>
  <c r="D44" i="16"/>
  <c r="D8" i="16"/>
  <c r="U64" i="15"/>
  <c r="Q56" i="15"/>
  <c r="G53" i="30"/>
  <c r="D15" i="30"/>
  <c r="I43" i="29"/>
  <c r="L7" i="29"/>
  <c r="D69" i="27"/>
  <c r="D21" i="27"/>
  <c r="H60" i="26"/>
  <c r="H44" i="26"/>
  <c r="H28" i="26"/>
  <c r="H12" i="26"/>
  <c r="E44" i="25"/>
  <c r="D44" i="24"/>
  <c r="I60" i="23"/>
  <c r="I42" i="23"/>
  <c r="I24" i="23"/>
  <c r="G72" i="22"/>
  <c r="G36" i="22"/>
  <c r="D68" i="21"/>
  <c r="D44" i="21"/>
  <c r="D20" i="21"/>
  <c r="K68" i="20"/>
  <c r="Q58" i="20"/>
  <c r="H49" i="20"/>
  <c r="N39" i="20"/>
  <c r="E30" i="20"/>
  <c r="K20" i="20"/>
  <c r="Q10" i="20"/>
  <c r="D47" i="18"/>
  <c r="L22" i="29"/>
  <c r="E49" i="25"/>
  <c r="D66" i="22"/>
  <c r="Q55" i="20"/>
  <c r="D14" i="18"/>
  <c r="N69" i="15"/>
  <c r="M53" i="15"/>
  <c r="K45" i="15"/>
  <c r="G37" i="15"/>
  <c r="O29" i="15"/>
  <c r="K21" i="15"/>
  <c r="G13" i="15"/>
  <c r="M70" i="14"/>
  <c r="M58" i="14"/>
  <c r="M46" i="14"/>
  <c r="M34" i="14"/>
  <c r="M22" i="14"/>
  <c r="M10" i="14"/>
  <c r="D39" i="13"/>
  <c r="D61" i="12"/>
  <c r="D25" i="12"/>
  <c r="D61" i="10"/>
  <c r="D65" i="8"/>
  <c r="D17" i="8"/>
  <c r="J63" i="7"/>
  <c r="J51" i="7"/>
  <c r="J39" i="7"/>
  <c r="J27" i="7"/>
  <c r="J15" i="7"/>
  <c r="D65" i="6"/>
  <c r="D41" i="6"/>
  <c r="D17" i="6"/>
  <c r="P68" i="5"/>
  <c r="P60" i="5"/>
  <c r="P52" i="5"/>
  <c r="P44" i="5"/>
  <c r="P36" i="5"/>
  <c r="P28" i="5"/>
  <c r="P20" i="5"/>
  <c r="P12" i="5"/>
  <c r="BJ72" i="4"/>
  <c r="O71" i="4"/>
  <c r="AC69" i="4"/>
  <c r="BO67" i="4"/>
  <c r="T66" i="4"/>
  <c r="BF64" i="4"/>
  <c r="K63" i="4"/>
  <c r="BI61" i="4"/>
  <c r="J61" i="26"/>
  <c r="F59" i="23"/>
  <c r="E66" i="21"/>
  <c r="J36" i="20"/>
  <c r="G72" i="16"/>
  <c r="U66" i="15"/>
  <c r="P52" i="15"/>
  <c r="E44" i="15"/>
  <c r="M36" i="15"/>
  <c r="I28" i="15"/>
  <c r="E20" i="15"/>
  <c r="M12" i="15"/>
  <c r="K47" i="23"/>
  <c r="D11" i="22"/>
  <c r="F59" i="20"/>
  <c r="F11" i="20"/>
  <c r="E65" i="15"/>
  <c r="E7" i="30"/>
  <c r="D31" i="30"/>
  <c r="E43" i="28"/>
  <c r="J64" i="26"/>
  <c r="J24" i="26"/>
  <c r="D29" i="25"/>
  <c r="K54" i="23"/>
  <c r="K18" i="23"/>
  <c r="G22" i="22"/>
  <c r="I35" i="21"/>
  <c r="J65" i="20"/>
  <c r="G46" i="20"/>
  <c r="D27" i="20"/>
  <c r="P7" i="20"/>
  <c r="D22" i="17"/>
  <c r="G10" i="16"/>
  <c r="D58" i="15"/>
  <c r="J47" i="29"/>
  <c r="G72" i="27"/>
  <c r="D9" i="27"/>
  <c r="F35" i="26"/>
  <c r="D57" i="24"/>
  <c r="L61" i="23"/>
  <c r="L43" i="23"/>
  <c r="L25" i="23"/>
  <c r="D9" i="23"/>
  <c r="F34" i="22"/>
  <c r="D63" i="21"/>
  <c r="E32" i="21"/>
  <c r="F70" i="20"/>
  <c r="I57" i="20"/>
  <c r="I45" i="20"/>
  <c r="I33" i="20"/>
  <c r="I21" i="20"/>
  <c r="I9" i="20"/>
  <c r="D24" i="18"/>
  <c r="G41" i="16"/>
  <c r="M72" i="15"/>
  <c r="I64" i="15"/>
  <c r="E56" i="15"/>
  <c r="F49" i="30"/>
  <c r="D12" i="30"/>
  <c r="I41" i="29"/>
  <c r="E66" i="28"/>
  <c r="F59" i="27"/>
  <c r="G11" i="27"/>
  <c r="E59" i="26"/>
  <c r="E43" i="26"/>
  <c r="E27" i="26"/>
  <c r="E11" i="26"/>
  <c r="E40" i="25"/>
  <c r="D32" i="24"/>
  <c r="G59" i="23"/>
  <c r="G41" i="23"/>
  <c r="G23" i="23"/>
  <c r="E70" i="22"/>
  <c r="E34" i="22"/>
  <c r="F66" i="21"/>
  <c r="F42" i="21"/>
  <c r="F18" i="21"/>
  <c r="N67" i="20"/>
  <c r="E58" i="20"/>
  <c r="K48" i="20"/>
  <c r="Q38" i="20"/>
  <c r="H29" i="20"/>
  <c r="N19" i="20"/>
  <c r="E10" i="20"/>
  <c r="D35" i="18"/>
  <c r="D70" i="27"/>
  <c r="E25" i="25"/>
  <c r="G51" i="22"/>
  <c r="E51" i="20"/>
  <c r="E54" i="17"/>
  <c r="I68" i="15"/>
  <c r="Q52" i="15"/>
  <c r="R44" i="15"/>
  <c r="N36" i="15"/>
  <c r="J28" i="15"/>
  <c r="R20" i="15"/>
  <c r="N12" i="15"/>
  <c r="M69" i="14"/>
  <c r="M57" i="14"/>
  <c r="M45" i="14"/>
  <c r="M33" i="14"/>
  <c r="M21" i="14"/>
  <c r="M9" i="14"/>
  <c r="D35" i="13"/>
  <c r="D58" i="12"/>
  <c r="D22" i="12"/>
  <c r="D49" i="10"/>
  <c r="D61" i="8"/>
  <c r="D13" i="8"/>
  <c r="J62" i="7"/>
  <c r="J50" i="7"/>
  <c r="J38" i="7"/>
  <c r="J26" i="7"/>
  <c r="J14" i="7"/>
  <c r="D63" i="6"/>
  <c r="D39" i="6"/>
  <c r="D15" i="6"/>
  <c r="D68" i="5"/>
  <c r="D60" i="5"/>
  <c r="D52" i="5"/>
  <c r="D44" i="5"/>
  <c r="D36" i="5"/>
  <c r="D28" i="5"/>
  <c r="D20" i="5"/>
  <c r="D12" i="5"/>
  <c r="AX72" i="4"/>
  <c r="BX70" i="4"/>
  <c r="Q69" i="4"/>
  <c r="BC67" i="4"/>
  <c r="H66" i="4"/>
  <c r="AT64" i="4"/>
  <c r="CR62" i="4"/>
  <c r="AW61" i="4"/>
  <c r="J53" i="26"/>
  <c r="D52" i="23"/>
  <c r="H45" i="21"/>
  <c r="M31" i="20"/>
  <c r="G63" i="16"/>
  <c r="P65" i="15"/>
  <c r="G45" i="23"/>
  <c r="D72" i="21"/>
  <c r="L57" i="20"/>
  <c r="L9" i="20"/>
  <c r="S63" i="15"/>
  <c r="L71" i="29"/>
  <c r="D25" i="30"/>
  <c r="E31" i="28"/>
  <c r="J56" i="26"/>
  <c r="D22" i="26"/>
  <c r="D21" i="25"/>
  <c r="G52" i="23"/>
  <c r="G16" i="23"/>
  <c r="F15" i="22"/>
  <c r="F32" i="21"/>
  <c r="P63" i="20"/>
  <c r="M44" i="20"/>
  <c r="J25" i="20"/>
  <c r="D64" i="19"/>
  <c r="D14" i="17"/>
  <c r="N72" i="15"/>
  <c r="K57" i="15"/>
  <c r="J45" i="29"/>
  <c r="E69" i="27"/>
  <c r="I72" i="26"/>
  <c r="I32" i="26"/>
  <c r="D45" i="24"/>
  <c r="H59" i="23"/>
  <c r="H41" i="23"/>
  <c r="J24" i="23"/>
  <c r="L7" i="23"/>
  <c r="D32" i="22"/>
  <c r="H59" i="21"/>
  <c r="I28" i="21"/>
  <c r="I69" i="20"/>
  <c r="L56" i="20"/>
  <c r="L44" i="20"/>
  <c r="L32" i="20"/>
  <c r="L20" i="20"/>
  <c r="L8" i="20"/>
  <c r="D12" i="18"/>
  <c r="E39" i="16"/>
  <c r="T71" i="15"/>
  <c r="P63" i="15"/>
  <c r="L55" i="15"/>
  <c r="D46" i="30"/>
  <c r="D9" i="30"/>
  <c r="M26" i="29"/>
  <c r="D61" i="28"/>
  <c r="E56" i="27"/>
  <c r="G8" i="27"/>
  <c r="K57" i="26"/>
  <c r="K41" i="26"/>
  <c r="K25" i="26"/>
  <c r="K9" i="26"/>
  <c r="E36" i="25"/>
  <c r="D20" i="24"/>
  <c r="E58" i="23"/>
  <c r="E40" i="23"/>
  <c r="E22" i="23"/>
  <c r="F65" i="22"/>
  <c r="F29" i="22"/>
  <c r="H64" i="21"/>
  <c r="H40" i="21"/>
  <c r="H16" i="21"/>
  <c r="Q66" i="20"/>
  <c r="H57" i="20"/>
  <c r="N47" i="20"/>
  <c r="E38" i="20"/>
  <c r="K28" i="20"/>
  <c r="Q18" i="20"/>
  <c r="H9" i="20"/>
  <c r="D23" i="18"/>
  <c r="G31" i="27"/>
  <c r="D59" i="24"/>
  <c r="E37" i="22"/>
  <c r="H46" i="20"/>
  <c r="E34" i="17"/>
  <c r="D67" i="15"/>
  <c r="T51" i="15"/>
  <c r="F44" i="15"/>
  <c r="U35" i="15"/>
  <c r="Q27" i="15"/>
  <c r="F20" i="15"/>
  <c r="U11" i="15"/>
  <c r="M68" i="14"/>
  <c r="M56" i="14"/>
  <c r="M44" i="14"/>
  <c r="M32" i="14"/>
  <c r="M20" i="14"/>
  <c r="M8" i="14"/>
  <c r="D31" i="13"/>
  <c r="D55" i="12"/>
  <c r="D19" i="12"/>
  <c r="D37" i="10"/>
  <c r="D57" i="8"/>
  <c r="D9" i="8"/>
  <c r="J61" i="7"/>
  <c r="J49" i="7"/>
  <c r="J37" i="7"/>
  <c r="J25" i="7"/>
  <c r="J13" i="7"/>
  <c r="D61" i="6"/>
  <c r="D37" i="6"/>
  <c r="D13" i="6"/>
  <c r="J67" i="5"/>
  <c r="J59" i="5"/>
  <c r="J51" i="5"/>
  <c r="J43" i="5"/>
  <c r="J35" i="5"/>
  <c r="J27" i="5"/>
  <c r="J19" i="5"/>
  <c r="J11" i="5"/>
  <c r="AL72" i="4"/>
  <c r="BL70" i="4"/>
  <c r="E69" i="4"/>
  <c r="AQ67" i="4"/>
  <c r="CO65" i="4"/>
  <c r="AH64" i="4"/>
  <c r="CF62" i="4"/>
  <c r="AK61" i="4"/>
  <c r="J45" i="26"/>
  <c r="L44" i="23"/>
  <c r="F35" i="21"/>
  <c r="P26" i="20"/>
  <c r="F56" i="16"/>
  <c r="K64" i="15"/>
  <c r="K12" i="20"/>
  <c r="G49" i="15"/>
  <c r="M64" i="14"/>
  <c r="M13" i="14"/>
  <c r="D31" i="12"/>
  <c r="D25" i="8"/>
  <c r="J45" i="7"/>
  <c r="J18" i="7"/>
  <c r="D33" i="6"/>
  <c r="J63" i="5"/>
  <c r="D46" i="5"/>
  <c r="P24" i="5"/>
  <c r="CT72" i="4"/>
  <c r="BZ68" i="4"/>
  <c r="U65" i="4"/>
  <c r="CG61" i="4"/>
  <c r="H30" i="23"/>
  <c r="G17" i="20"/>
  <c r="L69" i="15"/>
  <c r="R49" i="15"/>
  <c r="I40" i="15"/>
  <c r="S30" i="15"/>
  <c r="J21" i="15"/>
  <c r="T11" i="15"/>
  <c r="L66" i="14"/>
  <c r="L54" i="14"/>
  <c r="L42" i="14"/>
  <c r="L30" i="14"/>
  <c r="L18" i="14"/>
  <c r="D63" i="11"/>
  <c r="D57" i="9"/>
  <c r="I65" i="7"/>
  <c r="I53" i="7"/>
  <c r="I41" i="7"/>
  <c r="I29" i="7"/>
  <c r="I17" i="7"/>
  <c r="I71" i="5"/>
  <c r="I59" i="5"/>
  <c r="I47" i="5"/>
  <c r="I35" i="5"/>
  <c r="I23" i="5"/>
  <c r="I11" i="5"/>
  <c r="M72" i="4"/>
  <c r="BK70" i="4"/>
  <c r="BY68" i="4"/>
  <c r="AD67" i="4"/>
  <c r="BP65" i="4"/>
  <c r="U64" i="4"/>
  <c r="BG62" i="4"/>
  <c r="L61" i="4"/>
  <c r="BJ59" i="4"/>
  <c r="O58" i="4"/>
  <c r="AC56" i="4"/>
  <c r="K68" i="26"/>
  <c r="L72" i="23"/>
  <c r="F20" i="22"/>
  <c r="N40" i="20"/>
  <c r="D63" i="16"/>
  <c r="H64" i="15"/>
  <c r="Q49" i="15"/>
  <c r="F42" i="15"/>
  <c r="U33" i="15"/>
  <c r="Q25" i="15"/>
  <c r="F18" i="15"/>
  <c r="U9" i="15"/>
  <c r="K65" i="14"/>
  <c r="K53" i="14"/>
  <c r="K41" i="14"/>
  <c r="K29" i="14"/>
  <c r="K17" i="14"/>
  <c r="E66" i="13"/>
  <c r="E18" i="13"/>
  <c r="F45" i="12"/>
  <c r="F9" i="12"/>
  <c r="D68" i="9"/>
  <c r="E48" i="8"/>
  <c r="H70" i="6"/>
  <c r="H46" i="6"/>
  <c r="H22" i="6"/>
  <c r="T67" i="5"/>
  <c r="T55" i="5"/>
  <c r="T43" i="5"/>
  <c r="T31" i="5"/>
  <c r="T19" i="5"/>
  <c r="T7" i="5"/>
  <c r="BU71" i="4"/>
  <c r="Z70" i="4"/>
  <c r="AZ68" i="4"/>
  <c r="CL66" i="4"/>
  <c r="AE65" i="4"/>
  <c r="CC63" i="4"/>
  <c r="V62" i="4"/>
  <c r="BT60" i="4"/>
  <c r="Y59" i="4"/>
  <c r="F17" i="29"/>
  <c r="G12" i="26"/>
  <c r="D22" i="23"/>
  <c r="J64" i="20"/>
  <c r="D70" i="18"/>
  <c r="H69" i="15"/>
  <c r="J53" i="15"/>
  <c r="H45" i="15"/>
  <c r="D37" i="15"/>
  <c r="S28" i="15"/>
  <c r="H21" i="15"/>
  <c r="D13" i="15"/>
  <c r="J69" i="14"/>
  <c r="J57" i="14"/>
  <c r="J45" i="14"/>
  <c r="J33" i="14"/>
  <c r="J21" i="14"/>
  <c r="J9" i="14"/>
  <c r="D34" i="13"/>
  <c r="E57" i="12"/>
  <c r="E21" i="12"/>
  <c r="D46" i="10"/>
  <c r="D64" i="8"/>
  <c r="D16" i="8"/>
  <c r="G63" i="7"/>
  <c r="G51" i="7"/>
  <c r="G39" i="7"/>
  <c r="G27" i="7"/>
  <c r="G15" i="7"/>
  <c r="G66" i="6"/>
  <c r="G42" i="6"/>
  <c r="G18" i="6"/>
  <c r="M68" i="5"/>
  <c r="M60" i="5"/>
  <c r="M52" i="5"/>
  <c r="M44" i="5"/>
  <c r="M36" i="5"/>
  <c r="M28" i="5"/>
  <c r="M20" i="5"/>
  <c r="M12" i="5"/>
  <c r="BG72" i="4"/>
  <c r="L71" i="4"/>
  <c r="BJ69" i="4"/>
  <c r="M37" i="29"/>
  <c r="H11" i="26"/>
  <c r="F21" i="23"/>
  <c r="D71" i="18"/>
  <c r="P46" i="15"/>
  <c r="M60" i="14"/>
  <c r="M12" i="14"/>
  <c r="D13" i="12"/>
  <c r="J71" i="7"/>
  <c r="J43" i="7"/>
  <c r="J17" i="7"/>
  <c r="D29" i="6"/>
  <c r="P62" i="5"/>
  <c r="D42" i="5"/>
  <c r="J23" i="5"/>
  <c r="CH72" i="4"/>
  <c r="BB68" i="4"/>
  <c r="I65" i="4"/>
  <c r="L20" i="29"/>
  <c r="F23" i="23"/>
  <c r="J12" i="20"/>
  <c r="G68" i="15"/>
  <c r="F49" i="15"/>
  <c r="P39" i="15"/>
  <c r="G30" i="15"/>
  <c r="Q20" i="15"/>
  <c r="H11" i="15"/>
  <c r="L65" i="14"/>
  <c r="L53" i="14"/>
  <c r="L41" i="14"/>
  <c r="L29" i="14"/>
  <c r="L17" i="14"/>
  <c r="D51" i="11"/>
  <c r="D45" i="9"/>
  <c r="I64" i="7"/>
  <c r="I52" i="7"/>
  <c r="I40" i="7"/>
  <c r="I28" i="7"/>
  <c r="I16" i="7"/>
  <c r="O70" i="5"/>
  <c r="O58" i="5"/>
  <c r="O46" i="5"/>
  <c r="O34" i="5"/>
  <c r="O22" i="5"/>
  <c r="O10" i="5"/>
  <c r="CT71" i="4"/>
  <c r="AY70" i="4"/>
  <c r="BM68" i="4"/>
  <c r="R67" i="4"/>
  <c r="BD65" i="4"/>
  <c r="I64" i="4"/>
  <c r="AU62" i="4"/>
  <c r="CS60" i="4"/>
  <c r="AX59" i="4"/>
  <c r="BX57" i="4"/>
  <c r="Q56" i="4"/>
  <c r="K60" i="26"/>
  <c r="J65" i="23"/>
  <c r="D65" i="21"/>
  <c r="Q35" i="20"/>
  <c r="G48" i="16"/>
  <c r="Q61" i="15"/>
  <c r="E49" i="15"/>
  <c r="M41" i="15"/>
  <c r="I33" i="15"/>
  <c r="E25" i="15"/>
  <c r="M17" i="15"/>
  <c r="I9" i="15"/>
  <c r="K64" i="14"/>
  <c r="K52" i="14"/>
  <c r="K40" i="14"/>
  <c r="K28" i="14"/>
  <c r="K16" i="14"/>
  <c r="E62" i="13"/>
  <c r="E14" i="13"/>
  <c r="F42" i="12"/>
  <c r="D62" i="11"/>
  <c r="D56" i="9"/>
  <c r="E44" i="8"/>
  <c r="H68" i="6"/>
  <c r="H44" i="6"/>
  <c r="H20" i="6"/>
  <c r="E45" i="17"/>
  <c r="O41" i="15"/>
  <c r="M52" i="14"/>
  <c r="D63" i="13"/>
  <c r="D7" i="12"/>
  <c r="J69" i="7"/>
  <c r="J42" i="7"/>
  <c r="J11" i="7"/>
  <c r="D25" i="6"/>
  <c r="D62" i="5"/>
  <c r="P40" i="5"/>
  <c r="P22" i="5"/>
  <c r="N72" i="4"/>
  <c r="AD68" i="4"/>
  <c r="CD64" i="4"/>
  <c r="D30" i="28"/>
  <c r="D16" i="23"/>
  <c r="M7" i="20"/>
  <c r="T61" i="15"/>
  <c r="M48" i="15"/>
  <c r="D39" i="15"/>
  <c r="N29" i="15"/>
  <c r="L19" i="15"/>
  <c r="J9" i="15"/>
  <c r="L64" i="14"/>
  <c r="L52" i="14"/>
  <c r="L40" i="14"/>
  <c r="L28" i="14"/>
  <c r="L16" i="14"/>
  <c r="D39" i="11"/>
  <c r="D33" i="9"/>
  <c r="I63" i="7"/>
  <c r="I51" i="7"/>
  <c r="I39" i="7"/>
  <c r="I27" i="7"/>
  <c r="I15" i="7"/>
  <c r="I69" i="5"/>
  <c r="I57" i="5"/>
  <c r="I45" i="5"/>
  <c r="I33" i="5"/>
  <c r="I21" i="5"/>
  <c r="I9" i="5"/>
  <c r="CH71" i="4"/>
  <c r="AM70" i="4"/>
  <c r="BA68" i="4"/>
  <c r="F67" i="4"/>
  <c r="AR65" i="4"/>
  <c r="CD63" i="4"/>
  <c r="AI62" i="4"/>
  <c r="CG60" i="4"/>
  <c r="AL59" i="4"/>
  <c r="BL57" i="4"/>
  <c r="E56" i="4"/>
  <c r="K52" i="26"/>
  <c r="H58" i="23"/>
  <c r="I54" i="21"/>
  <c r="E31" i="20"/>
  <c r="F41" i="16"/>
  <c r="L60" i="15"/>
  <c r="L48" i="15"/>
  <c r="T40" i="15"/>
  <c r="P32" i="15"/>
  <c r="L24" i="15"/>
  <c r="T16" i="15"/>
  <c r="P8" i="15"/>
  <c r="K63" i="14"/>
  <c r="K51" i="14"/>
  <c r="K39" i="14"/>
  <c r="K27" i="14"/>
  <c r="K15" i="14"/>
  <c r="E58" i="13"/>
  <c r="E10" i="13"/>
  <c r="F39" i="12"/>
  <c r="D50" i="11"/>
  <c r="D44" i="9"/>
  <c r="E40" i="8"/>
  <c r="H66" i="6"/>
  <c r="H42" i="6"/>
  <c r="H18" i="6"/>
  <c r="T65" i="5"/>
  <c r="T53" i="5"/>
  <c r="T41" i="5"/>
  <c r="T29" i="5"/>
  <c r="T17" i="5"/>
  <c r="CR72" i="4"/>
  <c r="AW71" i="4"/>
  <c r="CU69" i="4"/>
  <c r="AB68" i="4"/>
  <c r="BN66" i="4"/>
  <c r="G65" i="4"/>
  <c r="BE63" i="4"/>
  <c r="CQ61" i="4"/>
  <c r="AV60" i="4"/>
  <c r="CT58" i="4"/>
  <c r="F46" i="27"/>
  <c r="D44" i="25"/>
  <c r="J7" i="23"/>
  <c r="P54" i="20"/>
  <c r="E30" i="17"/>
  <c r="L65" i="15"/>
  <c r="O51" i="15"/>
  <c r="J43" i="15"/>
  <c r="R35" i="15"/>
  <c r="N27" i="15"/>
  <c r="J19" i="15"/>
  <c r="R11" i="15"/>
  <c r="J67" i="14"/>
  <c r="J55" i="14"/>
  <c r="J43" i="14"/>
  <c r="J31" i="14"/>
  <c r="J19" i="14"/>
  <c r="J7" i="14"/>
  <c r="D26" i="13"/>
  <c r="E51" i="12"/>
  <c r="E15" i="12"/>
  <c r="D22" i="10"/>
  <c r="D56" i="8"/>
  <c r="D8" i="8"/>
  <c r="G61" i="7"/>
  <c r="G49" i="7"/>
  <c r="E22" i="26"/>
  <c r="L38" i="15"/>
  <c r="M49" i="14"/>
  <c r="D51" i="13"/>
  <c r="D40" i="11"/>
  <c r="J67" i="7"/>
  <c r="J41" i="7"/>
  <c r="J9" i="7"/>
  <c r="D23" i="6"/>
  <c r="D58" i="5"/>
  <c r="J39" i="5"/>
  <c r="D22" i="5"/>
  <c r="CI71" i="4"/>
  <c r="R68" i="4"/>
  <c r="J64" i="4"/>
  <c r="F49" i="27"/>
  <c r="E65" i="22"/>
  <c r="D10" i="18"/>
  <c r="O60" i="15"/>
  <c r="T47" i="15"/>
  <c r="K38" i="15"/>
  <c r="U28" i="15"/>
  <c r="S18" i="15"/>
  <c r="Q8" i="15"/>
  <c r="L63" i="14"/>
  <c r="L51" i="14"/>
  <c r="L39" i="14"/>
  <c r="L27" i="14"/>
  <c r="L15" i="14"/>
  <c r="D27" i="11"/>
  <c r="D21" i="9"/>
  <c r="I62" i="7"/>
  <c r="I50" i="7"/>
  <c r="I38" i="7"/>
  <c r="I26" i="7"/>
  <c r="I14" i="7"/>
  <c r="O68" i="5"/>
  <c r="O56" i="5"/>
  <c r="O44" i="5"/>
  <c r="O32" i="5"/>
  <c r="O20" i="5"/>
  <c r="O8" i="5"/>
  <c r="BV71" i="4"/>
  <c r="AA70" i="4"/>
  <c r="AO68" i="4"/>
  <c r="CA66" i="4"/>
  <c r="AF65" i="4"/>
  <c r="BR63" i="4"/>
  <c r="W62" i="4"/>
  <c r="BU60" i="4"/>
  <c r="Z59" i="4"/>
  <c r="AZ57" i="4"/>
  <c r="CL55" i="4"/>
  <c r="K44" i="26"/>
  <c r="F51" i="23"/>
  <c r="G44" i="21"/>
  <c r="H26" i="20"/>
  <c r="E34" i="16"/>
  <c r="G59" i="15"/>
  <c r="S47" i="15"/>
  <c r="H40" i="15"/>
  <c r="D32" i="15"/>
  <c r="S23" i="15"/>
  <c r="H16" i="15"/>
  <c r="D8" i="15"/>
  <c r="K62" i="14"/>
  <c r="K50" i="14"/>
  <c r="K38" i="14"/>
  <c r="K26" i="14"/>
  <c r="K14" i="14"/>
  <c r="E54" i="13"/>
  <c r="F72" i="12"/>
  <c r="F36" i="12"/>
  <c r="D38" i="11"/>
  <c r="D32" i="9"/>
  <c r="E36" i="8"/>
  <c r="H64" i="6"/>
  <c r="H40" i="6"/>
  <c r="H16" i="6"/>
  <c r="H65" i="5"/>
  <c r="H53" i="5"/>
  <c r="H41" i="5"/>
  <c r="H29" i="5"/>
  <c r="H17" i="5"/>
  <c r="CF72" i="4"/>
  <c r="H16" i="23"/>
  <c r="K33" i="15"/>
  <c r="M48" i="14"/>
  <c r="D47" i="13"/>
  <c r="D28" i="11"/>
  <c r="J66" i="7"/>
  <c r="J35" i="7"/>
  <c r="J7" i="7"/>
  <c r="D21" i="6"/>
  <c r="P56" i="5"/>
  <c r="P38" i="5"/>
  <c r="D18" i="5"/>
  <c r="BK71" i="4"/>
  <c r="F68" i="4"/>
  <c r="CE63" i="4"/>
  <c r="E30" i="27"/>
  <c r="F36" i="22"/>
  <c r="D53" i="17"/>
  <c r="J59" i="15"/>
  <c r="H47" i="15"/>
  <c r="R37" i="15"/>
  <c r="P27" i="15"/>
  <c r="N17" i="15"/>
  <c r="E8" i="15"/>
  <c r="L62" i="14"/>
  <c r="L50" i="14"/>
  <c r="L38" i="14"/>
  <c r="L26" i="14"/>
  <c r="L14" i="14"/>
  <c r="D15" i="11"/>
  <c r="D9" i="9"/>
  <c r="I61" i="7"/>
  <c r="I49" i="7"/>
  <c r="I37" i="7"/>
  <c r="I25" i="7"/>
  <c r="I13" i="7"/>
  <c r="I67" i="5"/>
  <c r="I55" i="5"/>
  <c r="I43" i="5"/>
  <c r="I31" i="5"/>
  <c r="I19" i="5"/>
  <c r="I7" i="5"/>
  <c r="BJ71" i="4"/>
  <c r="O70" i="4"/>
  <c r="AC68" i="4"/>
  <c r="BO66" i="4"/>
  <c r="T65" i="4"/>
  <c r="BF63" i="4"/>
  <c r="K62" i="4"/>
  <c r="BI60" i="4"/>
  <c r="N59" i="4"/>
  <c r="AN57" i="4"/>
  <c r="I66" i="29"/>
  <c r="K36" i="26"/>
  <c r="D44" i="23"/>
  <c r="E34" i="21"/>
  <c r="K21" i="20"/>
  <c r="D27" i="16"/>
  <c r="U57" i="15"/>
  <c r="G47" i="15"/>
  <c r="O39" i="15"/>
  <c r="K31" i="15"/>
  <c r="G23" i="15"/>
  <c r="O15" i="15"/>
  <c r="K7" i="15"/>
  <c r="K61" i="14"/>
  <c r="K49" i="14"/>
  <c r="K37" i="14"/>
  <c r="K25" i="14"/>
  <c r="K13" i="14"/>
  <c r="E50" i="13"/>
  <c r="F69" i="12"/>
  <c r="F33" i="12"/>
  <c r="D26" i="11"/>
  <c r="D20" i="9"/>
  <c r="E32" i="8"/>
  <c r="H62" i="6"/>
  <c r="H38" i="6"/>
  <c r="H14" i="6"/>
  <c r="T63" i="5"/>
  <c r="T51" i="5"/>
  <c r="T39" i="5"/>
  <c r="T27" i="5"/>
  <c r="T15" i="5"/>
  <c r="BT72" i="4"/>
  <c r="Y71" i="4"/>
  <c r="BW69" i="4"/>
  <c r="CK67" i="4"/>
  <c r="AP66" i="4"/>
  <c r="CB64" i="4"/>
  <c r="AG63" i="4"/>
  <c r="BS61" i="4"/>
  <c r="X60" i="4"/>
  <c r="BV58" i="4"/>
  <c r="F8" i="27"/>
  <c r="D43" i="24"/>
  <c r="D34" i="22"/>
  <c r="G45" i="20"/>
  <c r="G55" i="16"/>
  <c r="U62" i="15"/>
  <c r="I50" i="15"/>
  <c r="E42" i="15"/>
  <c r="M34" i="15"/>
  <c r="I26" i="15"/>
  <c r="E18" i="15"/>
  <c r="M10" i="15"/>
  <c r="J65" i="14"/>
  <c r="J53" i="14"/>
  <c r="J41" i="14"/>
  <c r="J29" i="14"/>
  <c r="J17" i="14"/>
  <c r="D66" i="13"/>
  <c r="D18" i="13"/>
  <c r="E45" i="12"/>
  <c r="E9" i="12"/>
  <c r="D67" i="9"/>
  <c r="D48" i="8"/>
  <c r="G71" i="7"/>
  <c r="G59" i="7"/>
  <c r="G47" i="7"/>
  <c r="G35" i="7"/>
  <c r="G23" i="7"/>
  <c r="G11" i="7"/>
  <c r="G58" i="6"/>
  <c r="G34" i="6"/>
  <c r="G10" i="6"/>
  <c r="S65" i="5"/>
  <c r="K65" i="20"/>
  <c r="T30" i="15"/>
  <c r="M40" i="14"/>
  <c r="D23" i="13"/>
  <c r="D13" i="10"/>
  <c r="J65" i="7"/>
  <c r="J33" i="7"/>
  <c r="D71" i="6"/>
  <c r="D9" i="6"/>
  <c r="J55" i="5"/>
  <c r="D38" i="5"/>
  <c r="P16" i="5"/>
  <c r="AY71" i="4"/>
  <c r="S67" i="4"/>
  <c r="BG63" i="4"/>
  <c r="F11" i="27"/>
  <c r="D22" i="22"/>
  <c r="E33" i="17"/>
  <c r="E58" i="15"/>
  <c r="O46" i="15"/>
  <c r="F37" i="15"/>
  <c r="D27" i="15"/>
  <c r="U16" i="15"/>
  <c r="L7" i="15"/>
  <c r="L61" i="14"/>
  <c r="L49" i="14"/>
  <c r="L37" i="14"/>
  <c r="L25" i="14"/>
  <c r="L13" i="14"/>
  <c r="D72" i="10"/>
  <c r="I72" i="7"/>
  <c r="I60" i="7"/>
  <c r="I48" i="7"/>
  <c r="I36" i="7"/>
  <c r="I24" i="7"/>
  <c r="I12" i="7"/>
  <c r="O66" i="5"/>
  <c r="O54" i="5"/>
  <c r="O42" i="5"/>
  <c r="O30" i="5"/>
  <c r="O18" i="5"/>
  <c r="CS72" i="4"/>
  <c r="AX71" i="4"/>
  <c r="BX69" i="4"/>
  <c r="Q68" i="4"/>
  <c r="BC66" i="4"/>
  <c r="H65" i="4"/>
  <c r="AT63" i="4"/>
  <c r="CR61" i="4"/>
  <c r="AW60" i="4"/>
  <c r="CU58" i="4"/>
  <c r="AB57" i="4"/>
  <c r="F19" i="29"/>
  <c r="K28" i="26"/>
  <c r="L36" i="23"/>
  <c r="H13" i="21"/>
  <c r="N16" i="20"/>
  <c r="G12" i="16"/>
  <c r="P56" i="15"/>
  <c r="N46" i="15"/>
  <c r="J38" i="15"/>
  <c r="R30" i="15"/>
  <c r="N22" i="15"/>
  <c r="J14" i="15"/>
  <c r="K72" i="14"/>
  <c r="K60" i="14"/>
  <c r="K48" i="14"/>
  <c r="K36" i="14"/>
  <c r="K24" i="14"/>
  <c r="K12" i="14"/>
  <c r="E46" i="13"/>
  <c r="F66" i="12"/>
  <c r="F30" i="12"/>
  <c r="D14" i="11"/>
  <c r="D8" i="9"/>
  <c r="E28" i="8"/>
  <c r="H60" i="6"/>
  <c r="H36" i="6"/>
  <c r="H12" i="6"/>
  <c r="H63" i="5"/>
  <c r="H51" i="5"/>
  <c r="H39" i="5"/>
  <c r="H27" i="5"/>
  <c r="H15" i="5"/>
  <c r="BH72" i="4"/>
  <c r="M71" i="4"/>
  <c r="BK69" i="4"/>
  <c r="BY67" i="4"/>
  <c r="AD66" i="4"/>
  <c r="BP64" i="4"/>
  <c r="U63" i="4"/>
  <c r="BG61" i="4"/>
  <c r="L60" i="4"/>
  <c r="BJ58" i="4"/>
  <c r="G68" i="26"/>
  <c r="H72" i="23"/>
  <c r="G19" i="22"/>
  <c r="E27" i="20"/>
  <c r="G25" i="15"/>
  <c r="M37" i="14"/>
  <c r="D15" i="13"/>
  <c r="D58" i="9"/>
  <c r="J59" i="7"/>
  <c r="J31" i="7"/>
  <c r="D69" i="6"/>
  <c r="P72" i="5"/>
  <c r="P54" i="5"/>
  <c r="D34" i="5"/>
  <c r="J15" i="5"/>
  <c r="AM71" i="4"/>
  <c r="CN66" i="4"/>
  <c r="AU63" i="4"/>
  <c r="J29" i="26"/>
  <c r="I14" i="21"/>
  <c r="E17" i="17"/>
  <c r="S56" i="15"/>
  <c r="J45" i="15"/>
  <c r="T35" i="15"/>
  <c r="R25" i="15"/>
  <c r="I16" i="15"/>
  <c r="L72" i="14"/>
  <c r="L60" i="14"/>
  <c r="L48" i="14"/>
  <c r="L36" i="14"/>
  <c r="L24" i="14"/>
  <c r="L12" i="14"/>
  <c r="D60" i="10"/>
  <c r="I71" i="7"/>
  <c r="I59" i="7"/>
  <c r="I47" i="7"/>
  <c r="I35" i="7"/>
  <c r="I23" i="7"/>
  <c r="I11" i="7"/>
  <c r="I65" i="5"/>
  <c r="I53" i="5"/>
  <c r="I41" i="5"/>
  <c r="I29" i="5"/>
  <c r="I17" i="5"/>
  <c r="CG72" i="4"/>
  <c r="AL71" i="4"/>
  <c r="BL69" i="4"/>
  <c r="E68" i="4"/>
  <c r="AQ66" i="4"/>
  <c r="CO64" i="4"/>
  <c r="AH63" i="4"/>
  <c r="CF61" i="4"/>
  <c r="AK60" i="4"/>
  <c r="CI58" i="4"/>
  <c r="P57" i="4"/>
  <c r="D62" i="28"/>
  <c r="K20" i="26"/>
  <c r="J29" i="23"/>
  <c r="K69" i="20"/>
  <c r="Q11" i="20"/>
  <c r="I72" i="15"/>
  <c r="M55" i="15"/>
  <c r="U45" i="15"/>
  <c r="Q37" i="15"/>
  <c r="F30" i="15"/>
  <c r="U21" i="15"/>
  <c r="Q13" i="15"/>
  <c r="K71" i="14"/>
  <c r="K59" i="14"/>
  <c r="K47" i="14"/>
  <c r="K35" i="14"/>
  <c r="K23" i="14"/>
  <c r="K11" i="14"/>
  <c r="E42" i="13"/>
  <c r="F63" i="12"/>
  <c r="F27" i="12"/>
  <c r="D71" i="10"/>
  <c r="E72" i="8"/>
  <c r="E24" i="8"/>
  <c r="H58" i="6"/>
  <c r="H34" i="6"/>
  <c r="H10" i="6"/>
  <c r="T61" i="5"/>
  <c r="T49" i="5"/>
  <c r="T37" i="5"/>
  <c r="T25" i="5"/>
  <c r="T13" i="5"/>
  <c r="AV72" i="4"/>
  <c r="Q7" i="20"/>
  <c r="P22" i="15"/>
  <c r="M36" i="14"/>
  <c r="D70" i="12"/>
  <c r="D22" i="9"/>
  <c r="J57" i="7"/>
  <c r="J30" i="7"/>
  <c r="D57" i="6"/>
  <c r="J71" i="5"/>
  <c r="D54" i="5"/>
  <c r="P32" i="5"/>
  <c r="P14" i="5"/>
  <c r="AN70" i="4"/>
  <c r="BP66" i="4"/>
  <c r="AI63" i="4"/>
  <c r="J21" i="26"/>
  <c r="D70" i="20"/>
  <c r="D42" i="16"/>
  <c r="N55" i="15"/>
  <c r="Q44" i="15"/>
  <c r="H35" i="15"/>
  <c r="F25" i="15"/>
  <c r="P15" i="15"/>
  <c r="L71" i="14"/>
  <c r="L59" i="14"/>
  <c r="L47" i="14"/>
  <c r="L35" i="14"/>
  <c r="L23" i="14"/>
  <c r="L11" i="14"/>
  <c r="D48" i="10"/>
  <c r="I70" i="7"/>
  <c r="I58" i="7"/>
  <c r="I46" i="7"/>
  <c r="I34" i="7"/>
  <c r="I22" i="7"/>
  <c r="I10" i="7"/>
  <c r="O64" i="5"/>
  <c r="O52" i="5"/>
  <c r="O40" i="5"/>
  <c r="O28" i="5"/>
  <c r="O16" i="5"/>
  <c r="BU72" i="4"/>
  <c r="Z71" i="4"/>
  <c r="AZ69" i="4"/>
  <c r="CL67" i="4"/>
  <c r="AE66" i="4"/>
  <c r="CC64" i="4"/>
  <c r="V63" i="4"/>
  <c r="BT61" i="4"/>
  <c r="Y60" i="4"/>
  <c r="BW58" i="4"/>
  <c r="CK56" i="4"/>
  <c r="D26" i="28"/>
  <c r="K12" i="26"/>
  <c r="H22" i="23"/>
  <c r="N64" i="20"/>
  <c r="E7" i="20"/>
  <c r="Q70" i="15"/>
  <c r="K54" i="15"/>
  <c r="I45" i="15"/>
  <c r="E37" i="15"/>
  <c r="M29" i="15"/>
  <c r="I21" i="15"/>
  <c r="E13" i="15"/>
  <c r="K70" i="14"/>
  <c r="K58" i="14"/>
  <c r="K46" i="14"/>
  <c r="K34" i="14"/>
  <c r="K22" i="14"/>
  <c r="K10" i="14"/>
  <c r="E38" i="13"/>
  <c r="F60" i="12"/>
  <c r="F24" i="12"/>
  <c r="D59" i="10"/>
  <c r="E68" i="8"/>
  <c r="E20" i="8"/>
  <c r="H56" i="6"/>
  <c r="H32" i="6"/>
  <c r="H8" i="6"/>
  <c r="H61" i="5"/>
  <c r="H49" i="5"/>
  <c r="H37" i="5"/>
  <c r="H25" i="5"/>
  <c r="H13" i="5"/>
  <c r="AJ72" i="4"/>
  <c r="CH70" i="4"/>
  <c r="AM69" i="4"/>
  <c r="BA67" i="4"/>
  <c r="F66" i="4"/>
  <c r="AR64" i="4"/>
  <c r="CD62" i="4"/>
  <c r="F42" i="16"/>
  <c r="O17" i="15"/>
  <c r="M28" i="14"/>
  <c r="D67" i="12"/>
  <c r="D10" i="9"/>
  <c r="J55" i="7"/>
  <c r="J29" i="7"/>
  <c r="D53" i="6"/>
  <c r="P70" i="5"/>
  <c r="D50" i="5"/>
  <c r="J31" i="5"/>
  <c r="D14" i="5"/>
  <c r="P70" i="4"/>
  <c r="BD66" i="4"/>
  <c r="BH62" i="4"/>
  <c r="J13" i="26"/>
  <c r="G65" i="20"/>
  <c r="G27" i="16"/>
  <c r="N54" i="15"/>
  <c r="L43" i="15"/>
  <c r="J33" i="15"/>
  <c r="M24" i="15"/>
  <c r="D15" i="15"/>
  <c r="L70" i="14"/>
  <c r="L58" i="14"/>
  <c r="L46" i="14"/>
  <c r="L34" i="14"/>
  <c r="L22" i="14"/>
  <c r="L10" i="14"/>
  <c r="D36" i="10"/>
  <c r="I69" i="7"/>
  <c r="I57" i="7"/>
  <c r="I45" i="7"/>
  <c r="I33" i="7"/>
  <c r="I21" i="7"/>
  <c r="I9" i="7"/>
  <c r="I63" i="5"/>
  <c r="I51" i="5"/>
  <c r="I39" i="5"/>
  <c r="I27" i="5"/>
  <c r="I15" i="5"/>
  <c r="BI72" i="4"/>
  <c r="N71" i="4"/>
  <c r="AN69" i="4"/>
  <c r="BZ67" i="4"/>
  <c r="S66" i="4"/>
  <c r="BQ64" i="4"/>
  <c r="J63" i="4"/>
  <c r="BH61" i="4"/>
  <c r="M60" i="4"/>
  <c r="BK58" i="4"/>
  <c r="BY56" i="4"/>
  <c r="G66" i="27"/>
  <c r="E69" i="25"/>
  <c r="F15" i="23"/>
  <c r="Q59" i="20"/>
  <c r="E50" i="17"/>
  <c r="I69" i="15"/>
  <c r="K53" i="15"/>
  <c r="P44" i="15"/>
  <c r="L36" i="15"/>
  <c r="T28" i="15"/>
  <c r="P20" i="15"/>
  <c r="L12" i="15"/>
  <c r="K69" i="14"/>
  <c r="K57" i="14"/>
  <c r="K45" i="14"/>
  <c r="K33" i="14"/>
  <c r="K21" i="14"/>
  <c r="K9" i="14"/>
  <c r="E34" i="13"/>
  <c r="F57" i="12"/>
  <c r="F21" i="12"/>
  <c r="D47" i="10"/>
  <c r="E64" i="8"/>
  <c r="E16" i="8"/>
  <c r="H54" i="6"/>
  <c r="H30" i="6"/>
  <c r="T71" i="5"/>
  <c r="T59" i="5"/>
  <c r="T47" i="5"/>
  <c r="T35" i="5"/>
  <c r="T23" i="5"/>
  <c r="T11" i="5"/>
  <c r="X72" i="4"/>
  <c r="BV70" i="4"/>
  <c r="AA69" i="4"/>
  <c r="AO67" i="4"/>
  <c r="CA65" i="4"/>
  <c r="AF64" i="4"/>
  <c r="BR62" i="4"/>
  <c r="W61" i="4"/>
  <c r="BU59" i="4"/>
  <c r="Z58" i="4"/>
  <c r="G44" i="26"/>
  <c r="L50" i="23"/>
  <c r="H33" i="21"/>
  <c r="D26" i="20"/>
  <c r="G19" i="16"/>
  <c r="T57" i="15"/>
  <c r="R47" i="15"/>
  <c r="N39" i="15"/>
  <c r="J31" i="15"/>
  <c r="R23" i="15"/>
  <c r="N15" i="15"/>
  <c r="J7" i="15"/>
  <c r="J61" i="14"/>
  <c r="J49" i="14"/>
  <c r="J37" i="14"/>
  <c r="J25" i="14"/>
  <c r="J13" i="14"/>
  <c r="D50" i="13"/>
  <c r="E69" i="12"/>
  <c r="E33" i="12"/>
  <c r="D25" i="11"/>
  <c r="D19" i="9"/>
  <c r="D32" i="8"/>
  <c r="G67" i="7"/>
  <c r="G55" i="7"/>
  <c r="G43" i="7"/>
  <c r="G31" i="7"/>
  <c r="G19" i="7"/>
  <c r="L72" i="15"/>
  <c r="L14" i="15"/>
  <c r="M25" i="14"/>
  <c r="D49" i="12"/>
  <c r="D49" i="8"/>
  <c r="J54" i="7"/>
  <c r="J23" i="7"/>
  <c r="D49" i="6"/>
  <c r="D70" i="5"/>
  <c r="P48" i="5"/>
  <c r="P30" i="5"/>
  <c r="D10" i="5"/>
  <c r="BY69" i="4"/>
  <c r="AR66" i="4"/>
  <c r="AJ62" i="4"/>
  <c r="D48" i="25"/>
  <c r="M55" i="20"/>
  <c r="F20" i="16"/>
  <c r="L53" i="15"/>
  <c r="S42" i="15"/>
  <c r="Q32" i="15"/>
  <c r="T23" i="15"/>
  <c r="K14" i="15"/>
  <c r="L69" i="14"/>
  <c r="L57" i="14"/>
  <c r="L45" i="14"/>
  <c r="L33" i="14"/>
  <c r="L21" i="14"/>
  <c r="L9" i="14"/>
  <c r="D24" i="10"/>
  <c r="I68" i="7"/>
  <c r="I56" i="7"/>
  <c r="I44" i="7"/>
  <c r="I32" i="7"/>
  <c r="I20" i="7"/>
  <c r="I8" i="7"/>
  <c r="O62" i="5"/>
  <c r="O50" i="5"/>
  <c r="O38" i="5"/>
  <c r="O26" i="5"/>
  <c r="O14" i="5"/>
  <c r="AW72" i="4"/>
  <c r="CU70" i="4"/>
  <c r="AB69" i="4"/>
  <c r="BN67" i="4"/>
  <c r="G66" i="4"/>
  <c r="BE64" i="4"/>
  <c r="CQ62" i="4"/>
  <c r="AV61" i="4"/>
  <c r="CT59" i="4"/>
  <c r="AY58" i="4"/>
  <c r="BM56" i="4"/>
  <c r="F47" i="27"/>
  <c r="E45" i="25"/>
  <c r="D8" i="23"/>
  <c r="E55" i="20"/>
  <c r="D33" i="17"/>
  <c r="D68" i="15"/>
  <c r="O52" i="15"/>
  <c r="D44" i="15"/>
  <c r="S35" i="15"/>
  <c r="H28" i="15"/>
  <c r="D20" i="15"/>
  <c r="S11" i="15"/>
  <c r="K68" i="14"/>
  <c r="K56" i="14"/>
  <c r="K44" i="14"/>
  <c r="K32" i="14"/>
  <c r="K20" i="14"/>
  <c r="K8" i="14"/>
  <c r="E30" i="13"/>
  <c r="F54" i="12"/>
  <c r="F18" i="12"/>
  <c r="D35" i="10"/>
  <c r="E60" i="8"/>
  <c r="E12" i="8"/>
  <c r="H52" i="6"/>
  <c r="H28" i="6"/>
  <c r="H71" i="5"/>
  <c r="H59" i="5"/>
  <c r="H47" i="5"/>
  <c r="H35" i="5"/>
  <c r="H23" i="5"/>
  <c r="H11" i="5"/>
  <c r="L72" i="4"/>
  <c r="BJ70" i="4"/>
  <c r="O69" i="4"/>
  <c r="AC67" i="4"/>
  <c r="BO65" i="4"/>
  <c r="T64" i="4"/>
  <c r="BF62" i="4"/>
  <c r="K61" i="4"/>
  <c r="BI59" i="4"/>
  <c r="N58" i="4"/>
  <c r="G36" i="26"/>
  <c r="J43" i="23"/>
  <c r="F23" i="21"/>
  <c r="G21" i="20"/>
  <c r="F12" i="16"/>
  <c r="O56" i="15"/>
  <c r="F47" i="15"/>
  <c r="U38" i="15"/>
  <c r="Q30" i="15"/>
  <c r="F23" i="15"/>
  <c r="U14" i="15"/>
  <c r="J72" i="14"/>
  <c r="J60" i="14"/>
  <c r="J48" i="14"/>
  <c r="J36" i="14"/>
  <c r="J24" i="14"/>
  <c r="J12" i="14"/>
  <c r="D46" i="13"/>
  <c r="E66" i="12"/>
  <c r="E30" i="12"/>
  <c r="D13" i="11"/>
  <c r="D7" i="9"/>
  <c r="D28" i="8"/>
  <c r="G66" i="7"/>
  <c r="G54" i="7"/>
  <c r="G42" i="7"/>
  <c r="G30" i="7"/>
  <c r="G18" i="7"/>
  <c r="G72" i="6"/>
  <c r="G48" i="6"/>
  <c r="G24" i="6"/>
  <c r="M70" i="5"/>
  <c r="M62" i="5"/>
  <c r="M54" i="5"/>
  <c r="M46" i="5"/>
  <c r="M38" i="5"/>
  <c r="M30" i="5"/>
  <c r="M22" i="5"/>
  <c r="M14" i="5"/>
  <c r="CQ72" i="4"/>
  <c r="AV71" i="4"/>
  <c r="CT69" i="4"/>
  <c r="AY68" i="4"/>
  <c r="H35" i="26"/>
  <c r="L42" i="23"/>
  <c r="Q60" i="15"/>
  <c r="K9" i="15"/>
  <c r="M24" i="14"/>
  <c r="D43" i="12"/>
  <c r="D41" i="8"/>
  <c r="J53" i="7"/>
  <c r="J21" i="7"/>
  <c r="D47" i="6"/>
  <c r="D66" i="5"/>
  <c r="J47" i="5"/>
  <c r="D30" i="5"/>
  <c r="P8" i="5"/>
  <c r="BM69" i="4"/>
  <c r="BQ65" i="4"/>
  <c r="L62" i="4"/>
  <c r="D24" i="25"/>
  <c r="P50" i="20"/>
  <c r="K72" i="15"/>
  <c r="R51" i="15"/>
  <c r="N41" i="15"/>
  <c r="E32" i="15"/>
  <c r="H23" i="15"/>
  <c r="R13" i="15"/>
  <c r="L68" i="14"/>
  <c r="L56" i="14"/>
  <c r="L44" i="14"/>
  <c r="L32" i="14"/>
  <c r="L20" i="14"/>
  <c r="L8" i="14"/>
  <c r="D12" i="10"/>
  <c r="I67" i="7"/>
  <c r="I55" i="7"/>
  <c r="I43" i="7"/>
  <c r="I31" i="7"/>
  <c r="I19" i="7"/>
  <c r="I7" i="7"/>
  <c r="I61" i="5"/>
  <c r="I49" i="5"/>
  <c r="I37" i="5"/>
  <c r="I25" i="5"/>
  <c r="I13" i="5"/>
  <c r="AK72" i="4"/>
  <c r="CI70" i="4"/>
  <c r="P69" i="4"/>
  <c r="BB67" i="4"/>
  <c r="CN65" i="4"/>
  <c r="AS64" i="4"/>
  <c r="CE62" i="4"/>
  <c r="AJ61" i="4"/>
  <c r="CH59" i="4"/>
  <c r="AM58" i="4"/>
  <c r="BA56" i="4"/>
  <c r="E28" i="27"/>
  <c r="E21" i="25"/>
  <c r="G63" i="22"/>
  <c r="H50" i="20"/>
  <c r="D17" i="17"/>
  <c r="R66" i="15"/>
  <c r="Q51" i="15"/>
  <c r="K43" i="15"/>
  <c r="G35" i="15"/>
  <c r="O27" i="15"/>
  <c r="K19" i="15"/>
  <c r="G11" i="15"/>
  <c r="K67" i="14"/>
  <c r="K55" i="14"/>
  <c r="K43" i="14"/>
  <c r="K31" i="14"/>
  <c r="K19" i="14"/>
  <c r="K7" i="14"/>
  <c r="E26" i="13"/>
  <c r="F51" i="12"/>
  <c r="F15" i="12"/>
  <c r="D23" i="10"/>
  <c r="E56" i="8"/>
  <c r="E8" i="8"/>
  <c r="H50" i="6"/>
  <c r="H26" i="6"/>
  <c r="T69" i="5"/>
  <c r="T57" i="5"/>
  <c r="T45" i="5"/>
  <c r="T33" i="5"/>
  <c r="T21" i="5"/>
  <c r="T9" i="5"/>
  <c r="CS71" i="4"/>
  <c r="AX70" i="4"/>
  <c r="BX68" i="4"/>
  <c r="Q67" i="4"/>
  <c r="BC65" i="4"/>
  <c r="H64" i="4"/>
  <c r="AT62" i="4"/>
  <c r="CR60" i="4"/>
  <c r="AW59" i="4"/>
  <c r="G68" i="30"/>
  <c r="G28" i="26"/>
  <c r="H36" i="23"/>
  <c r="D13" i="21"/>
  <c r="J16" i="20"/>
  <c r="E72" i="15"/>
  <c r="K55" i="15"/>
  <c r="M46" i="15"/>
  <c r="I38" i="15"/>
  <c r="E30" i="15"/>
  <c r="M22" i="15"/>
  <c r="I14" i="15"/>
  <c r="J71" i="14"/>
  <c r="J59" i="14"/>
  <c r="J47" i="14"/>
  <c r="J35" i="14"/>
  <c r="J23" i="14"/>
  <c r="J11" i="14"/>
  <c r="D42" i="13"/>
  <c r="E63" i="12"/>
  <c r="E27" i="12"/>
  <c r="D70" i="10"/>
  <c r="D72" i="8"/>
  <c r="D24" i="8"/>
  <c r="G65" i="7"/>
  <c r="G53" i="7"/>
  <c r="G41" i="7"/>
  <c r="G29" i="7"/>
  <c r="G17" i="7"/>
  <c r="G70" i="6"/>
  <c r="G46" i="6"/>
  <c r="G22" i="6"/>
  <c r="S69" i="5"/>
  <c r="S61" i="5"/>
  <c r="P55" i="15"/>
  <c r="M72" i="14"/>
  <c r="M16" i="14"/>
  <c r="D34" i="12"/>
  <c r="D29" i="8"/>
  <c r="J47" i="7"/>
  <c r="J19" i="7"/>
  <c r="D45" i="6"/>
  <c r="P64" i="5"/>
  <c r="P46" i="5"/>
  <c r="D26" i="5"/>
  <c r="J7" i="5"/>
  <c r="BA69" i="4"/>
  <c r="AS65" i="4"/>
  <c r="CS61" i="4"/>
  <c r="D55" i="24"/>
  <c r="D46" i="20"/>
  <c r="S70" i="15"/>
  <c r="D51" i="15"/>
  <c r="U40" i="15"/>
  <c r="L31" i="15"/>
  <c r="O22" i="15"/>
  <c r="F13" i="15"/>
  <c r="L67" i="14"/>
  <c r="L55" i="14"/>
  <c r="L43" i="14"/>
  <c r="L31" i="14"/>
  <c r="L19" i="14"/>
  <c r="L7" i="14"/>
  <c r="D69" i="9"/>
  <c r="I66" i="7"/>
  <c r="I54" i="7"/>
  <c r="I42" i="7"/>
  <c r="I30" i="7"/>
  <c r="I18" i="7"/>
  <c r="O72" i="5"/>
  <c r="O60" i="5"/>
  <c r="O48" i="5"/>
  <c r="O36" i="5"/>
  <c r="O24" i="5"/>
  <c r="O12" i="5"/>
  <c r="Y72" i="4"/>
  <c r="BW70" i="4"/>
  <c r="CK68" i="4"/>
  <c r="AP67" i="4"/>
  <c r="CB65" i="4"/>
  <c r="AG64" i="4"/>
  <c r="BS62" i="4"/>
  <c r="X61" i="4"/>
  <c r="BV59" i="4"/>
  <c r="AA58" i="4"/>
  <c r="AO56" i="4"/>
  <c r="F9" i="27"/>
  <c r="D47" i="24"/>
  <c r="E49" i="22"/>
  <c r="K45" i="20"/>
  <c r="F72" i="16"/>
  <c r="M65" i="15"/>
  <c r="J50" i="15"/>
  <c r="R42" i="15"/>
  <c r="N34" i="15"/>
  <c r="J26" i="15"/>
  <c r="R18" i="15"/>
  <c r="N10" i="15"/>
  <c r="K66" i="14"/>
  <c r="K54" i="14"/>
  <c r="K42" i="14"/>
  <c r="K30" i="14"/>
  <c r="K18" i="14"/>
  <c r="E70" i="13"/>
  <c r="E22" i="13"/>
  <c r="F48" i="12"/>
  <c r="F12" i="12"/>
  <c r="D11" i="10"/>
  <c r="E52" i="8"/>
  <c r="H72" i="6"/>
  <c r="H48" i="6"/>
  <c r="H24" i="6"/>
  <c r="H69" i="5"/>
  <c r="H57" i="5"/>
  <c r="H45" i="5"/>
  <c r="H33" i="5"/>
  <c r="H21" i="5"/>
  <c r="H9" i="5"/>
  <c r="CG71" i="4"/>
  <c r="AL70" i="4"/>
  <c r="BL68" i="4"/>
  <c r="E67" i="4"/>
  <c r="AQ65" i="4"/>
  <c r="CO63" i="4"/>
  <c r="AH62" i="4"/>
  <c r="CF60" i="4"/>
  <c r="AK59" i="4"/>
  <c r="G64" i="29"/>
  <c r="G20" i="26"/>
  <c r="F29" i="23"/>
  <c r="G69" i="20"/>
  <c r="M11" i="20"/>
  <c r="N70" i="15"/>
  <c r="I54" i="15"/>
  <c r="T45" i="15"/>
  <c r="P37" i="15"/>
  <c r="L29" i="15"/>
  <c r="T21" i="15"/>
  <c r="P13" i="15"/>
  <c r="J70" i="14"/>
  <c r="J58" i="14"/>
  <c r="J46" i="14"/>
  <c r="J34" i="14"/>
  <c r="J22" i="14"/>
  <c r="J10" i="14"/>
  <c r="D38" i="13"/>
  <c r="E60" i="12"/>
  <c r="E24" i="12"/>
  <c r="D58" i="10"/>
  <c r="D68" i="8"/>
  <c r="D20" i="8"/>
  <c r="G64" i="7"/>
  <c r="G52" i="7"/>
  <c r="G40" i="7"/>
  <c r="G28" i="7"/>
  <c r="G16" i="7"/>
  <c r="G68" i="6"/>
  <c r="G44" i="6"/>
  <c r="G20" i="6"/>
  <c r="G69" i="5"/>
  <c r="G61" i="5"/>
  <c r="H67" i="5"/>
  <c r="AN68" i="4"/>
  <c r="J62" i="4"/>
  <c r="G65" i="27"/>
  <c r="M59" i="20"/>
  <c r="P61" i="15"/>
  <c r="G40" i="15"/>
  <c r="Q18" i="15"/>
  <c r="J63" i="14"/>
  <c r="J32" i="14"/>
  <c r="D62" i="13"/>
  <c r="E36" i="12"/>
  <c r="D52" i="8"/>
  <c r="G57" i="7"/>
  <c r="G32" i="7"/>
  <c r="G8" i="7"/>
  <c r="G32" i="6"/>
  <c r="G67" i="5"/>
  <c r="S55" i="5"/>
  <c r="S45" i="5"/>
  <c r="S35" i="5"/>
  <c r="M26" i="5"/>
  <c r="G17" i="5"/>
  <c r="S7" i="5"/>
  <c r="AJ71" i="4"/>
  <c r="AX69" i="4"/>
  <c r="E44" i="27"/>
  <c r="J71" i="23"/>
  <c r="I42" i="21"/>
  <c r="K25" i="20"/>
  <c r="F54" i="16"/>
  <c r="S62" i="15"/>
  <c r="H50" i="15"/>
  <c r="D42" i="15"/>
  <c r="S33" i="15"/>
  <c r="H26" i="15"/>
  <c r="D18" i="15"/>
  <c r="S9" i="15"/>
  <c r="I65" i="14"/>
  <c r="I53" i="14"/>
  <c r="I41" i="14"/>
  <c r="I29" i="14"/>
  <c r="I17" i="14"/>
  <c r="D69" i="12"/>
  <c r="D33" i="12"/>
  <c r="D36" i="11"/>
  <c r="D30" i="9"/>
  <c r="F62" i="7"/>
  <c r="F50" i="7"/>
  <c r="F38" i="7"/>
  <c r="F26" i="7"/>
  <c r="F14" i="7"/>
  <c r="F64" i="6"/>
  <c r="F40" i="6"/>
  <c r="F16" i="6"/>
  <c r="R67" i="5"/>
  <c r="R59" i="5"/>
  <c r="R51" i="5"/>
  <c r="R43" i="5"/>
  <c r="R35" i="5"/>
  <c r="R27" i="5"/>
  <c r="R19" i="5"/>
  <c r="R11" i="5"/>
  <c r="AH72" i="4"/>
  <c r="CF70" i="4"/>
  <c r="AK69" i="4"/>
  <c r="CI67" i="4"/>
  <c r="P66" i="4"/>
  <c r="BB64" i="4"/>
  <c r="CN62" i="4"/>
  <c r="D54" i="28"/>
  <c r="D11" i="26"/>
  <c r="L20" i="23"/>
  <c r="M63" i="20"/>
  <c r="D61" i="19"/>
  <c r="D18" i="16"/>
  <c r="L56" i="15"/>
  <c r="D47" i="15"/>
  <c r="S38" i="15"/>
  <c r="H31" i="15"/>
  <c r="D23" i="15"/>
  <c r="S14" i="15"/>
  <c r="H7" i="15"/>
  <c r="H61" i="14"/>
  <c r="H49" i="14"/>
  <c r="H37" i="14"/>
  <c r="H25" i="14"/>
  <c r="H13" i="14"/>
  <c r="E49" i="13"/>
  <c r="D59" i="11"/>
  <c r="D53" i="9"/>
  <c r="E39" i="8"/>
  <c r="E66" i="6"/>
  <c r="E42" i="6"/>
  <c r="E18" i="6"/>
  <c r="E59" i="5"/>
  <c r="E35" i="5"/>
  <c r="E11" i="5"/>
  <c r="BR71" i="4"/>
  <c r="W70" i="4"/>
  <c r="BU68" i="4"/>
  <c r="Z67" i="4"/>
  <c r="AZ65" i="4"/>
  <c r="CL63" i="4"/>
  <c r="AE62" i="4"/>
  <c r="CC60" i="4"/>
  <c r="L57" i="29"/>
  <c r="E26" i="26"/>
  <c r="H34" i="23"/>
  <c r="E10" i="21"/>
  <c r="Q19" i="20"/>
  <c r="E46" i="16"/>
  <c r="O62" i="15"/>
  <c r="F50" i="15"/>
  <c r="U41" i="15"/>
  <c r="Q33" i="15"/>
  <c r="F26" i="15"/>
  <c r="U17" i="15"/>
  <c r="Q9" i="15"/>
  <c r="G65" i="14"/>
  <c r="G53" i="14"/>
  <c r="G41" i="14"/>
  <c r="G29" i="14"/>
  <c r="G17" i="14"/>
  <c r="D65" i="13"/>
  <c r="D17" i="13"/>
  <c r="F44" i="12"/>
  <c r="F8" i="12"/>
  <c r="D7" i="10"/>
  <c r="D47" i="8"/>
  <c r="D71" i="7"/>
  <c r="D59" i="7"/>
  <c r="D47" i="7"/>
  <c r="D35" i="7"/>
  <c r="D23" i="7"/>
  <c r="D11" i="7"/>
  <c r="D58" i="6"/>
  <c r="D34" i="6"/>
  <c r="D10" i="6"/>
  <c r="P65" i="5"/>
  <c r="P57" i="5"/>
  <c r="H55" i="5"/>
  <c r="P68" i="4"/>
  <c r="CE61" i="4"/>
  <c r="E27" i="27"/>
  <c r="D50" i="20"/>
  <c r="K60" i="15"/>
  <c r="K36" i="15"/>
  <c r="L17" i="15"/>
  <c r="J62" i="14"/>
  <c r="J30" i="14"/>
  <c r="D58" i="13"/>
  <c r="E18" i="12"/>
  <c r="D44" i="8"/>
  <c r="G56" i="7"/>
  <c r="G26" i="7"/>
  <c r="G7" i="7"/>
  <c r="G30" i="6"/>
  <c r="M66" i="5"/>
  <c r="G55" i="5"/>
  <c r="G45" i="5"/>
  <c r="G35" i="5"/>
  <c r="S25" i="5"/>
  <c r="M16" i="5"/>
  <c r="G7" i="5"/>
  <c r="X71" i="4"/>
  <c r="AL69" i="4"/>
  <c r="D25" i="27"/>
  <c r="H64" i="23"/>
  <c r="G32" i="21"/>
  <c r="N20" i="20"/>
  <c r="E47" i="16"/>
  <c r="N61" i="15"/>
  <c r="O49" i="15"/>
  <c r="K41" i="15"/>
  <c r="G33" i="15"/>
  <c r="O25" i="15"/>
  <c r="K17" i="15"/>
  <c r="G9" i="15"/>
  <c r="I64" i="14"/>
  <c r="I52" i="14"/>
  <c r="I40" i="14"/>
  <c r="I28" i="14"/>
  <c r="I16" i="14"/>
  <c r="D66" i="12"/>
  <c r="D30" i="12"/>
  <c r="D24" i="11"/>
  <c r="D18" i="9"/>
  <c r="F61" i="7"/>
  <c r="F49" i="7"/>
  <c r="F37" i="7"/>
  <c r="F25" i="7"/>
  <c r="F13" i="7"/>
  <c r="F62" i="6"/>
  <c r="F38" i="6"/>
  <c r="F14" i="6"/>
  <c r="F67" i="5"/>
  <c r="F59" i="5"/>
  <c r="F51" i="5"/>
  <c r="F43" i="5"/>
  <c r="F35" i="5"/>
  <c r="F27" i="5"/>
  <c r="F19" i="5"/>
  <c r="F11" i="5"/>
  <c r="V72" i="4"/>
  <c r="BT70" i="4"/>
  <c r="Y69" i="4"/>
  <c r="BW67" i="4"/>
  <c r="CK65" i="4"/>
  <c r="AP64" i="4"/>
  <c r="CB62" i="4"/>
  <c r="D18" i="28"/>
  <c r="D64" i="25"/>
  <c r="J13" i="23"/>
  <c r="P58" i="20"/>
  <c r="D58" i="18"/>
  <c r="H43" i="5"/>
  <c r="BM67" i="4"/>
  <c r="AU61" i="4"/>
  <c r="G60" i="26"/>
  <c r="J40" i="20"/>
  <c r="F59" i="15"/>
  <c r="F35" i="15"/>
  <c r="S16" i="15"/>
  <c r="J56" i="14"/>
  <c r="J28" i="14"/>
  <c r="D54" i="13"/>
  <c r="E12" i="12"/>
  <c r="D40" i="8"/>
  <c r="G50" i="7"/>
  <c r="G25" i="7"/>
  <c r="G64" i="6"/>
  <c r="G28" i="6"/>
  <c r="G65" i="5"/>
  <c r="S53" i="5"/>
  <c r="S43" i="5"/>
  <c r="M34" i="5"/>
  <c r="G25" i="5"/>
  <c r="S15" i="5"/>
  <c r="CE72" i="4"/>
  <c r="CS70" i="4"/>
  <c r="Z69" i="4"/>
  <c r="H67" i="26"/>
  <c r="F57" i="23"/>
  <c r="E22" i="21"/>
  <c r="Q15" i="20"/>
  <c r="D40" i="16"/>
  <c r="I60" i="15"/>
  <c r="J48" i="15"/>
  <c r="R40" i="15"/>
  <c r="N32" i="15"/>
  <c r="J24" i="15"/>
  <c r="R16" i="15"/>
  <c r="N8" i="15"/>
  <c r="I63" i="14"/>
  <c r="I51" i="14"/>
  <c r="I39" i="14"/>
  <c r="I27" i="14"/>
  <c r="I15" i="14"/>
  <c r="D63" i="12"/>
  <c r="D27" i="12"/>
  <c r="D12" i="11"/>
  <c r="F72" i="7"/>
  <c r="F60" i="7"/>
  <c r="F48" i="7"/>
  <c r="F36" i="7"/>
  <c r="F24" i="7"/>
  <c r="F12" i="7"/>
  <c r="F60" i="6"/>
  <c r="F36" i="6"/>
  <c r="F12" i="6"/>
  <c r="L66" i="5"/>
  <c r="L58" i="5"/>
  <c r="L50" i="5"/>
  <c r="L42" i="5"/>
  <c r="L34" i="5"/>
  <c r="L26" i="5"/>
  <c r="L18" i="5"/>
  <c r="L10" i="5"/>
  <c r="J72" i="4"/>
  <c r="BH70" i="4"/>
  <c r="M69" i="4"/>
  <c r="BK67" i="4"/>
  <c r="BY65" i="4"/>
  <c r="AD64" i="4"/>
  <c r="BP62" i="4"/>
  <c r="G62" i="27"/>
  <c r="D40" i="25"/>
  <c r="F60" i="22"/>
  <c r="D54" i="20"/>
  <c r="D69" i="17"/>
  <c r="K70" i="15"/>
  <c r="F54" i="15"/>
  <c r="R45" i="15"/>
  <c r="N37" i="15"/>
  <c r="J29" i="15"/>
  <c r="R21" i="15"/>
  <c r="N13" i="15"/>
  <c r="H71" i="14"/>
  <c r="H59" i="14"/>
  <c r="H47" i="14"/>
  <c r="H35" i="14"/>
  <c r="H23" i="14"/>
  <c r="H11" i="14"/>
  <c r="E41" i="13"/>
  <c r="D35" i="11"/>
  <c r="D29" i="9"/>
  <c r="E31" i="8"/>
  <c r="E62" i="6"/>
  <c r="E38" i="6"/>
  <c r="E14" i="6"/>
  <c r="E55" i="5"/>
  <c r="E31" i="5"/>
  <c r="E7" i="5"/>
  <c r="AT71" i="4"/>
  <c r="CR69" i="4"/>
  <c r="AW68" i="4"/>
  <c r="CU66" i="4"/>
  <c r="AB65" i="4"/>
  <c r="BN63" i="4"/>
  <c r="G62" i="4"/>
  <c r="BE60" i="4"/>
  <c r="D50" i="28"/>
  <c r="E10" i="26"/>
  <c r="D20" i="23"/>
  <c r="Q67" i="20"/>
  <c r="H10" i="20"/>
  <c r="G24" i="16"/>
  <c r="E60" i="15"/>
  <c r="T48" i="15"/>
  <c r="P40" i="15"/>
  <c r="L32" i="15"/>
  <c r="T24" i="15"/>
  <c r="P16" i="15"/>
  <c r="L8" i="15"/>
  <c r="G63" i="14"/>
  <c r="G51" i="14"/>
  <c r="G39" i="14"/>
  <c r="H31" i="5"/>
  <c r="BZ66" i="4"/>
  <c r="AI61" i="4"/>
  <c r="G52" i="26"/>
  <c r="M35" i="20"/>
  <c r="M52" i="15"/>
  <c r="T33" i="15"/>
  <c r="G16" i="15"/>
  <c r="J54" i="14"/>
  <c r="J27" i="14"/>
  <c r="D30" i="13"/>
  <c r="D61" i="11"/>
  <c r="D36" i="8"/>
  <c r="G48" i="7"/>
  <c r="G24" i="7"/>
  <c r="G62" i="6"/>
  <c r="G26" i="6"/>
  <c r="M64" i="5"/>
  <c r="G53" i="5"/>
  <c r="G43" i="5"/>
  <c r="S33" i="5"/>
  <c r="M24" i="5"/>
  <c r="G15" i="5"/>
  <c r="BS72" i="4"/>
  <c r="CG70" i="4"/>
  <c r="N69" i="4"/>
  <c r="H59" i="26"/>
  <c r="D50" i="23"/>
  <c r="N68" i="20"/>
  <c r="E11" i="20"/>
  <c r="G25" i="16"/>
  <c r="D59" i="15"/>
  <c r="Q47" i="15"/>
  <c r="F40" i="15"/>
  <c r="U31" i="15"/>
  <c r="Q23" i="15"/>
  <c r="F16" i="15"/>
  <c r="U7" i="15"/>
  <c r="I62" i="14"/>
  <c r="I50" i="14"/>
  <c r="I38" i="14"/>
  <c r="I26" i="14"/>
  <c r="I14" i="14"/>
  <c r="D60" i="12"/>
  <c r="D24" i="12"/>
  <c r="D69" i="10"/>
  <c r="F71" i="7"/>
  <c r="F59" i="7"/>
  <c r="F47" i="7"/>
  <c r="F35" i="7"/>
  <c r="F23" i="7"/>
  <c r="F11" i="7"/>
  <c r="F58" i="6"/>
  <c r="F34" i="6"/>
  <c r="F10" i="6"/>
  <c r="R65" i="5"/>
  <c r="R57" i="5"/>
  <c r="R49" i="5"/>
  <c r="R41" i="5"/>
  <c r="R33" i="5"/>
  <c r="R25" i="5"/>
  <c r="R17" i="5"/>
  <c r="R9" i="5"/>
  <c r="CQ71" i="4"/>
  <c r="AV70" i="4"/>
  <c r="CT68" i="4"/>
  <c r="AY67" i="4"/>
  <c r="BM65" i="4"/>
  <c r="R64" i="4"/>
  <c r="BD62" i="4"/>
  <c r="F43" i="27"/>
  <c r="D16" i="25"/>
  <c r="D46" i="22"/>
  <c r="G49" i="20"/>
  <c r="D45" i="17"/>
  <c r="E69" i="15"/>
  <c r="H53" i="15"/>
  <c r="F45" i="15"/>
  <c r="U36" i="15"/>
  <c r="Q28" i="15"/>
  <c r="F21" i="15"/>
  <c r="U12" i="15"/>
  <c r="H19" i="5"/>
  <c r="BB66" i="4"/>
  <c r="BH60" i="4"/>
  <c r="D68" i="25"/>
  <c r="P30" i="20"/>
  <c r="U50" i="15"/>
  <c r="H33" i="15"/>
  <c r="K12" i="15"/>
  <c r="J52" i="14"/>
  <c r="J26" i="14"/>
  <c r="D22" i="13"/>
  <c r="D49" i="11"/>
  <c r="D12" i="8"/>
  <c r="G46" i="7"/>
  <c r="G22" i="7"/>
  <c r="G60" i="6"/>
  <c r="G16" i="6"/>
  <c r="S63" i="5"/>
  <c r="S51" i="5"/>
  <c r="M42" i="5"/>
  <c r="G33" i="5"/>
  <c r="S23" i="5"/>
  <c r="S13" i="5"/>
  <c r="AU72" i="4"/>
  <c r="BU70" i="4"/>
  <c r="CU68" i="4"/>
  <c r="H51" i="26"/>
  <c r="J35" i="23"/>
  <c r="Q63" i="20"/>
  <c r="D65" i="19"/>
  <c r="F18" i="16"/>
  <c r="R57" i="15"/>
  <c r="E47" i="15"/>
  <c r="M39" i="15"/>
  <c r="I31" i="15"/>
  <c r="E23" i="15"/>
  <c r="M15" i="15"/>
  <c r="I7" i="15"/>
  <c r="I61" i="14"/>
  <c r="I49" i="14"/>
  <c r="I37" i="14"/>
  <c r="I25" i="14"/>
  <c r="I13" i="14"/>
  <c r="D57" i="12"/>
  <c r="D21" i="12"/>
  <c r="D57" i="10"/>
  <c r="F70" i="7"/>
  <c r="F58" i="7"/>
  <c r="F46" i="7"/>
  <c r="F34" i="7"/>
  <c r="F22" i="7"/>
  <c r="F10" i="7"/>
  <c r="F56" i="6"/>
  <c r="F32" i="6"/>
  <c r="F8" i="6"/>
  <c r="F65" i="5"/>
  <c r="F57" i="5"/>
  <c r="F49" i="5"/>
  <c r="F41" i="5"/>
  <c r="F33" i="5"/>
  <c r="F25" i="5"/>
  <c r="F17" i="5"/>
  <c r="F9" i="5"/>
  <c r="CE71" i="4"/>
  <c r="AJ70" i="4"/>
  <c r="CH68" i="4"/>
  <c r="AM67" i="4"/>
  <c r="BA65" i="4"/>
  <c r="F64" i="4"/>
  <c r="AR62" i="4"/>
  <c r="E24" i="27"/>
  <c r="D31" i="24"/>
  <c r="G31" i="22"/>
  <c r="J44" i="20"/>
  <c r="D29" i="17"/>
  <c r="S67" i="15"/>
  <c r="J52" i="15"/>
  <c r="M44" i="15"/>
  <c r="I36" i="15"/>
  <c r="E28" i="15"/>
  <c r="M20" i="15"/>
  <c r="I12" i="15"/>
  <c r="H69" i="14"/>
  <c r="H57" i="14"/>
  <c r="H45" i="14"/>
  <c r="H33" i="14"/>
  <c r="H21" i="14"/>
  <c r="H9" i="14"/>
  <c r="E33" i="13"/>
  <c r="D11" i="11"/>
  <c r="E71" i="8"/>
  <c r="E23" i="8"/>
  <c r="E58" i="6"/>
  <c r="E34" i="6"/>
  <c r="E10" i="6"/>
  <c r="E51" i="5"/>
  <c r="E27" i="5"/>
  <c r="CC72" i="4"/>
  <c r="V71" i="4"/>
  <c r="BT69" i="4"/>
  <c r="Y68" i="4"/>
  <c r="BW66" i="4"/>
  <c r="CK64" i="4"/>
  <c r="AP63" i="4"/>
  <c r="CB61" i="4"/>
  <c r="AG60" i="4"/>
  <c r="F60" i="27"/>
  <c r="E37" i="25"/>
  <c r="F44" i="22"/>
  <c r="H58" i="20"/>
  <c r="D50" i="18"/>
  <c r="E10" i="16"/>
  <c r="N57" i="15"/>
  <c r="O47" i="15"/>
  <c r="K39" i="15"/>
  <c r="G31" i="15"/>
  <c r="O23" i="15"/>
  <c r="K15" i="15"/>
  <c r="G7" i="15"/>
  <c r="G61" i="14"/>
  <c r="G49" i="14"/>
  <c r="G37" i="14"/>
  <c r="G25" i="14"/>
  <c r="G13" i="14"/>
  <c r="D49" i="13"/>
  <c r="F68" i="12"/>
  <c r="F32" i="12"/>
  <c r="D34" i="11"/>
  <c r="H7" i="5"/>
  <c r="R66" i="4"/>
  <c r="AJ60" i="4"/>
  <c r="D20" i="25"/>
  <c r="D49" i="17"/>
  <c r="P49" i="15"/>
  <c r="O32" i="15"/>
  <c r="F11" i="15"/>
  <c r="J51" i="14"/>
  <c r="J20" i="14"/>
  <c r="D14" i="13"/>
  <c r="D37" i="11"/>
  <c r="G72" i="7"/>
  <c r="G45" i="7"/>
  <c r="G21" i="7"/>
  <c r="G56" i="6"/>
  <c r="G14" i="6"/>
  <c r="G63" i="5"/>
  <c r="G51" i="5"/>
  <c r="S41" i="5"/>
  <c r="M32" i="5"/>
  <c r="G23" i="5"/>
  <c r="G13" i="5"/>
  <c r="AI72" i="4"/>
  <c r="BI70" i="4"/>
  <c r="CI68" i="4"/>
  <c r="H43" i="26"/>
  <c r="H28" i="23"/>
  <c r="E59" i="20"/>
  <c r="D62" i="18"/>
  <c r="E11" i="16"/>
  <c r="M56" i="15"/>
  <c r="L46" i="15"/>
  <c r="T38" i="15"/>
  <c r="P30" i="15"/>
  <c r="L22" i="15"/>
  <c r="T14" i="15"/>
  <c r="I72" i="14"/>
  <c r="I60" i="14"/>
  <c r="I48" i="14"/>
  <c r="I36" i="14"/>
  <c r="I24" i="14"/>
  <c r="I12" i="14"/>
  <c r="D54" i="12"/>
  <c r="D18" i="12"/>
  <c r="D45" i="10"/>
  <c r="F69" i="7"/>
  <c r="F57" i="7"/>
  <c r="F45" i="7"/>
  <c r="F33" i="7"/>
  <c r="F21" i="7"/>
  <c r="F9" i="7"/>
  <c r="F54" i="6"/>
  <c r="F30" i="6"/>
  <c r="L72" i="5"/>
  <c r="L64" i="5"/>
  <c r="L56" i="5"/>
  <c r="L48" i="5"/>
  <c r="L40" i="5"/>
  <c r="L32" i="5"/>
  <c r="L24" i="5"/>
  <c r="L16" i="5"/>
  <c r="L8" i="5"/>
  <c r="BS71" i="4"/>
  <c r="X70" i="4"/>
  <c r="BV68" i="4"/>
  <c r="AA67" i="4"/>
  <c r="AO65" i="4"/>
  <c r="CA63" i="4"/>
  <c r="AF62" i="4"/>
  <c r="D67" i="26"/>
  <c r="F71" i="23"/>
  <c r="E17" i="22"/>
  <c r="M39" i="20"/>
  <c r="D13" i="17"/>
  <c r="N66" i="15"/>
  <c r="M51" i="15"/>
  <c r="T43" i="15"/>
  <c r="P35" i="15"/>
  <c r="L27" i="15"/>
  <c r="T19" i="15"/>
  <c r="P11" i="15"/>
  <c r="BI71" i="4"/>
  <c r="S65" i="4"/>
  <c r="CS59" i="4"/>
  <c r="F65" i="23"/>
  <c r="E14" i="17"/>
  <c r="D49" i="15"/>
  <c r="G28" i="15"/>
  <c r="T9" i="15"/>
  <c r="J50" i="14"/>
  <c r="J18" i="14"/>
  <c r="D10" i="13"/>
  <c r="D34" i="10"/>
  <c r="G70" i="7"/>
  <c r="G44" i="7"/>
  <c r="G20" i="7"/>
  <c r="G54" i="6"/>
  <c r="G12" i="6"/>
  <c r="S59" i="5"/>
  <c r="M50" i="5"/>
  <c r="G41" i="5"/>
  <c r="S31" i="5"/>
  <c r="S21" i="5"/>
  <c r="S11" i="5"/>
  <c r="W72" i="4"/>
  <c r="AW70" i="4"/>
  <c r="BW68" i="4"/>
  <c r="H27" i="26"/>
  <c r="D14" i="23"/>
  <c r="H54" i="20"/>
  <c r="E70" i="17"/>
  <c r="M70" i="15"/>
  <c r="J55" i="15"/>
  <c r="S45" i="15"/>
  <c r="H38" i="15"/>
  <c r="D30" i="15"/>
  <c r="S21" i="15"/>
  <c r="H14" i="15"/>
  <c r="I71" i="14"/>
  <c r="I59" i="14"/>
  <c r="I47" i="14"/>
  <c r="I35" i="14"/>
  <c r="I23" i="14"/>
  <c r="I11" i="14"/>
  <c r="D51" i="12"/>
  <c r="D15" i="12"/>
  <c r="D33" i="10"/>
  <c r="F68" i="7"/>
  <c r="F56" i="7"/>
  <c r="F44" i="7"/>
  <c r="F32" i="7"/>
  <c r="F20" i="7"/>
  <c r="F8" i="7"/>
  <c r="F52" i="6"/>
  <c r="F28" i="6"/>
  <c r="R71" i="5"/>
  <c r="R63" i="5"/>
  <c r="R55" i="5"/>
  <c r="R47" i="5"/>
  <c r="R39" i="5"/>
  <c r="R31" i="5"/>
  <c r="R23" i="5"/>
  <c r="R15" i="5"/>
  <c r="R7" i="5"/>
  <c r="BG71" i="4"/>
  <c r="L70" i="4"/>
  <c r="BJ68" i="4"/>
  <c r="O67" i="4"/>
  <c r="AC65" i="4"/>
  <c r="BO63" i="4"/>
  <c r="T62" i="4"/>
  <c r="D59" i="26"/>
  <c r="D64" i="23"/>
  <c r="I62" i="21"/>
  <c r="AK71" i="4"/>
  <c r="CN64" i="4"/>
  <c r="CG59" i="4"/>
  <c r="D58" i="23"/>
  <c r="F48" i="16"/>
  <c r="K48" i="15"/>
  <c r="U26" i="15"/>
  <c r="H9" i="15"/>
  <c r="J44" i="14"/>
  <c r="J16" i="14"/>
  <c r="E72" i="12"/>
  <c r="D10" i="10"/>
  <c r="G69" i="7"/>
  <c r="G38" i="7"/>
  <c r="G14" i="7"/>
  <c r="G52" i="6"/>
  <c r="G8" i="6"/>
  <c r="G59" i="5"/>
  <c r="S49" i="5"/>
  <c r="M40" i="5"/>
  <c r="G31" i="5"/>
  <c r="G21" i="5"/>
  <c r="G11" i="5"/>
  <c r="K72" i="4"/>
  <c r="AK70" i="4"/>
  <c r="BK68" i="4"/>
  <c r="H19" i="26"/>
  <c r="E61" i="22"/>
  <c r="K49" i="20"/>
  <c r="E46" i="17"/>
  <c r="F69" i="15"/>
  <c r="H54" i="15"/>
  <c r="G45" i="15"/>
  <c r="O37" i="15"/>
  <c r="K29" i="15"/>
  <c r="G21" i="15"/>
  <c r="O13" i="15"/>
  <c r="I70" i="14"/>
  <c r="I58" i="14"/>
  <c r="I46" i="14"/>
  <c r="I34" i="14"/>
  <c r="I22" i="14"/>
  <c r="I10" i="14"/>
  <c r="D48" i="12"/>
  <c r="D12" i="12"/>
  <c r="D21" i="10"/>
  <c r="F67" i="7"/>
  <c r="F55" i="7"/>
  <c r="F43" i="7"/>
  <c r="F31" i="7"/>
  <c r="F19" i="7"/>
  <c r="F7" i="7"/>
  <c r="F50" i="6"/>
  <c r="F26" i="6"/>
  <c r="F71" i="5"/>
  <c r="F63" i="5"/>
  <c r="F55" i="5"/>
  <c r="F47" i="5"/>
  <c r="F39" i="5"/>
  <c r="F31" i="5"/>
  <c r="F23" i="5"/>
  <c r="F15" i="5"/>
  <c r="F7" i="5"/>
  <c r="AU71" i="4"/>
  <c r="CS69" i="4"/>
  <c r="AX68" i="4"/>
  <c r="BX66" i="4"/>
  <c r="Q65" i="4"/>
  <c r="BC63" i="4"/>
  <c r="H62" i="4"/>
  <c r="D51" i="26"/>
  <c r="L56" i="23"/>
  <c r="G52" i="21"/>
  <c r="D30" i="20"/>
  <c r="E61" i="16"/>
  <c r="D64" i="15"/>
  <c r="G50" i="15"/>
  <c r="O42" i="15"/>
  <c r="K34" i="15"/>
  <c r="G26" i="15"/>
  <c r="O18" i="15"/>
  <c r="K10" i="15"/>
  <c r="H66" i="14"/>
  <c r="H54" i="14"/>
  <c r="H42" i="14"/>
  <c r="H30" i="14"/>
  <c r="H18" i="14"/>
  <c r="E69" i="13"/>
  <c r="E21" i="13"/>
  <c r="D44" i="10"/>
  <c r="E59" i="8"/>
  <c r="E11" i="8"/>
  <c r="E52" i="6"/>
  <c r="E28" i="6"/>
  <c r="E69" i="5"/>
  <c r="E45" i="5"/>
  <c r="E21" i="5"/>
  <c r="AS72" i="4"/>
  <c r="CE70" i="4"/>
  <c r="AJ69" i="4"/>
  <c r="CH67" i="4"/>
  <c r="AM66" i="4"/>
  <c r="BA64" i="4"/>
  <c r="F63" i="4"/>
  <c r="AR61" i="4"/>
  <c r="CD59" i="4"/>
  <c r="E66" i="26"/>
  <c r="H70" i="23"/>
  <c r="H61" i="21"/>
  <c r="Q43" i="20"/>
  <c r="E26" i="17"/>
  <c r="U68" i="15"/>
  <c r="E54" i="15"/>
  <c r="E45" i="15"/>
  <c r="M37" i="15"/>
  <c r="I29" i="15"/>
  <c r="E21" i="15"/>
  <c r="M13" i="15"/>
  <c r="G70" i="14"/>
  <c r="G58" i="14"/>
  <c r="G46" i="14"/>
  <c r="G34" i="14"/>
  <c r="G22" i="14"/>
  <c r="G10" i="14"/>
  <c r="CT70" i="4"/>
  <c r="BD64" i="4"/>
  <c r="M59" i="4"/>
  <c r="L14" i="23"/>
  <c r="E41" i="16"/>
  <c r="O44" i="15"/>
  <c r="P25" i="15"/>
  <c r="O8" i="15"/>
  <c r="J42" i="14"/>
  <c r="J15" i="14"/>
  <c r="E54" i="12"/>
  <c r="D55" i="9"/>
  <c r="G68" i="7"/>
  <c r="G37" i="7"/>
  <c r="G13" i="7"/>
  <c r="G50" i="6"/>
  <c r="M72" i="5"/>
  <c r="M58" i="5"/>
  <c r="G49" i="5"/>
  <c r="S39" i="5"/>
  <c r="S29" i="5"/>
  <c r="S19" i="5"/>
  <c r="M10" i="5"/>
  <c r="CR71" i="4"/>
  <c r="Y70" i="4"/>
  <c r="AM68" i="4"/>
  <c r="E65" i="25"/>
  <c r="F32" i="22"/>
  <c r="N44" i="20"/>
  <c r="E29" i="17"/>
  <c r="T67" i="15"/>
  <c r="I53" i="15"/>
  <c r="N44" i="15"/>
  <c r="J36" i="15"/>
  <c r="R28" i="15"/>
  <c r="N20" i="15"/>
  <c r="J12" i="15"/>
  <c r="I69" i="14"/>
  <c r="I57" i="14"/>
  <c r="I45" i="14"/>
  <c r="I33" i="14"/>
  <c r="I21" i="14"/>
  <c r="I9" i="14"/>
  <c r="D45" i="12"/>
  <c r="D9" i="12"/>
  <c r="D9" i="10"/>
  <c r="F66" i="7"/>
  <c r="F54" i="7"/>
  <c r="F42" i="7"/>
  <c r="F30" i="7"/>
  <c r="F18" i="7"/>
  <c r="F72" i="6"/>
  <c r="F48" i="6"/>
  <c r="F24" i="6"/>
  <c r="L70" i="5"/>
  <c r="L62" i="5"/>
  <c r="L54" i="5"/>
  <c r="L46" i="5"/>
  <c r="L38" i="5"/>
  <c r="L30" i="5"/>
  <c r="L22" i="5"/>
  <c r="L14" i="5"/>
  <c r="CD72" i="4"/>
  <c r="AI71" i="4"/>
  <c r="CG69" i="4"/>
  <c r="AL68" i="4"/>
  <c r="BL66" i="4"/>
  <c r="E65" i="4"/>
  <c r="AQ63" i="4"/>
  <c r="CO61" i="4"/>
  <c r="D43" i="26"/>
  <c r="J49" i="23"/>
  <c r="E42" i="21"/>
  <c r="G25" i="20"/>
  <c r="D54" i="16"/>
  <c r="R62" i="15"/>
  <c r="N49" i="15"/>
  <c r="J41" i="15"/>
  <c r="R33" i="15"/>
  <c r="N25" i="15"/>
  <c r="J17" i="15"/>
  <c r="R9" i="15"/>
  <c r="H65" i="14"/>
  <c r="H53" i="14"/>
  <c r="H41" i="14"/>
  <c r="H29" i="14"/>
  <c r="H17" i="14"/>
  <c r="E65" i="13"/>
  <c r="E17" i="13"/>
  <c r="D32" i="10"/>
  <c r="E55" i="8"/>
  <c r="E7" i="8"/>
  <c r="E50" i="6"/>
  <c r="E26" i="6"/>
  <c r="E67" i="5"/>
  <c r="E43" i="5"/>
  <c r="E19" i="5"/>
  <c r="AG72" i="4"/>
  <c r="BS70" i="4"/>
  <c r="X69" i="4"/>
  <c r="BV67" i="4"/>
  <c r="AA66" i="4"/>
  <c r="AO64" i="4"/>
  <c r="CA62" i="4"/>
  <c r="AF61" i="4"/>
  <c r="BR59" i="4"/>
  <c r="E58" i="26"/>
  <c r="F63" i="23"/>
  <c r="F51" i="21"/>
  <c r="E39" i="20"/>
  <c r="E10" i="17"/>
  <c r="P67" i="15"/>
  <c r="F53" i="15"/>
  <c r="L44" i="15"/>
  <c r="T36" i="15"/>
  <c r="P28" i="15"/>
  <c r="L20" i="15"/>
  <c r="T12" i="15"/>
  <c r="G69" i="14"/>
  <c r="N70" i="4"/>
  <c r="BQ63" i="4"/>
  <c r="CH58" i="4"/>
  <c r="F48" i="22"/>
  <c r="D34" i="16"/>
  <c r="Q42" i="15"/>
  <c r="D25" i="15"/>
  <c r="J68" i="14"/>
  <c r="J40" i="14"/>
  <c r="J14" i="14"/>
  <c r="E48" i="12"/>
  <c r="D43" i="9"/>
  <c r="G62" i="7"/>
  <c r="G36" i="7"/>
  <c r="G12" i="7"/>
  <c r="G40" i="6"/>
  <c r="S71" i="5"/>
  <c r="S57" i="5"/>
  <c r="M48" i="5"/>
  <c r="G39" i="5"/>
  <c r="G29" i="5"/>
  <c r="G19" i="5"/>
  <c r="S9" i="5"/>
  <c r="CF71" i="4"/>
  <c r="M70" i="4"/>
  <c r="AA68" i="4"/>
  <c r="E41" i="25"/>
  <c r="D18" i="22"/>
  <c r="Q39" i="20"/>
  <c r="E13" i="17"/>
  <c r="O66" i="15"/>
  <c r="K52" i="15"/>
  <c r="U43" i="15"/>
  <c r="Q35" i="15"/>
  <c r="F28" i="15"/>
  <c r="U19" i="15"/>
  <c r="Q11" i="15"/>
  <c r="I68" i="14"/>
  <c r="I56" i="14"/>
  <c r="I44" i="14"/>
  <c r="I32" i="14"/>
  <c r="I20" i="14"/>
  <c r="I8" i="14"/>
  <c r="D42" i="12"/>
  <c r="D72" i="11"/>
  <c r="D66" i="9"/>
  <c r="F65" i="7"/>
  <c r="F53" i="7"/>
  <c r="F41" i="7"/>
  <c r="F29" i="7"/>
  <c r="F17" i="7"/>
  <c r="F70" i="6"/>
  <c r="F46" i="6"/>
  <c r="F22" i="6"/>
  <c r="R69" i="5"/>
  <c r="R61" i="5"/>
  <c r="R53" i="5"/>
  <c r="R45" i="5"/>
  <c r="R37" i="5"/>
  <c r="R29" i="5"/>
  <c r="R21" i="5"/>
  <c r="R13" i="5"/>
  <c r="BR72" i="4"/>
  <c r="W71" i="4"/>
  <c r="BU69" i="4"/>
  <c r="Z68" i="4"/>
  <c r="AZ66" i="4"/>
  <c r="CL64" i="4"/>
  <c r="AE63" i="4"/>
  <c r="J59" i="30"/>
  <c r="D35" i="26"/>
  <c r="H42" i="23"/>
  <c r="H21" i="21"/>
  <c r="J20" i="20"/>
  <c r="G39" i="16"/>
  <c r="M61" i="15"/>
  <c r="U48" i="15"/>
  <c r="Q40" i="15"/>
  <c r="F33" i="15"/>
  <c r="U24" i="15"/>
  <c r="Q16" i="15"/>
  <c r="F9" i="15"/>
  <c r="H64" i="14"/>
  <c r="H52" i="14"/>
  <c r="H40" i="14"/>
  <c r="H28" i="14"/>
  <c r="H16" i="14"/>
  <c r="E61" i="13"/>
  <c r="E13" i="13"/>
  <c r="D20" i="10"/>
  <c r="E51" i="8"/>
  <c r="E72" i="6"/>
  <c r="E48" i="6"/>
  <c r="E24" i="6"/>
  <c r="E65" i="5"/>
  <c r="E41" i="5"/>
  <c r="E17" i="5"/>
  <c r="U72" i="4"/>
  <c r="BG70" i="4"/>
  <c r="L69" i="4"/>
  <c r="BJ67" i="4"/>
  <c r="O66" i="4"/>
  <c r="AC64" i="4"/>
  <c r="BO62" i="4"/>
  <c r="T61" i="4"/>
  <c r="BF59" i="4"/>
  <c r="E50" i="26"/>
  <c r="D56" i="23"/>
  <c r="D41" i="21"/>
  <c r="H34" i="20"/>
  <c r="F68" i="16"/>
  <c r="K66" i="15"/>
  <c r="H52" i="15"/>
  <c r="S43" i="15"/>
  <c r="H36" i="15"/>
  <c r="D28" i="15"/>
  <c r="S19" i="15"/>
  <c r="H12" i="15"/>
  <c r="G68" i="14"/>
  <c r="G56" i="14"/>
  <c r="G44" i="14"/>
  <c r="G32" i="14"/>
  <c r="G20" i="14"/>
  <c r="G8" i="14"/>
  <c r="D29" i="13"/>
  <c r="F53" i="12"/>
  <c r="F17" i="12"/>
  <c r="D43" i="10"/>
  <c r="D59" i="8"/>
  <c r="D11" i="8"/>
  <c r="D62" i="7"/>
  <c r="D50" i="7"/>
  <c r="D38" i="7"/>
  <c r="D26" i="7"/>
  <c r="D14" i="7"/>
  <c r="D64" i="6"/>
  <c r="D40" i="6"/>
  <c r="D16" i="6"/>
  <c r="P67" i="5"/>
  <c r="P59" i="5"/>
  <c r="CI69" i="4"/>
  <c r="AS63" i="4"/>
  <c r="AX58" i="4"/>
  <c r="G64" i="21"/>
  <c r="Q66" i="15"/>
  <c r="L41" i="15"/>
  <c r="K24" i="15"/>
  <c r="J66" i="14"/>
  <c r="J39" i="14"/>
  <c r="J8" i="14"/>
  <c r="E42" i="12"/>
  <c r="D31" i="9"/>
  <c r="G60" i="7"/>
  <c r="G34" i="7"/>
  <c r="G10" i="7"/>
  <c r="G38" i="6"/>
  <c r="G71" i="5"/>
  <c r="G57" i="5"/>
  <c r="S47" i="5"/>
  <c r="S37" i="5"/>
  <c r="S27" i="5"/>
  <c r="M18" i="5"/>
  <c r="G9" i="5"/>
  <c r="BT71" i="4"/>
  <c r="CH69" i="4"/>
  <c r="F15" i="29"/>
  <c r="E17" i="25"/>
  <c r="F63" i="21"/>
  <c r="E35" i="20"/>
  <c r="E70" i="16"/>
  <c r="J65" i="15"/>
  <c r="N51" i="15"/>
  <c r="I43" i="15"/>
  <c r="E35" i="15"/>
  <c r="M27" i="15"/>
  <c r="I19" i="15"/>
  <c r="E11" i="15"/>
  <c r="I67" i="14"/>
  <c r="I55" i="14"/>
  <c r="I43" i="14"/>
  <c r="I31" i="14"/>
  <c r="I19" i="14"/>
  <c r="I7" i="14"/>
  <c r="D39" i="12"/>
  <c r="D60" i="11"/>
  <c r="D54" i="9"/>
  <c r="F64" i="7"/>
  <c r="F52" i="7"/>
  <c r="F40" i="7"/>
  <c r="F28" i="7"/>
  <c r="F16" i="7"/>
  <c r="F68" i="6"/>
  <c r="F44" i="6"/>
  <c r="F20" i="6"/>
  <c r="F69" i="5"/>
  <c r="F61" i="5"/>
  <c r="F53" i="5"/>
  <c r="F45" i="5"/>
  <c r="F37" i="5"/>
  <c r="F29" i="5"/>
  <c r="F21" i="5"/>
  <c r="F13" i="5"/>
  <c r="BF72" i="4"/>
  <c r="K71" i="4"/>
  <c r="BI69" i="4"/>
  <c r="N68" i="4"/>
  <c r="AN66" i="4"/>
  <c r="BZ64" i="4"/>
  <c r="S63" i="4"/>
  <c r="M35" i="29"/>
  <c r="D27" i="26"/>
  <c r="F35" i="23"/>
  <c r="F11" i="21"/>
  <c r="M15" i="20"/>
  <c r="F32" i="16"/>
  <c r="H60" i="15"/>
  <c r="I48" i="15"/>
  <c r="E40" i="15"/>
  <c r="M32" i="15"/>
  <c r="I24" i="15"/>
  <c r="E16" i="15"/>
  <c r="M8" i="15"/>
  <c r="H63" i="14"/>
  <c r="H51" i="14"/>
  <c r="H39" i="14"/>
  <c r="H27" i="14"/>
  <c r="H15" i="14"/>
  <c r="E57" i="13"/>
  <c r="E9" i="13"/>
  <c r="D8" i="10"/>
  <c r="E47" i="8"/>
  <c r="E70" i="6"/>
  <c r="E46" i="6"/>
  <c r="E22" i="6"/>
  <c r="E63" i="5"/>
  <c r="E39" i="5"/>
  <c r="E15" i="5"/>
  <c r="I72" i="4"/>
  <c r="AU70" i="4"/>
  <c r="CS68" i="4"/>
  <c r="AX67" i="4"/>
  <c r="BX65" i="4"/>
  <c r="Q64" i="4"/>
  <c r="BC62" i="4"/>
  <c r="H61" i="4"/>
  <c r="AT59" i="4"/>
  <c r="E42" i="26"/>
  <c r="L48" i="23"/>
  <c r="I30" i="21"/>
  <c r="K29" i="20"/>
  <c r="G60" i="16"/>
  <c r="F65" i="15"/>
  <c r="L51" i="15"/>
  <c r="G43" i="15"/>
  <c r="O35" i="15"/>
  <c r="K27" i="15"/>
  <c r="G19" i="15"/>
  <c r="O11" i="15"/>
  <c r="G67" i="14"/>
  <c r="G55" i="14"/>
  <c r="G43" i="14"/>
  <c r="G31" i="14"/>
  <c r="G19" i="14"/>
  <c r="G7" i="14"/>
  <c r="D25" i="13"/>
  <c r="F50" i="12"/>
  <c r="F14" i="12"/>
  <c r="D31" i="10"/>
  <c r="AY69" i="4"/>
  <c r="I63" i="4"/>
  <c r="AL58" i="4"/>
  <c r="E54" i="21"/>
  <c r="G64" i="15"/>
  <c r="S40" i="15"/>
  <c r="O20" i="15"/>
  <c r="J64" i="14"/>
  <c r="J38" i="14"/>
  <c r="D70" i="13"/>
  <c r="E39" i="12"/>
  <c r="D60" i="8"/>
  <c r="G58" i="7"/>
  <c r="G33" i="7"/>
  <c r="G9" i="7"/>
  <c r="G36" i="6"/>
  <c r="S67" i="5"/>
  <c r="M56" i="5"/>
  <c r="G47" i="5"/>
  <c r="G37" i="5"/>
  <c r="G27" i="5"/>
  <c r="S17" i="5"/>
  <c r="M8" i="5"/>
  <c r="BH71" i="4"/>
  <c r="BV69" i="4"/>
  <c r="F63" i="27"/>
  <c r="D35" i="24"/>
  <c r="D53" i="21"/>
  <c r="H30" i="20"/>
  <c r="G61" i="16"/>
  <c r="E64" i="15"/>
  <c r="T50" i="15"/>
  <c r="P42" i="15"/>
  <c r="L34" i="15"/>
  <c r="T26" i="15"/>
  <c r="P18" i="15"/>
  <c r="L10" i="15"/>
  <c r="I66" i="14"/>
  <c r="I54" i="14"/>
  <c r="I42" i="14"/>
  <c r="I30" i="14"/>
  <c r="I18" i="14"/>
  <c r="D72" i="12"/>
  <c r="D36" i="12"/>
  <c r="D48" i="11"/>
  <c r="D42" i="9"/>
  <c r="F63" i="7"/>
  <c r="F51" i="7"/>
  <c r="F39" i="7"/>
  <c r="F27" i="7"/>
  <c r="F15" i="7"/>
  <c r="F66" i="6"/>
  <c r="F42" i="6"/>
  <c r="F18" i="6"/>
  <c r="L68" i="5"/>
  <c r="L60" i="5"/>
  <c r="L52" i="5"/>
  <c r="L44" i="5"/>
  <c r="L36" i="5"/>
  <c r="L28" i="5"/>
  <c r="L20" i="5"/>
  <c r="L12" i="5"/>
  <c r="AT72" i="4"/>
  <c r="CR70" i="4"/>
  <c r="AW69" i="4"/>
  <c r="CU67" i="4"/>
  <c r="AB66" i="4"/>
  <c r="BN64" i="4"/>
  <c r="G63" i="4"/>
  <c r="F13" i="29"/>
  <c r="D19" i="26"/>
  <c r="D28" i="23"/>
  <c r="J68" i="20"/>
  <c r="P10" i="20"/>
  <c r="E25" i="16"/>
  <c r="Q57" i="15"/>
  <c r="P47" i="15"/>
  <c r="L39" i="15"/>
  <c r="T31" i="15"/>
  <c r="P23" i="15"/>
  <c r="L15" i="15"/>
  <c r="T7" i="15"/>
  <c r="H62" i="14"/>
  <c r="H50" i="14"/>
  <c r="H38" i="14"/>
  <c r="H26" i="14"/>
  <c r="H14" i="14"/>
  <c r="E53" i="13"/>
  <c r="D71" i="11"/>
  <c r="D65" i="9"/>
  <c r="E43" i="8"/>
  <c r="E68" i="6"/>
  <c r="E44" i="6"/>
  <c r="E20" i="6"/>
  <c r="E61" i="5"/>
  <c r="E37" i="5"/>
  <c r="E13" i="5"/>
  <c r="CD71" i="4"/>
  <c r="AI70" i="4"/>
  <c r="CG68" i="4"/>
  <c r="AL67" i="4"/>
  <c r="BL65" i="4"/>
  <c r="E64" i="4"/>
  <c r="AQ62" i="4"/>
  <c r="CO60" i="4"/>
  <c r="H56" i="30"/>
  <c r="E34" i="26"/>
  <c r="J41" i="23"/>
  <c r="G20" i="21"/>
  <c r="N24" i="20"/>
  <c r="F53" i="16"/>
  <c r="T63" i="15"/>
  <c r="R50" i="15"/>
  <c r="N42" i="15"/>
  <c r="J34" i="15"/>
  <c r="R26" i="15"/>
  <c r="N18" i="15"/>
  <c r="J10" i="15"/>
  <c r="G66" i="14"/>
  <c r="G54" i="14"/>
  <c r="G42" i="14"/>
  <c r="G30" i="14"/>
  <c r="G18" i="14"/>
  <c r="D69" i="13"/>
  <c r="D21" i="13"/>
  <c r="F47" i="12"/>
  <c r="F11" i="12"/>
  <c r="P34" i="20"/>
  <c r="K22" i="15"/>
  <c r="H48" i="14"/>
  <c r="H12" i="14"/>
  <c r="D41" i="9"/>
  <c r="E40" i="6"/>
  <c r="E33" i="5"/>
  <c r="K70" i="4"/>
  <c r="AN65" i="4"/>
  <c r="BQ60" i="4"/>
  <c r="F27" i="23"/>
  <c r="D39" i="16"/>
  <c r="I41" i="15"/>
  <c r="I17" i="15"/>
  <c r="G57" i="14"/>
  <c r="G27" i="14"/>
  <c r="D57" i="13"/>
  <c r="F56" i="12"/>
  <c r="D10" i="11"/>
  <c r="D55" i="8"/>
  <c r="D70" i="7"/>
  <c r="D56" i="7"/>
  <c r="D42" i="7"/>
  <c r="D28" i="7"/>
  <c r="D13" i="7"/>
  <c r="D56" i="6"/>
  <c r="D28" i="6"/>
  <c r="J70" i="5"/>
  <c r="D61" i="5"/>
  <c r="P51" i="5"/>
  <c r="P43" i="5"/>
  <c r="P35" i="5"/>
  <c r="P27" i="5"/>
  <c r="P19" i="5"/>
  <c r="P11" i="5"/>
  <c r="AR72" i="4"/>
  <c r="CD70" i="4"/>
  <c r="AI69" i="4"/>
  <c r="CG67" i="4"/>
  <c r="AL66" i="4"/>
  <c r="BL64" i="4"/>
  <c r="J57" i="26"/>
  <c r="L62" i="23"/>
  <c r="F71" i="21"/>
  <c r="M43" i="20"/>
  <c r="E25" i="17"/>
  <c r="N67" i="15"/>
  <c r="K51" i="15"/>
  <c r="R43" i="15"/>
  <c r="N35" i="15"/>
  <c r="J27" i="15"/>
  <c r="R19" i="15"/>
  <c r="N11" i="15"/>
  <c r="F68" i="14"/>
  <c r="F56" i="14"/>
  <c r="F44" i="14"/>
  <c r="F32" i="14"/>
  <c r="F20" i="14"/>
  <c r="F8" i="14"/>
  <c r="E41" i="12"/>
  <c r="D69" i="11"/>
  <c r="D51" i="9"/>
  <c r="I64" i="5"/>
  <c r="I52" i="5"/>
  <c r="I40" i="5"/>
  <c r="I28" i="5"/>
  <c r="I16" i="5"/>
  <c r="BC72" i="4"/>
  <c r="H71" i="4"/>
  <c r="AT69" i="4"/>
  <c r="CR67" i="4"/>
  <c r="AW66" i="4"/>
  <c r="CU64" i="4"/>
  <c r="AB63" i="4"/>
  <c r="BN61" i="4"/>
  <c r="G60" i="4"/>
  <c r="BE58" i="4"/>
  <c r="CQ56" i="4"/>
  <c r="AV55" i="4"/>
  <c r="CT53" i="4"/>
  <c r="AY52" i="4"/>
  <c r="BM50" i="4"/>
  <c r="R49" i="4"/>
  <c r="BD47" i="4"/>
  <c r="I46" i="4"/>
  <c r="AU44" i="4"/>
  <c r="CS42" i="4"/>
  <c r="AX41" i="4"/>
  <c r="BX39" i="4"/>
  <c r="Q38" i="4"/>
  <c r="BC36" i="4"/>
  <c r="H35" i="4"/>
  <c r="AT33" i="4"/>
  <c r="CR31" i="4"/>
  <c r="AW30" i="4"/>
  <c r="CU28" i="4"/>
  <c r="K40" i="26"/>
  <c r="J47" i="23"/>
  <c r="F39" i="21"/>
  <c r="K33" i="20"/>
  <c r="G67" i="16"/>
  <c r="T64" i="15"/>
  <c r="P50" i="15"/>
  <c r="L42" i="15"/>
  <c r="T34" i="15"/>
  <c r="P26" i="15"/>
  <c r="L18" i="15"/>
  <c r="T10" i="15"/>
  <c r="E66" i="14"/>
  <c r="E54" i="14"/>
  <c r="E42" i="14"/>
  <c r="E30" i="14"/>
  <c r="E18" i="14"/>
  <c r="E72" i="13"/>
  <c r="E24" i="13"/>
  <c r="D50" i="12"/>
  <c r="D14" i="12"/>
  <c r="D29" i="10"/>
  <c r="E50" i="8"/>
  <c r="N71" i="7"/>
  <c r="N59" i="7"/>
  <c r="N47" i="7"/>
  <c r="N35" i="7"/>
  <c r="N23" i="7"/>
  <c r="N11" i="7"/>
  <c r="H57" i="6"/>
  <c r="H33" i="6"/>
  <c r="H9" i="6"/>
  <c r="T62" i="5"/>
  <c r="T50" i="5"/>
  <c r="T38" i="5"/>
  <c r="T26" i="5"/>
  <c r="T14" i="5"/>
  <c r="AP72" i="4"/>
  <c r="CB70" i="4"/>
  <c r="AG69" i="4"/>
  <c r="BS67" i="4"/>
  <c r="X66" i="4"/>
  <c r="BV64" i="4"/>
  <c r="AA63" i="4"/>
  <c r="AO61" i="4"/>
  <c r="CA59" i="4"/>
  <c r="AF58" i="4"/>
  <c r="BR56" i="4"/>
  <c r="G32" i="26"/>
  <c r="D70" i="16"/>
  <c r="H19" i="15"/>
  <c r="H46" i="14"/>
  <c r="H10" i="14"/>
  <c r="D17" i="9"/>
  <c r="E36" i="6"/>
  <c r="E29" i="5"/>
  <c r="CF69" i="4"/>
  <c r="P65" i="4"/>
  <c r="AS60" i="4"/>
  <c r="L12" i="23"/>
  <c r="F17" i="16"/>
  <c r="D40" i="15"/>
  <c r="D16" i="15"/>
  <c r="G52" i="14"/>
  <c r="G26" i="14"/>
  <c r="D53" i="13"/>
  <c r="F41" i="12"/>
  <c r="D67" i="10"/>
  <c r="D51" i="8"/>
  <c r="D69" i="7"/>
  <c r="D55" i="7"/>
  <c r="D41" i="7"/>
  <c r="D27" i="7"/>
  <c r="D12" i="7"/>
  <c r="D54" i="6"/>
  <c r="D26" i="6"/>
  <c r="P69" i="5"/>
  <c r="J60" i="5"/>
  <c r="D51" i="5"/>
  <c r="D43" i="5"/>
  <c r="D35" i="5"/>
  <c r="D27" i="5"/>
  <c r="D19" i="5"/>
  <c r="D11" i="5"/>
  <c r="AF72" i="4"/>
  <c r="BR70" i="4"/>
  <c r="W69" i="4"/>
  <c r="BU67" i="4"/>
  <c r="Z66" i="4"/>
  <c r="AZ64" i="4"/>
  <c r="J49" i="26"/>
  <c r="J55" i="23"/>
  <c r="D61" i="21"/>
  <c r="P38" i="20"/>
  <c r="E9" i="17"/>
  <c r="I66" i="15"/>
  <c r="Q50" i="15"/>
  <c r="F43" i="15"/>
  <c r="U34" i="15"/>
  <c r="Q26" i="15"/>
  <c r="F19" i="15"/>
  <c r="U10" i="15"/>
  <c r="F67" i="14"/>
  <c r="F55" i="14"/>
  <c r="F43" i="14"/>
  <c r="F31" i="14"/>
  <c r="F19" i="14"/>
  <c r="F7" i="14"/>
  <c r="E38" i="12"/>
  <c r="D57" i="11"/>
  <c r="D39" i="9"/>
  <c r="O63" i="5"/>
  <c r="O51" i="5"/>
  <c r="O39" i="5"/>
  <c r="O27" i="5"/>
  <c r="O15" i="5"/>
  <c r="AQ72" i="4"/>
  <c r="CO70" i="4"/>
  <c r="AH69" i="4"/>
  <c r="CF67" i="4"/>
  <c r="AK66" i="4"/>
  <c r="CI64" i="4"/>
  <c r="P63" i="4"/>
  <c r="BB61" i="4"/>
  <c r="CN59" i="4"/>
  <c r="AS58" i="4"/>
  <c r="CE56" i="4"/>
  <c r="AJ55" i="4"/>
  <c r="CH53" i="4"/>
  <c r="AM52" i="4"/>
  <c r="BA50" i="4"/>
  <c r="F49" i="4"/>
  <c r="AR47" i="4"/>
  <c r="CD45" i="4"/>
  <c r="AI44" i="4"/>
  <c r="CG42" i="4"/>
  <c r="AL41" i="4"/>
  <c r="BL39" i="4"/>
  <c r="E38" i="4"/>
  <c r="AQ36" i="4"/>
  <c r="CO34" i="4"/>
  <c r="AH33" i="4"/>
  <c r="CF31" i="4"/>
  <c r="AK30" i="4"/>
  <c r="S71" i="15"/>
  <c r="G14" i="15"/>
  <c r="H44" i="14"/>
  <c r="H8" i="14"/>
  <c r="E67" i="8"/>
  <c r="E32" i="6"/>
  <c r="E25" i="5"/>
  <c r="BH69" i="4"/>
  <c r="BY64" i="4"/>
  <c r="U60" i="4"/>
  <c r="D30" i="22"/>
  <c r="R71" i="15"/>
  <c r="R38" i="15"/>
  <c r="R14" i="15"/>
  <c r="G50" i="14"/>
  <c r="G24" i="14"/>
  <c r="D45" i="13"/>
  <c r="F38" i="12"/>
  <c r="D55" i="10"/>
  <c r="D43" i="8"/>
  <c r="D68" i="7"/>
  <c r="D54" i="7"/>
  <c r="D40" i="7"/>
  <c r="D25" i="7"/>
  <c r="D10" i="7"/>
  <c r="D52" i="6"/>
  <c r="D24" i="6"/>
  <c r="D69" i="5"/>
  <c r="D59" i="5"/>
  <c r="J50" i="5"/>
  <c r="J42" i="5"/>
  <c r="J34" i="5"/>
  <c r="J26" i="5"/>
  <c r="J18" i="5"/>
  <c r="J10" i="5"/>
  <c r="T72" i="4"/>
  <c r="BF70" i="4"/>
  <c r="K69" i="4"/>
  <c r="BI67" i="4"/>
  <c r="N66" i="4"/>
  <c r="AN64" i="4"/>
  <c r="J41" i="26"/>
  <c r="H48" i="23"/>
  <c r="I50" i="21"/>
  <c r="D34" i="20"/>
  <c r="F60" i="16"/>
  <c r="D65" i="15"/>
  <c r="E50" i="15"/>
  <c r="M42" i="15"/>
  <c r="I34" i="15"/>
  <c r="E26" i="15"/>
  <c r="M18" i="15"/>
  <c r="I10" i="15"/>
  <c r="F66" i="14"/>
  <c r="F54" i="14"/>
  <c r="F42" i="14"/>
  <c r="F30" i="14"/>
  <c r="F18" i="14"/>
  <c r="E71" i="12"/>
  <c r="E35" i="12"/>
  <c r="D45" i="11"/>
  <c r="D27" i="9"/>
  <c r="I62" i="5"/>
  <c r="I50" i="5"/>
  <c r="I38" i="5"/>
  <c r="I26" i="5"/>
  <c r="I14" i="5"/>
  <c r="AE72" i="4"/>
  <c r="CC70" i="4"/>
  <c r="V69" i="4"/>
  <c r="BT67" i="4"/>
  <c r="Y66" i="4"/>
  <c r="BW64" i="4"/>
  <c r="CK62" i="4"/>
  <c r="AP61" i="4"/>
  <c r="CB59" i="4"/>
  <c r="AG58" i="4"/>
  <c r="BS56" i="4"/>
  <c r="X55" i="4"/>
  <c r="BV53" i="4"/>
  <c r="AA52" i="4"/>
  <c r="AO50" i="4"/>
  <c r="CA48" i="4"/>
  <c r="AF47" i="4"/>
  <c r="BR45" i="4"/>
  <c r="W44" i="4"/>
  <c r="BU42" i="4"/>
  <c r="Z41" i="4"/>
  <c r="AZ39" i="4"/>
  <c r="CL37" i="4"/>
  <c r="AE36" i="4"/>
  <c r="CC34" i="4"/>
  <c r="V33" i="4"/>
  <c r="BT31" i="4"/>
  <c r="Y30" i="4"/>
  <c r="BW28" i="4"/>
  <c r="K24" i="26"/>
  <c r="F33" i="23"/>
  <c r="I18" i="21"/>
  <c r="Q23" i="20"/>
  <c r="D52" i="16"/>
  <c r="J62" i="15"/>
  <c r="K49" i="15"/>
  <c r="G41" i="15"/>
  <c r="O33" i="15"/>
  <c r="K25" i="15"/>
  <c r="G17" i="15"/>
  <c r="O9" i="15"/>
  <c r="E64" i="14"/>
  <c r="E52" i="14"/>
  <c r="E40" i="14"/>
  <c r="E28" i="14"/>
  <c r="E16" i="14"/>
  <c r="E64" i="13"/>
  <c r="E16" i="13"/>
  <c r="D44" i="12"/>
  <c r="D8" i="12"/>
  <c r="D62" i="9"/>
  <c r="E42" i="8"/>
  <c r="N69" i="7"/>
  <c r="N57" i="7"/>
  <c r="N45" i="7"/>
  <c r="N33" i="7"/>
  <c r="N21" i="7"/>
  <c r="N9" i="7"/>
  <c r="H53" i="6"/>
  <c r="H29" i="6"/>
  <c r="I65" i="15"/>
  <c r="D11" i="15"/>
  <c r="H43" i="14"/>
  <c r="H7" i="14"/>
  <c r="E63" i="8"/>
  <c r="E30" i="6"/>
  <c r="E23" i="5"/>
  <c r="AV69" i="4"/>
  <c r="BM64" i="4"/>
  <c r="I60" i="4"/>
  <c r="G15" i="22"/>
  <c r="G70" i="15"/>
  <c r="F38" i="15"/>
  <c r="F14" i="15"/>
  <c r="G48" i="14"/>
  <c r="G23" i="14"/>
  <c r="D41" i="13"/>
  <c r="F35" i="12"/>
  <c r="D19" i="10"/>
  <c r="D39" i="8"/>
  <c r="D67" i="7"/>
  <c r="D53" i="7"/>
  <c r="D39" i="7"/>
  <c r="D24" i="7"/>
  <c r="D9" i="7"/>
  <c r="D50" i="6"/>
  <c r="D22" i="6"/>
  <c r="J68" i="5"/>
  <c r="J58" i="5"/>
  <c r="P49" i="5"/>
  <c r="P41" i="5"/>
  <c r="P33" i="5"/>
  <c r="P25" i="5"/>
  <c r="P17" i="5"/>
  <c r="P9" i="5"/>
  <c r="H72" i="4"/>
  <c r="AT70" i="4"/>
  <c r="CR68" i="4"/>
  <c r="AW67" i="4"/>
  <c r="CU65" i="4"/>
  <c r="AB64" i="4"/>
  <c r="J33" i="26"/>
  <c r="F41" i="23"/>
  <c r="G40" i="21"/>
  <c r="G29" i="20"/>
  <c r="E53" i="16"/>
  <c r="R63" i="15"/>
  <c r="L49" i="15"/>
  <c r="T41" i="15"/>
  <c r="P33" i="15"/>
  <c r="L25" i="15"/>
  <c r="T17" i="15"/>
  <c r="P9" i="15"/>
  <c r="F65" i="14"/>
  <c r="F53" i="14"/>
  <c r="F41" i="14"/>
  <c r="F29" i="14"/>
  <c r="F17" i="14"/>
  <c r="E68" i="12"/>
  <c r="E32" i="12"/>
  <c r="D33" i="11"/>
  <c r="D15" i="9"/>
  <c r="O61" i="5"/>
  <c r="O49" i="5"/>
  <c r="O37" i="5"/>
  <c r="O25" i="5"/>
  <c r="O13" i="5"/>
  <c r="S72" i="4"/>
  <c r="BQ70" i="4"/>
  <c r="J69" i="4"/>
  <c r="BH67" i="4"/>
  <c r="M66" i="4"/>
  <c r="BK64" i="4"/>
  <c r="BY62" i="4"/>
  <c r="AD61" i="4"/>
  <c r="BP59" i="4"/>
  <c r="U58" i="4"/>
  <c r="BG56" i="4"/>
  <c r="L55" i="4"/>
  <c r="BJ53" i="4"/>
  <c r="O52" i="4"/>
  <c r="AC50" i="4"/>
  <c r="BO48" i="4"/>
  <c r="T47" i="4"/>
  <c r="BF45" i="4"/>
  <c r="K44" i="4"/>
  <c r="BI42" i="4"/>
  <c r="N41" i="4"/>
  <c r="AN39" i="4"/>
  <c r="BZ37" i="4"/>
  <c r="S36" i="4"/>
  <c r="BQ34" i="4"/>
  <c r="J33" i="4"/>
  <c r="BH31" i="4"/>
  <c r="M30" i="4"/>
  <c r="E49" i="30"/>
  <c r="K16" i="26"/>
  <c r="D26" i="23"/>
  <c r="G8" i="21"/>
  <c r="E19" i="20"/>
  <c r="G37" i="16"/>
  <c r="E61" i="15"/>
  <c r="H55" i="15"/>
  <c r="H72" i="14"/>
  <c r="H36" i="14"/>
  <c r="E45" i="13"/>
  <c r="E35" i="8"/>
  <c r="E16" i="6"/>
  <c r="E9" i="5"/>
  <c r="BI68" i="4"/>
  <c r="BZ63" i="4"/>
  <c r="M33" i="29"/>
  <c r="N72" i="20"/>
  <c r="J61" i="15"/>
  <c r="E33" i="15"/>
  <c r="E9" i="15"/>
  <c r="G47" i="14"/>
  <c r="G21" i="14"/>
  <c r="D37" i="13"/>
  <c r="F29" i="12"/>
  <c r="D64" i="9"/>
  <c r="D35" i="8"/>
  <c r="D66" i="7"/>
  <c r="D52" i="7"/>
  <c r="D37" i="7"/>
  <c r="D22" i="7"/>
  <c r="D8" i="7"/>
  <c r="D48" i="6"/>
  <c r="D20" i="6"/>
  <c r="D67" i="5"/>
  <c r="D57" i="5"/>
  <c r="D49" i="5"/>
  <c r="D41" i="5"/>
  <c r="D33" i="5"/>
  <c r="D25" i="5"/>
  <c r="D17" i="5"/>
  <c r="D9" i="5"/>
  <c r="CO71" i="4"/>
  <c r="AH70" i="4"/>
  <c r="CF68" i="4"/>
  <c r="AK67" i="4"/>
  <c r="CI65" i="4"/>
  <c r="P64" i="4"/>
  <c r="J25" i="26"/>
  <c r="D34" i="23"/>
  <c r="E30" i="21"/>
  <c r="J24" i="20"/>
  <c r="D46" i="16"/>
  <c r="M62" i="15"/>
  <c r="S48" i="15"/>
  <c r="H41" i="15"/>
  <c r="D33" i="15"/>
  <c r="S24" i="15"/>
  <c r="H17" i="15"/>
  <c r="D9" i="15"/>
  <c r="F64" i="14"/>
  <c r="F52" i="14"/>
  <c r="F40" i="14"/>
  <c r="F28" i="14"/>
  <c r="F16" i="14"/>
  <c r="E65" i="12"/>
  <c r="E29" i="12"/>
  <c r="D21" i="11"/>
  <c r="I72" i="5"/>
  <c r="I60" i="5"/>
  <c r="I48" i="5"/>
  <c r="I36" i="5"/>
  <c r="I24" i="5"/>
  <c r="I12" i="5"/>
  <c r="G72" i="4"/>
  <c r="BE70" i="4"/>
  <c r="CQ68" i="4"/>
  <c r="AV67" i="4"/>
  <c r="CT65" i="4"/>
  <c r="AY64" i="4"/>
  <c r="BM62" i="4"/>
  <c r="R61" i="4"/>
  <c r="BD59" i="4"/>
  <c r="I58" i="4"/>
  <c r="AU56" i="4"/>
  <c r="CS54" i="4"/>
  <c r="AX53" i="4"/>
  <c r="BX51" i="4"/>
  <c r="Q50" i="4"/>
  <c r="BC48" i="4"/>
  <c r="H47" i="4"/>
  <c r="AT45" i="4"/>
  <c r="CR43" i="4"/>
  <c r="AW42" i="4"/>
  <c r="CU40" i="4"/>
  <c r="AB39" i="4"/>
  <c r="BN37" i="4"/>
  <c r="G36" i="4"/>
  <c r="BE34" i="4"/>
  <c r="CQ32" i="4"/>
  <c r="AV31" i="4"/>
  <c r="CT29" i="4"/>
  <c r="G30" i="29"/>
  <c r="K8" i="26"/>
  <c r="L18" i="23"/>
  <c r="Q71" i="20"/>
  <c r="H14" i="20"/>
  <c r="F30" i="16"/>
  <c r="S59" i="15"/>
  <c r="F48" i="15"/>
  <c r="U39" i="15"/>
  <c r="Q31" i="15"/>
  <c r="F24" i="15"/>
  <c r="U15" i="15"/>
  <c r="Q7" i="15"/>
  <c r="E62" i="14"/>
  <c r="E50" i="14"/>
  <c r="E38" i="14"/>
  <c r="E26" i="14"/>
  <c r="E14" i="14"/>
  <c r="E56" i="13"/>
  <c r="E8" i="13"/>
  <c r="D38" i="12"/>
  <c r="D56" i="11"/>
  <c r="D38" i="9"/>
  <c r="E34" i="8"/>
  <c r="N67" i="7"/>
  <c r="N55" i="7"/>
  <c r="N43" i="7"/>
  <c r="N31" i="7"/>
  <c r="N19" i="7"/>
  <c r="N7" i="7"/>
  <c r="H49" i="6"/>
  <c r="H25" i="6"/>
  <c r="T70" i="5"/>
  <c r="T58" i="5"/>
  <c r="T46" i="5"/>
  <c r="T34" i="5"/>
  <c r="T22" i="5"/>
  <c r="S50" i="15"/>
  <c r="H70" i="14"/>
  <c r="H34" i="14"/>
  <c r="E37" i="13"/>
  <c r="E27" i="8"/>
  <c r="E12" i="6"/>
  <c r="CO72" i="4"/>
  <c r="AK68" i="4"/>
  <c r="BB63" i="4"/>
  <c r="D14" i="28"/>
  <c r="E63" i="20"/>
  <c r="S58" i="15"/>
  <c r="S31" i="15"/>
  <c r="S7" i="15"/>
  <c r="G45" i="14"/>
  <c r="G16" i="14"/>
  <c r="D33" i="13"/>
  <c r="F26" i="12"/>
  <c r="D52" i="9"/>
  <c r="D31" i="8"/>
  <c r="D65" i="7"/>
  <c r="D51" i="7"/>
  <c r="D36" i="7"/>
  <c r="D21" i="7"/>
  <c r="D7" i="7"/>
  <c r="D46" i="6"/>
  <c r="D18" i="6"/>
  <c r="J66" i="5"/>
  <c r="J56" i="5"/>
  <c r="J48" i="5"/>
  <c r="J40" i="5"/>
  <c r="J32" i="5"/>
  <c r="J24" i="5"/>
  <c r="J16" i="5"/>
  <c r="J8" i="5"/>
  <c r="CC71" i="4"/>
  <c r="V70" i="4"/>
  <c r="BT68" i="4"/>
  <c r="Y67" i="4"/>
  <c r="BW65" i="4"/>
  <c r="CK63" i="4"/>
  <c r="J17" i="26"/>
  <c r="L26" i="23"/>
  <c r="H9" i="21"/>
  <c r="M19" i="20"/>
  <c r="G31" i="16"/>
  <c r="H61" i="15"/>
  <c r="G48" i="15"/>
  <c r="O40" i="15"/>
  <c r="K32" i="15"/>
  <c r="G24" i="15"/>
  <c r="O16" i="15"/>
  <c r="K8" i="15"/>
  <c r="F63" i="14"/>
  <c r="F51" i="14"/>
  <c r="F39" i="14"/>
  <c r="F27" i="14"/>
  <c r="F15" i="14"/>
  <c r="E62" i="12"/>
  <c r="E26" i="12"/>
  <c r="D9" i="11"/>
  <c r="O71" i="5"/>
  <c r="O59" i="5"/>
  <c r="O47" i="5"/>
  <c r="O35" i="5"/>
  <c r="O23" i="5"/>
  <c r="O11" i="5"/>
  <c r="CN71" i="4"/>
  <c r="AS70" i="4"/>
  <c r="CE68" i="4"/>
  <c r="AJ67" i="4"/>
  <c r="CH65" i="4"/>
  <c r="AM64" i="4"/>
  <c r="BA62" i="4"/>
  <c r="F61" i="4"/>
  <c r="AR59" i="4"/>
  <c r="CD57" i="4"/>
  <c r="AI56" i="4"/>
  <c r="CG54" i="4"/>
  <c r="AL53" i="4"/>
  <c r="BL51" i="4"/>
  <c r="E50" i="4"/>
  <c r="AQ48" i="4"/>
  <c r="CO46" i="4"/>
  <c r="AH45" i="4"/>
  <c r="CF43" i="4"/>
  <c r="AK42" i="4"/>
  <c r="CI40" i="4"/>
  <c r="P39" i="4"/>
  <c r="BB37" i="4"/>
  <c r="CN35" i="4"/>
  <c r="AS34" i="4"/>
  <c r="CE32" i="4"/>
  <c r="AJ31" i="4"/>
  <c r="CH29" i="4"/>
  <c r="I8" i="29"/>
  <c r="E57" i="25"/>
  <c r="J11" i="23"/>
  <c r="E67" i="20"/>
  <c r="K9" i="20"/>
  <c r="E23" i="16"/>
  <c r="N58" i="15"/>
  <c r="K46" i="15"/>
  <c r="H68" i="14"/>
  <c r="H32" i="14"/>
  <c r="E29" i="13"/>
  <c r="E19" i="8"/>
  <c r="E8" i="6"/>
  <c r="BQ72" i="4"/>
  <c r="M68" i="4"/>
  <c r="AD63" i="4"/>
  <c r="E41" i="27"/>
  <c r="K53" i="20"/>
  <c r="I56" i="15"/>
  <c r="N30" i="15"/>
  <c r="G72" i="14"/>
  <c r="G40" i="14"/>
  <c r="G15" i="14"/>
  <c r="D13" i="13"/>
  <c r="F23" i="12"/>
  <c r="D40" i="9"/>
  <c r="D27" i="8"/>
  <c r="D64" i="7"/>
  <c r="D49" i="7"/>
  <c r="D34" i="7"/>
  <c r="D20" i="7"/>
  <c r="D72" i="6"/>
  <c r="D44" i="6"/>
  <c r="D14" i="6"/>
  <c r="D65" i="5"/>
  <c r="P55" i="5"/>
  <c r="P47" i="5"/>
  <c r="P39" i="5"/>
  <c r="P31" i="5"/>
  <c r="P23" i="5"/>
  <c r="P15" i="5"/>
  <c r="P7" i="5"/>
  <c r="BQ71" i="4"/>
  <c r="J70" i="4"/>
  <c r="BH68" i="4"/>
  <c r="M67" i="4"/>
  <c r="BK65" i="4"/>
  <c r="G52" i="30"/>
  <c r="J9" i="26"/>
  <c r="J19" i="23"/>
  <c r="J72" i="20"/>
  <c r="P14" i="20"/>
  <c r="F24" i="16"/>
  <c r="Q58" i="15"/>
  <c r="N47" i="15"/>
  <c r="J39" i="15"/>
  <c r="R31" i="15"/>
  <c r="N23" i="15"/>
  <c r="J15" i="15"/>
  <c r="R7" i="15"/>
  <c r="F62" i="14"/>
  <c r="F50" i="14"/>
  <c r="F38" i="14"/>
  <c r="F26" i="14"/>
  <c r="F14" i="14"/>
  <c r="E59" i="12"/>
  <c r="E23" i="12"/>
  <c r="D66" i="10"/>
  <c r="I70" i="5"/>
  <c r="I58" i="5"/>
  <c r="I46" i="5"/>
  <c r="I34" i="5"/>
  <c r="I22" i="5"/>
  <c r="I10" i="5"/>
  <c r="CB71" i="4"/>
  <c r="AG70" i="4"/>
  <c r="BS68" i="4"/>
  <c r="X67" i="4"/>
  <c r="BV65" i="4"/>
  <c r="AA64" i="4"/>
  <c r="AO62" i="4"/>
  <c r="CA60" i="4"/>
  <c r="AF59" i="4"/>
  <c r="BR57" i="4"/>
  <c r="W56" i="4"/>
  <c r="BU54" i="4"/>
  <c r="Z53" i="4"/>
  <c r="AZ51" i="4"/>
  <c r="H43" i="15"/>
  <c r="H67" i="14"/>
  <c r="H31" i="14"/>
  <c r="E25" i="13"/>
  <c r="E15" i="8"/>
  <c r="E71" i="5"/>
  <c r="BE72" i="4"/>
  <c r="CT67" i="4"/>
  <c r="R63" i="4"/>
  <c r="D22" i="27"/>
  <c r="N48" i="20"/>
  <c r="G55" i="15"/>
  <c r="U29" i="15"/>
  <c r="G71" i="14"/>
  <c r="G38" i="14"/>
  <c r="G14" i="14"/>
  <c r="D9" i="13"/>
  <c r="F20" i="12"/>
  <c r="D28" i="9"/>
  <c r="D23" i="8"/>
  <c r="D63" i="7"/>
  <c r="D48" i="7"/>
  <c r="D33" i="7"/>
  <c r="D19" i="7"/>
  <c r="D70" i="6"/>
  <c r="D42" i="6"/>
  <c r="D12" i="6"/>
  <c r="J64" i="5"/>
  <c r="D55" i="5"/>
  <c r="D47" i="5"/>
  <c r="D39" i="5"/>
  <c r="D31" i="5"/>
  <c r="D23" i="5"/>
  <c r="D15" i="5"/>
  <c r="D7" i="5"/>
  <c r="BE71" i="4"/>
  <c r="CQ69" i="4"/>
  <c r="AV68" i="4"/>
  <c r="CT66" i="4"/>
  <c r="AY65" i="4"/>
  <c r="J55" i="29"/>
  <c r="D60" i="25"/>
  <c r="H12" i="23"/>
  <c r="M67" i="20"/>
  <c r="D10" i="20"/>
  <c r="E17" i="16"/>
  <c r="L57" i="15"/>
  <c r="U46" i="15"/>
  <c r="Q38" i="15"/>
  <c r="F31" i="15"/>
  <c r="U22" i="15"/>
  <c r="Q14" i="15"/>
  <c r="F7" i="15"/>
  <c r="F61" i="14"/>
  <c r="F49" i="14"/>
  <c r="F37" i="14"/>
  <c r="F25" i="14"/>
  <c r="F13" i="14"/>
  <c r="E56" i="12"/>
  <c r="E20" i="12"/>
  <c r="D54" i="10"/>
  <c r="O69" i="5"/>
  <c r="O57" i="5"/>
  <c r="O45" i="5"/>
  <c r="O33" i="5"/>
  <c r="O21" i="5"/>
  <c r="O9" i="5"/>
  <c r="BP71" i="4"/>
  <c r="U70" i="4"/>
  <c r="BG68" i="4"/>
  <c r="L67" i="4"/>
  <c r="BJ65" i="4"/>
  <c r="O64" i="4"/>
  <c r="AC62" i="4"/>
  <c r="BO60" i="4"/>
  <c r="T59" i="4"/>
  <c r="BF57" i="4"/>
  <c r="K56" i="4"/>
  <c r="BI54" i="4"/>
  <c r="N53" i="4"/>
  <c r="AN51" i="4"/>
  <c r="BZ49" i="4"/>
  <c r="S48" i="4"/>
  <c r="BQ46" i="4"/>
  <c r="J45" i="4"/>
  <c r="BH43" i="4"/>
  <c r="M42" i="4"/>
  <c r="BK40" i="4"/>
  <c r="BY38" i="4"/>
  <c r="AD37" i="4"/>
  <c r="BP35" i="4"/>
  <c r="U34" i="4"/>
  <c r="BG32" i="4"/>
  <c r="L31" i="4"/>
  <c r="BJ29" i="4"/>
  <c r="G18" i="27"/>
  <c r="E9" i="25"/>
  <c r="D42" i="22"/>
  <c r="K57" i="20"/>
  <c r="D38" i="18"/>
  <c r="L71" i="15"/>
  <c r="D56" i="15"/>
  <c r="H46" i="15"/>
  <c r="D38" i="15"/>
  <c r="S29" i="15"/>
  <c r="H22" i="15"/>
  <c r="D14" i="15"/>
  <c r="E71" i="14"/>
  <c r="E59" i="14"/>
  <c r="E47" i="14"/>
  <c r="E35" i="14"/>
  <c r="E23" i="14"/>
  <c r="E11" i="14"/>
  <c r="E44" i="13"/>
  <c r="D65" i="12"/>
  <c r="D29" i="12"/>
  <c r="D20" i="11"/>
  <c r="E70" i="8"/>
  <c r="E22" i="8"/>
  <c r="N64" i="7"/>
  <c r="N52" i="7"/>
  <c r="N40" i="7"/>
  <c r="N28" i="7"/>
  <c r="N16" i="7"/>
  <c r="H67" i="6"/>
  <c r="H43" i="6"/>
  <c r="H19" i="6"/>
  <c r="G38" i="15"/>
  <c r="H60" i="14"/>
  <c r="H24" i="14"/>
  <c r="D47" i="11"/>
  <c r="E64" i="6"/>
  <c r="E57" i="5"/>
  <c r="BF71" i="4"/>
  <c r="N67" i="4"/>
  <c r="S62" i="4"/>
  <c r="E18" i="26"/>
  <c r="E15" i="20"/>
  <c r="M49" i="15"/>
  <c r="M25" i="15"/>
  <c r="G64" i="14"/>
  <c r="G36" i="14"/>
  <c r="G12" i="14"/>
  <c r="F71" i="12"/>
  <c r="D70" i="11"/>
  <c r="D16" i="9"/>
  <c r="D19" i="8"/>
  <c r="D61" i="7"/>
  <c r="D46" i="7"/>
  <c r="D32" i="7"/>
  <c r="D18" i="7"/>
  <c r="D68" i="6"/>
  <c r="D38" i="6"/>
  <c r="D8" i="6"/>
  <c r="P63" i="5"/>
  <c r="J54" i="5"/>
  <c r="J46" i="5"/>
  <c r="J38" i="5"/>
  <c r="J30" i="5"/>
  <c r="J22" i="5"/>
  <c r="J14" i="5"/>
  <c r="CN72" i="4"/>
  <c r="AS71" i="4"/>
  <c r="CE69" i="4"/>
  <c r="AJ68" i="4"/>
  <c r="CH66" i="4"/>
  <c r="AM65" i="4"/>
  <c r="G32" i="29"/>
  <c r="D36" i="25"/>
  <c r="F72" i="22"/>
  <c r="P62" i="20"/>
  <c r="D49" i="19"/>
  <c r="D10" i="16"/>
  <c r="G56" i="15"/>
  <c r="I46" i="15"/>
  <c r="E38" i="15"/>
  <c r="M30" i="15"/>
  <c r="I22" i="15"/>
  <c r="E14" i="15"/>
  <c r="F72" i="14"/>
  <c r="F60" i="14"/>
  <c r="F48" i="14"/>
  <c r="F36" i="14"/>
  <c r="F24" i="14"/>
  <c r="F12" i="14"/>
  <c r="E53" i="12"/>
  <c r="E17" i="12"/>
  <c r="D42" i="10"/>
  <c r="I68" i="5"/>
  <c r="I56" i="5"/>
  <c r="I44" i="5"/>
  <c r="I32" i="5"/>
  <c r="I20" i="5"/>
  <c r="I8" i="5"/>
  <c r="BD71" i="4"/>
  <c r="I70" i="4"/>
  <c r="AU68" i="4"/>
  <c r="CS66" i="4"/>
  <c r="AX65" i="4"/>
  <c r="BX63" i="4"/>
  <c r="Q62" i="4"/>
  <c r="BC60" i="4"/>
  <c r="H59" i="4"/>
  <c r="AT57" i="4"/>
  <c r="CR55" i="4"/>
  <c r="AW54" i="4"/>
  <c r="CU52" i="4"/>
  <c r="AB51" i="4"/>
  <c r="BN49" i="4"/>
  <c r="G48" i="4"/>
  <c r="BE46" i="4"/>
  <c r="CQ44" i="4"/>
  <c r="AV43" i="4"/>
  <c r="CT41" i="4"/>
  <c r="AY40" i="4"/>
  <c r="BM38" i="4"/>
  <c r="R37" i="4"/>
  <c r="BD35" i="4"/>
  <c r="I34" i="4"/>
  <c r="AU32" i="4"/>
  <c r="CS30" i="4"/>
  <c r="AX29" i="4"/>
  <c r="K72" i="26"/>
  <c r="D11" i="24"/>
  <c r="G27" i="22"/>
  <c r="N52" i="20"/>
  <c r="E62" i="17"/>
  <c r="U69" i="15"/>
  <c r="U54" i="15"/>
  <c r="O45" i="15"/>
  <c r="K37" i="15"/>
  <c r="G29" i="15"/>
  <c r="O21" i="15"/>
  <c r="K13" i="15"/>
  <c r="E70" i="14"/>
  <c r="E58" i="14"/>
  <c r="E46" i="14"/>
  <c r="E34" i="14"/>
  <c r="E22" i="14"/>
  <c r="E10" i="14"/>
  <c r="E40" i="13"/>
  <c r="D62" i="12"/>
  <c r="D26" i="12"/>
  <c r="D8" i="11"/>
  <c r="E66" i="8"/>
  <c r="E18" i="8"/>
  <c r="N63" i="7"/>
  <c r="N51" i="7"/>
  <c r="N39" i="7"/>
  <c r="D35" i="15"/>
  <c r="H58" i="14"/>
  <c r="H22" i="14"/>
  <c r="D23" i="11"/>
  <c r="E60" i="6"/>
  <c r="E53" i="5"/>
  <c r="AH71" i="4"/>
  <c r="CI66" i="4"/>
  <c r="CN61" i="4"/>
  <c r="E61" i="25"/>
  <c r="D53" i="19"/>
  <c r="H48" i="15"/>
  <c r="H24" i="15"/>
  <c r="G62" i="14"/>
  <c r="G35" i="14"/>
  <c r="G11" i="14"/>
  <c r="F65" i="12"/>
  <c r="D58" i="11"/>
  <c r="D71" i="8"/>
  <c r="D15" i="8"/>
  <c r="D60" i="7"/>
  <c r="D45" i="7"/>
  <c r="D31" i="7"/>
  <c r="D17" i="7"/>
  <c r="D66" i="6"/>
  <c r="D36" i="6"/>
  <c r="J72" i="5"/>
  <c r="D63" i="5"/>
  <c r="P53" i="5"/>
  <c r="P45" i="5"/>
  <c r="P37" i="5"/>
  <c r="P29" i="5"/>
  <c r="P21" i="5"/>
  <c r="P13" i="5"/>
  <c r="CB72" i="4"/>
  <c r="AG71" i="4"/>
  <c r="BS69" i="4"/>
  <c r="X68" i="4"/>
  <c r="BV66" i="4"/>
  <c r="AA65" i="4"/>
  <c r="D59" i="27"/>
  <c r="D12" i="25"/>
  <c r="D58" i="22"/>
  <c r="D58" i="20"/>
  <c r="D46" i="18"/>
  <c r="P71" i="15"/>
  <c r="D55" i="15"/>
  <c r="P45" i="15"/>
  <c r="L37" i="15"/>
  <c r="T29" i="15"/>
  <c r="P21" i="15"/>
  <c r="L13" i="15"/>
  <c r="F71" i="14"/>
  <c r="F59" i="14"/>
  <c r="F47" i="14"/>
  <c r="F35" i="14"/>
  <c r="F23" i="14"/>
  <c r="F11" i="14"/>
  <c r="E50" i="12"/>
  <c r="E14" i="12"/>
  <c r="D30" i="10"/>
  <c r="O67" i="5"/>
  <c r="O55" i="5"/>
  <c r="O43" i="5"/>
  <c r="O31" i="5"/>
  <c r="O19" i="5"/>
  <c r="O7" i="5"/>
  <c r="AR71" i="4"/>
  <c r="CD69" i="4"/>
  <c r="AI68" i="4"/>
  <c r="CG66" i="4"/>
  <c r="AL65" i="4"/>
  <c r="BL63" i="4"/>
  <c r="E62" i="4"/>
  <c r="AQ60" i="4"/>
  <c r="CO58" i="4"/>
  <c r="AH57" i="4"/>
  <c r="CF55" i="4"/>
  <c r="AK54" i="4"/>
  <c r="CI52" i="4"/>
  <c r="P51" i="4"/>
  <c r="BB49" i="4"/>
  <c r="CN47" i="4"/>
  <c r="AS46" i="4"/>
  <c r="CE44" i="4"/>
  <c r="AJ43" i="4"/>
  <c r="CH41" i="4"/>
  <c r="AM40" i="4"/>
  <c r="BA38" i="4"/>
  <c r="F37" i="4"/>
  <c r="AR35" i="4"/>
  <c r="CD33" i="4"/>
  <c r="AI32" i="4"/>
  <c r="CG30" i="4"/>
  <c r="AL29" i="4"/>
  <c r="K64" i="26"/>
  <c r="F69" i="23"/>
  <c r="E13" i="22"/>
  <c r="Q47" i="20"/>
  <c r="D41" i="17"/>
  <c r="P68" i="15"/>
  <c r="U53" i="15"/>
  <c r="J44" i="15"/>
  <c r="R36" i="15"/>
  <c r="N28" i="15"/>
  <c r="J20" i="15"/>
  <c r="R12" i="15"/>
  <c r="E69" i="14"/>
  <c r="E57" i="14"/>
  <c r="E45" i="14"/>
  <c r="E33" i="14"/>
  <c r="E21" i="14"/>
  <c r="E9" i="14"/>
  <c r="E36" i="13"/>
  <c r="D59" i="12"/>
  <c r="D23" i="12"/>
  <c r="D65" i="10"/>
  <c r="E62" i="8"/>
  <c r="E14" i="8"/>
  <c r="N62" i="7"/>
  <c r="N50" i="7"/>
  <c r="N38" i="7"/>
  <c r="N26" i="7"/>
  <c r="N14" i="7"/>
  <c r="H63" i="6"/>
  <c r="H39" i="6"/>
  <c r="H15" i="6"/>
  <c r="H66" i="5"/>
  <c r="H54" i="5"/>
  <c r="H42" i="5"/>
  <c r="H30" i="5"/>
  <c r="H18" i="5"/>
  <c r="BZ72" i="4"/>
  <c r="S71" i="4"/>
  <c r="BQ69" i="4"/>
  <c r="J68" i="4"/>
  <c r="BH66" i="4"/>
  <c r="M65" i="4"/>
  <c r="BK63" i="4"/>
  <c r="BY61" i="4"/>
  <c r="AD60" i="4"/>
  <c r="BP58" i="4"/>
  <c r="U57" i="4"/>
  <c r="G56" i="26"/>
  <c r="O30" i="15"/>
  <c r="H56" i="14"/>
  <c r="H20" i="14"/>
  <c r="D68" i="10"/>
  <c r="E56" i="6"/>
  <c r="E49" i="5"/>
  <c r="J71" i="4"/>
  <c r="BK66" i="4"/>
  <c r="BP61" i="4"/>
  <c r="E13" i="25"/>
  <c r="E66" i="17"/>
  <c r="J46" i="15"/>
  <c r="J22" i="15"/>
  <c r="G60" i="14"/>
  <c r="G33" i="14"/>
  <c r="G9" i="14"/>
  <c r="F62" i="12"/>
  <c r="D46" i="11"/>
  <c r="D67" i="8"/>
  <c r="D7" i="8"/>
  <c r="D58" i="7"/>
  <c r="D44" i="7"/>
  <c r="D30" i="7"/>
  <c r="D16" i="7"/>
  <c r="D62" i="6"/>
  <c r="D32" i="6"/>
  <c r="P71" i="5"/>
  <c r="J62" i="5"/>
  <c r="D53" i="5"/>
  <c r="D45" i="5"/>
  <c r="D37" i="5"/>
  <c r="D29" i="5"/>
  <c r="D21" i="5"/>
  <c r="D13" i="5"/>
  <c r="BP72" i="4"/>
  <c r="U71" i="4"/>
  <c r="BG69" i="4"/>
  <c r="L68" i="4"/>
  <c r="BJ66" i="4"/>
  <c r="O65" i="4"/>
  <c r="G20" i="27"/>
  <c r="D19" i="24"/>
  <c r="G43" i="22"/>
  <c r="G53" i="20"/>
  <c r="D65" i="17"/>
  <c r="E70" i="15"/>
  <c r="D53" i="15"/>
  <c r="D45" i="15"/>
  <c r="S36" i="15"/>
  <c r="H29" i="15"/>
  <c r="D21" i="15"/>
  <c r="S12" i="15"/>
  <c r="F70" i="14"/>
  <c r="F58" i="14"/>
  <c r="F46" i="14"/>
  <c r="F34" i="14"/>
  <c r="F22" i="14"/>
  <c r="F10" i="14"/>
  <c r="E47" i="12"/>
  <c r="E11" i="12"/>
  <c r="D18" i="10"/>
  <c r="I66" i="5"/>
  <c r="I54" i="5"/>
  <c r="I42" i="5"/>
  <c r="I30" i="5"/>
  <c r="I18" i="5"/>
  <c r="CA72" i="4"/>
  <c r="AF71" i="4"/>
  <c r="BR69" i="4"/>
  <c r="W68" i="4"/>
  <c r="BU66" i="4"/>
  <c r="Z65" i="4"/>
  <c r="AZ63" i="4"/>
  <c r="CL61" i="4"/>
  <c r="AE60" i="4"/>
  <c r="CC58" i="4"/>
  <c r="V57" i="4"/>
  <c r="BT55" i="4"/>
  <c r="Y54" i="4"/>
  <c r="BW52" i="4"/>
  <c r="CK50" i="4"/>
  <c r="AP49" i="4"/>
  <c r="CB47" i="4"/>
  <c r="AG46" i="4"/>
  <c r="BS44" i="4"/>
  <c r="X43" i="4"/>
  <c r="BV41" i="4"/>
  <c r="AA40" i="4"/>
  <c r="AO38" i="4"/>
  <c r="CA36" i="4"/>
  <c r="AF35" i="4"/>
  <c r="BR33" i="4"/>
  <c r="W32" i="4"/>
  <c r="BU30" i="4"/>
  <c r="Z29" i="4"/>
  <c r="K56" i="26"/>
  <c r="D62" i="23"/>
  <c r="E70" i="21"/>
  <c r="E43" i="20"/>
  <c r="D25" i="17"/>
  <c r="K67" i="15"/>
  <c r="F52" i="15"/>
  <c r="Q43" i="15"/>
  <c r="F36" i="15"/>
  <c r="U27" i="15"/>
  <c r="Q19" i="15"/>
  <c r="F12" i="15"/>
  <c r="E68" i="14"/>
  <c r="E56" i="14"/>
  <c r="E44" i="14"/>
  <c r="E32" i="14"/>
  <c r="E20" i="14"/>
  <c r="E8" i="14"/>
  <c r="E32" i="13"/>
  <c r="D56" i="12"/>
  <c r="D20" i="12"/>
  <c r="D53" i="10"/>
  <c r="E58" i="8"/>
  <c r="E10" i="8"/>
  <c r="N61" i="7"/>
  <c r="N49" i="7"/>
  <c r="N37" i="7"/>
  <c r="N25" i="7"/>
  <c r="N13" i="7"/>
  <c r="H61" i="6"/>
  <c r="H37" i="6"/>
  <c r="H13" i="6"/>
  <c r="T64" i="5"/>
  <c r="T52" i="5"/>
  <c r="T40" i="5"/>
  <c r="T28" i="5"/>
  <c r="S26" i="15"/>
  <c r="H55" i="14"/>
  <c r="H19" i="14"/>
  <c r="D56" i="10"/>
  <c r="E54" i="6"/>
  <c r="E47" i="5"/>
  <c r="CQ70" i="4"/>
  <c r="AY66" i="4"/>
  <c r="BD61" i="4"/>
  <c r="D23" i="24"/>
  <c r="E42" i="17"/>
  <c r="Q45" i="15"/>
  <c r="Q21" i="15"/>
  <c r="G59" i="14"/>
  <c r="G28" i="14"/>
  <c r="D61" i="13"/>
  <c r="F59" i="12"/>
  <c r="D22" i="11"/>
  <c r="D63" i="8"/>
  <c r="D72" i="7"/>
  <c r="D57" i="7"/>
  <c r="D43" i="7"/>
  <c r="D29" i="7"/>
  <c r="D15" i="7"/>
  <c r="D60" i="6"/>
  <c r="D30" i="6"/>
  <c r="D71" i="5"/>
  <c r="P61" i="5"/>
  <c r="J52" i="5"/>
  <c r="J44" i="5"/>
  <c r="J36" i="5"/>
  <c r="J28" i="5"/>
  <c r="J20" i="5"/>
  <c r="J12" i="5"/>
  <c r="BD72" i="4"/>
  <c r="I71" i="4"/>
  <c r="AU69" i="4"/>
  <c r="CS67" i="4"/>
  <c r="AX66" i="4"/>
  <c r="BX64" i="4"/>
  <c r="J65" i="26"/>
  <c r="D70" i="23"/>
  <c r="E29" i="22"/>
  <c r="J48" i="20"/>
  <c r="E41" i="17"/>
  <c r="S68" i="15"/>
  <c r="G52" i="15"/>
  <c r="K44" i="15"/>
  <c r="G36" i="15"/>
  <c r="O28" i="15"/>
  <c r="K20" i="15"/>
  <c r="G12" i="15"/>
  <c r="F69" i="14"/>
  <c r="F57" i="14"/>
  <c r="F45" i="14"/>
  <c r="F33" i="14"/>
  <c r="F21" i="14"/>
  <c r="F9" i="14"/>
  <c r="E44" i="12"/>
  <c r="E8" i="12"/>
  <c r="D63" i="9"/>
  <c r="O65" i="5"/>
  <c r="O53" i="5"/>
  <c r="O41" i="5"/>
  <c r="O29" i="5"/>
  <c r="O17" i="5"/>
  <c r="BO72" i="4"/>
  <c r="T71" i="4"/>
  <c r="BF69" i="4"/>
  <c r="K68" i="4"/>
  <c r="BI66" i="4"/>
  <c r="N65" i="4"/>
  <c r="AN63" i="4"/>
  <c r="BZ61" i="4"/>
  <c r="S60" i="4"/>
  <c r="BQ58" i="4"/>
  <c r="J57" i="4"/>
  <c r="BH55" i="4"/>
  <c r="M54" i="4"/>
  <c r="BK52" i="4"/>
  <c r="BY50" i="4"/>
  <c r="AD49" i="4"/>
  <c r="BP47" i="4"/>
  <c r="U46" i="4"/>
  <c r="BG44" i="4"/>
  <c r="L43" i="4"/>
  <c r="BJ41" i="4"/>
  <c r="O40" i="4"/>
  <c r="AC38" i="4"/>
  <c r="BO36" i="4"/>
  <c r="T35" i="4"/>
  <c r="BF33" i="4"/>
  <c r="K32" i="4"/>
  <c r="BI30" i="4"/>
  <c r="N29" i="4"/>
  <c r="K48" i="26"/>
  <c r="L54" i="23"/>
  <c r="H49" i="21"/>
  <c r="H38" i="20"/>
  <c r="D9" i="17"/>
  <c r="F66" i="15"/>
  <c r="J51" i="15"/>
  <c r="E43" i="15"/>
  <c r="M35" i="15"/>
  <c r="I27" i="15"/>
  <c r="E19" i="15"/>
  <c r="M11" i="15"/>
  <c r="E67" i="14"/>
  <c r="E55" i="14"/>
  <c r="E43" i="14"/>
  <c r="E31" i="14"/>
  <c r="E19" i="14"/>
  <c r="E7" i="14"/>
  <c r="E28" i="13"/>
  <c r="D53" i="12"/>
  <c r="D17" i="12"/>
  <c r="D41" i="10"/>
  <c r="E54" i="8"/>
  <c r="N72" i="7"/>
  <c r="N60" i="7"/>
  <c r="N48" i="7"/>
  <c r="N36" i="7"/>
  <c r="N24" i="7"/>
  <c r="N12" i="7"/>
  <c r="H59" i="6"/>
  <c r="H35" i="6"/>
  <c r="H11" i="6"/>
  <c r="H64" i="5"/>
  <c r="H52" i="5"/>
  <c r="H40" i="5"/>
  <c r="H28" i="5"/>
  <c r="CL49" i="4"/>
  <c r="X31" i="4"/>
  <c r="E59" i="16"/>
  <c r="H34" i="15"/>
  <c r="H10" i="15"/>
  <c r="E41" i="14"/>
  <c r="E68" i="13"/>
  <c r="D11" i="12"/>
  <c r="N70" i="7"/>
  <c r="N34" i="7"/>
  <c r="H71" i="6"/>
  <c r="H17" i="6"/>
  <c r="T56" i="5"/>
  <c r="H36" i="5"/>
  <c r="T16" i="5"/>
  <c r="AD72" i="4"/>
  <c r="AR70" i="4"/>
  <c r="BF68" i="4"/>
  <c r="CF66" i="4"/>
  <c r="CT64" i="4"/>
  <c r="O63" i="4"/>
  <c r="E61" i="4"/>
  <c r="S59" i="4"/>
  <c r="AS57" i="4"/>
  <c r="G48" i="26"/>
  <c r="F47" i="23"/>
  <c r="D49" i="21"/>
  <c r="G33" i="20"/>
  <c r="G51" i="16"/>
  <c r="S64" i="15"/>
  <c r="O50" i="15"/>
  <c r="K42" i="15"/>
  <c r="G34" i="15"/>
  <c r="O26" i="15"/>
  <c r="K18" i="15"/>
  <c r="G10" i="15"/>
  <c r="D48" i="13"/>
  <c r="D55" i="11"/>
  <c r="D37" i="9"/>
  <c r="D34" i="8"/>
  <c r="M67" i="7"/>
  <c r="M55" i="7"/>
  <c r="M43" i="7"/>
  <c r="M31" i="7"/>
  <c r="M19" i="7"/>
  <c r="M7" i="7"/>
  <c r="G49" i="6"/>
  <c r="G25" i="6"/>
  <c r="M71" i="5"/>
  <c r="M63" i="5"/>
  <c r="M55" i="5"/>
  <c r="M47" i="5"/>
  <c r="M39" i="5"/>
  <c r="M31" i="5"/>
  <c r="M23" i="5"/>
  <c r="M15" i="5"/>
  <c r="M7" i="5"/>
  <c r="BB71" i="4"/>
  <c r="CN69" i="4"/>
  <c r="AS68" i="4"/>
  <c r="CE66" i="4"/>
  <c r="AJ65" i="4"/>
  <c r="CH63" i="4"/>
  <c r="H31" i="26"/>
  <c r="D32" i="23"/>
  <c r="D17" i="21"/>
  <c r="H18" i="20"/>
  <c r="F29" i="16"/>
  <c r="P59" i="15"/>
  <c r="P48" i="15"/>
  <c r="L40" i="15"/>
  <c r="T32" i="15"/>
  <c r="P24" i="15"/>
  <c r="L16" i="15"/>
  <c r="T8" i="15"/>
  <c r="F43" i="12"/>
  <c r="F7" i="12"/>
  <c r="D60" i="9"/>
  <c r="L65" i="7"/>
  <c r="L53" i="7"/>
  <c r="L41" i="7"/>
  <c r="L29" i="7"/>
  <c r="D39" i="26"/>
  <c r="L9" i="15"/>
  <c r="E21" i="8"/>
  <c r="R50" i="5"/>
  <c r="BA71" i="4"/>
  <c r="CS63" i="4"/>
  <c r="AU60" i="4"/>
  <c r="L58" i="4"/>
  <c r="R56" i="4"/>
  <c r="Z54" i="4"/>
  <c r="BJ52" i="4"/>
  <c r="CH50" i="4"/>
  <c r="Z49" i="4"/>
  <c r="BK47" i="4"/>
  <c r="CI45" i="4"/>
  <c r="AA44" i="4"/>
  <c r="BL42" i="4"/>
  <c r="BV40" i="4"/>
  <c r="N39" i="4"/>
  <c r="AL37" i="4"/>
  <c r="AW35" i="4"/>
  <c r="BU33" i="4"/>
  <c r="CS31" i="4"/>
  <c r="AJ30" i="4"/>
  <c r="AW28" i="4"/>
  <c r="CU26" i="4"/>
  <c r="AB25" i="4"/>
  <c r="BN23" i="4"/>
  <c r="G22" i="4"/>
  <c r="BE20" i="4"/>
  <c r="CQ18" i="4"/>
  <c r="AV17" i="4"/>
  <c r="CT15" i="4"/>
  <c r="AY14" i="4"/>
  <c r="BM12" i="4"/>
  <c r="R11" i="4"/>
  <c r="BD9" i="4"/>
  <c r="I8" i="4"/>
  <c r="D22" i="2"/>
  <c r="F106" i="1"/>
  <c r="F80" i="1"/>
  <c r="F48" i="1"/>
  <c r="F18" i="1"/>
  <c r="D70" i="1"/>
  <c r="C56" i="1"/>
  <c r="AU13" i="4"/>
  <c r="I43" i="4"/>
  <c r="S29" i="4"/>
  <c r="O17" i="4"/>
  <c r="C99" i="1"/>
  <c r="H55" i="4"/>
  <c r="BP39" i="4"/>
  <c r="F24" i="4"/>
  <c r="AE48" i="4"/>
  <c r="BV29" i="4"/>
  <c r="D16" i="16"/>
  <c r="J32" i="15"/>
  <c r="J8" i="15"/>
  <c r="E39" i="14"/>
  <c r="E60" i="13"/>
  <c r="D68" i="11"/>
  <c r="N68" i="7"/>
  <c r="N32" i="7"/>
  <c r="H69" i="6"/>
  <c r="H7" i="6"/>
  <c r="H56" i="5"/>
  <c r="H34" i="5"/>
  <c r="H16" i="5"/>
  <c r="R72" i="4"/>
  <c r="AF70" i="4"/>
  <c r="AT68" i="4"/>
  <c r="BT66" i="4"/>
  <c r="CH64" i="4"/>
  <c r="BX62" i="4"/>
  <c r="CL60" i="4"/>
  <c r="G59" i="4"/>
  <c r="AG57" i="4"/>
  <c r="G40" i="26"/>
  <c r="D40" i="23"/>
  <c r="I38" i="21"/>
  <c r="J28" i="20"/>
  <c r="F44" i="16"/>
  <c r="N63" i="15"/>
  <c r="J49" i="15"/>
  <c r="R41" i="15"/>
  <c r="N33" i="15"/>
  <c r="J25" i="15"/>
  <c r="R17" i="15"/>
  <c r="N9" i="15"/>
  <c r="D44" i="13"/>
  <c r="D43" i="11"/>
  <c r="D25" i="9"/>
  <c r="D30" i="8"/>
  <c r="M66" i="7"/>
  <c r="M54" i="7"/>
  <c r="M42" i="7"/>
  <c r="M30" i="7"/>
  <c r="M18" i="7"/>
  <c r="G71" i="6"/>
  <c r="G47" i="6"/>
  <c r="G23" i="6"/>
  <c r="S70" i="5"/>
  <c r="S62" i="5"/>
  <c r="S54" i="5"/>
  <c r="S46" i="5"/>
  <c r="S38" i="5"/>
  <c r="S30" i="5"/>
  <c r="S22" i="5"/>
  <c r="S14" i="5"/>
  <c r="CK72" i="4"/>
  <c r="AP71" i="4"/>
  <c r="CB69" i="4"/>
  <c r="AG68" i="4"/>
  <c r="BS66" i="4"/>
  <c r="X65" i="4"/>
  <c r="BV63" i="4"/>
  <c r="H23" i="26"/>
  <c r="L24" i="23"/>
  <c r="E71" i="20"/>
  <c r="K13" i="20"/>
  <c r="E22" i="16"/>
  <c r="K58" i="15"/>
  <c r="D48" i="15"/>
  <c r="S39" i="15"/>
  <c r="H32" i="15"/>
  <c r="D24" i="15"/>
  <c r="S15" i="15"/>
  <c r="H8" i="15"/>
  <c r="F40" i="12"/>
  <c r="D66" i="11"/>
  <c r="D48" i="9"/>
  <c r="L64" i="7"/>
  <c r="L52" i="7"/>
  <c r="L40" i="7"/>
  <c r="L28" i="7"/>
  <c r="D46" i="23"/>
  <c r="N67" i="14"/>
  <c r="L12" i="7"/>
  <c r="R46" i="5"/>
  <c r="BZ70" i="4"/>
  <c r="BI63" i="4"/>
  <c r="AA60" i="4"/>
  <c r="CN57" i="4"/>
  <c r="CH55" i="4"/>
  <c r="L54" i="4"/>
  <c r="AW52" i="4"/>
  <c r="BU50" i="4"/>
  <c r="M49" i="4"/>
  <c r="AX47" i="4"/>
  <c r="BV45" i="4"/>
  <c r="N44" i="4"/>
  <c r="AY42" i="4"/>
  <c r="BI40" i="4"/>
  <c r="CT38" i="4"/>
  <c r="Y37" i="4"/>
  <c r="AJ35" i="4"/>
  <c r="BH33" i="4"/>
  <c r="CE31" i="4"/>
  <c r="W30" i="4"/>
  <c r="AK28" i="4"/>
  <c r="CI26" i="4"/>
  <c r="P25" i="4"/>
  <c r="BB23" i="4"/>
  <c r="CN21" i="4"/>
  <c r="AS20" i="4"/>
  <c r="CE18" i="4"/>
  <c r="AJ17" i="4"/>
  <c r="CH15" i="4"/>
  <c r="AM14" i="4"/>
  <c r="BA12" i="4"/>
  <c r="F11" i="4"/>
  <c r="AR9" i="4"/>
  <c r="CD7" i="4"/>
  <c r="D10" i="2"/>
  <c r="F104" i="1"/>
  <c r="F72" i="1"/>
  <c r="F46" i="1"/>
  <c r="F16" i="1"/>
  <c r="D66" i="1"/>
  <c r="C48" i="1"/>
  <c r="CC46" i="4"/>
  <c r="CI28" i="4"/>
  <c r="O63" i="15"/>
  <c r="E31" i="15"/>
  <c r="E7" i="15"/>
  <c r="E37" i="14"/>
  <c r="E52" i="13"/>
  <c r="D44" i="11"/>
  <c r="N66" i="7"/>
  <c r="N30" i="7"/>
  <c r="H65" i="6"/>
  <c r="T72" i="5"/>
  <c r="T54" i="5"/>
  <c r="T32" i="5"/>
  <c r="H14" i="5"/>
  <c r="F72" i="4"/>
  <c r="T70" i="4"/>
  <c r="AH68" i="4"/>
  <c r="AV66" i="4"/>
  <c r="BJ64" i="4"/>
  <c r="BL62" i="4"/>
  <c r="BZ60" i="4"/>
  <c r="CN58" i="4"/>
  <c r="I57" i="4"/>
  <c r="G24" i="26"/>
  <c r="L32" i="23"/>
  <c r="G28" i="21"/>
  <c r="M23" i="20"/>
  <c r="E37" i="16"/>
  <c r="I62" i="15"/>
  <c r="Q48" i="15"/>
  <c r="F41" i="15"/>
  <c r="U32" i="15"/>
  <c r="Q24" i="15"/>
  <c r="F17" i="15"/>
  <c r="U8" i="15"/>
  <c r="D40" i="13"/>
  <c r="D31" i="11"/>
  <c r="D13" i="9"/>
  <c r="D26" i="8"/>
  <c r="M65" i="7"/>
  <c r="M53" i="7"/>
  <c r="M41" i="7"/>
  <c r="M29" i="7"/>
  <c r="M17" i="7"/>
  <c r="G69" i="6"/>
  <c r="G45" i="6"/>
  <c r="G21" i="6"/>
  <c r="G70" i="5"/>
  <c r="G62" i="5"/>
  <c r="G54" i="5"/>
  <c r="G46" i="5"/>
  <c r="G38" i="5"/>
  <c r="G30" i="5"/>
  <c r="G22" i="5"/>
  <c r="G14" i="5"/>
  <c r="BY72" i="4"/>
  <c r="AD71" i="4"/>
  <c r="BP69" i="4"/>
  <c r="U68" i="4"/>
  <c r="BG66" i="4"/>
  <c r="L65" i="4"/>
  <c r="D49" i="29"/>
  <c r="H15" i="26"/>
  <c r="J17" i="23"/>
  <c r="H66" i="20"/>
  <c r="N8" i="20"/>
  <c r="D15" i="16"/>
  <c r="F57" i="15"/>
  <c r="K47" i="15"/>
  <c r="G39" i="15"/>
  <c r="O31" i="15"/>
  <c r="K23" i="15"/>
  <c r="G15" i="15"/>
  <c r="O7" i="15"/>
  <c r="F37" i="12"/>
  <c r="D54" i="11"/>
  <c r="D36" i="9"/>
  <c r="L63" i="7"/>
  <c r="L51" i="7"/>
  <c r="L39" i="7"/>
  <c r="L27" i="7"/>
  <c r="H57" i="21"/>
  <c r="N55" i="14"/>
  <c r="F63" i="6"/>
  <c r="R42" i="5"/>
  <c r="F70" i="4"/>
  <c r="AF63" i="4"/>
  <c r="E60" i="4"/>
  <c r="BY57" i="4"/>
  <c r="BU55" i="4"/>
  <c r="CR53" i="4"/>
  <c r="AJ52" i="4"/>
  <c r="BH50" i="4"/>
  <c r="CS48" i="4"/>
  <c r="AK47" i="4"/>
  <c r="BI45" i="4"/>
  <c r="CT43" i="4"/>
  <c r="AL42" i="4"/>
  <c r="AV40" i="4"/>
  <c r="CG38" i="4"/>
  <c r="L37" i="4"/>
  <c r="W35" i="4"/>
  <c r="AU33" i="4"/>
  <c r="BR31" i="4"/>
  <c r="J30" i="4"/>
  <c r="Y28" i="4"/>
  <c r="BW26" i="4"/>
  <c r="CK24" i="4"/>
  <c r="AP23" i="4"/>
  <c r="CB21" i="4"/>
  <c r="AG20" i="4"/>
  <c r="BS18" i="4"/>
  <c r="X17" i="4"/>
  <c r="BV15" i="4"/>
  <c r="AA14" i="4"/>
  <c r="AO12" i="4"/>
  <c r="CA10" i="4"/>
  <c r="AF9" i="4"/>
  <c r="BR7" i="4"/>
  <c r="F128" i="1"/>
  <c r="F102" i="1"/>
  <c r="F70" i="1"/>
  <c r="F44" i="1"/>
  <c r="V45" i="4"/>
  <c r="D57" i="27"/>
  <c r="I57" i="15"/>
  <c r="L30" i="15"/>
  <c r="E72" i="14"/>
  <c r="E36" i="14"/>
  <c r="E48" i="13"/>
  <c r="D32" i="11"/>
  <c r="N65" i="7"/>
  <c r="N29" i="7"/>
  <c r="H55" i="6"/>
  <c r="H72" i="5"/>
  <c r="H50" i="5"/>
  <c r="H32" i="5"/>
  <c r="T12" i="5"/>
  <c r="CA71" i="4"/>
  <c r="H70" i="4"/>
  <c r="V68" i="4"/>
  <c r="AJ66" i="4"/>
  <c r="AX64" i="4"/>
  <c r="AZ62" i="4"/>
  <c r="BN60" i="4"/>
  <c r="CB58" i="4"/>
  <c r="CD56" i="4"/>
  <c r="G16" i="26"/>
  <c r="J25" i="23"/>
  <c r="E18" i="21"/>
  <c r="P18" i="20"/>
  <c r="D30" i="16"/>
  <c r="D61" i="15"/>
  <c r="E48" i="15"/>
  <c r="M40" i="15"/>
  <c r="I32" i="15"/>
  <c r="E24" i="15"/>
  <c r="M16" i="15"/>
  <c r="I8" i="15"/>
  <c r="D36" i="13"/>
  <c r="D19" i="11"/>
  <c r="D70" i="8"/>
  <c r="D22" i="8"/>
  <c r="M64" i="7"/>
  <c r="M52" i="7"/>
  <c r="M40" i="7"/>
  <c r="M28" i="7"/>
  <c r="M16" i="7"/>
  <c r="G67" i="6"/>
  <c r="G43" i="6"/>
  <c r="G19" i="6"/>
  <c r="M69" i="5"/>
  <c r="M61" i="5"/>
  <c r="M53" i="5"/>
  <c r="M45" i="5"/>
  <c r="M37" i="5"/>
  <c r="M29" i="5"/>
  <c r="M21" i="5"/>
  <c r="M13" i="5"/>
  <c r="BM72" i="4"/>
  <c r="R71" i="4"/>
  <c r="BD69" i="4"/>
  <c r="I68" i="4"/>
  <c r="AU66" i="4"/>
  <c r="CS64" i="4"/>
  <c r="G26" i="29"/>
  <c r="H7" i="26"/>
  <c r="H10" i="23"/>
  <c r="K61" i="20"/>
  <c r="D29" i="19"/>
  <c r="Q72" i="15"/>
  <c r="T55" i="15"/>
  <c r="R46" i="15"/>
  <c r="N38" i="15"/>
  <c r="J30" i="15"/>
  <c r="R22" i="15"/>
  <c r="N14" i="15"/>
  <c r="F70" i="12"/>
  <c r="F34" i="12"/>
  <c r="D42" i="11"/>
  <c r="D24" i="9"/>
  <c r="L62" i="7"/>
  <c r="L50" i="7"/>
  <c r="L38" i="7"/>
  <c r="L26" i="7"/>
  <c r="D42" i="20"/>
  <c r="N43" i="14"/>
  <c r="F51" i="6"/>
  <c r="R38" i="5"/>
  <c r="AE69" i="4"/>
  <c r="CU62" i="4"/>
  <c r="CE59" i="4"/>
  <c r="BI57" i="4"/>
  <c r="BG55" i="4"/>
  <c r="CE53" i="4"/>
  <c r="W52" i="4"/>
  <c r="BT43" i="4"/>
  <c r="K32" i="26"/>
  <c r="D50" i="15"/>
  <c r="D26" i="15"/>
  <c r="E65" i="14"/>
  <c r="E29" i="14"/>
  <c r="E20" i="13"/>
  <c r="D17" i="10"/>
  <c r="N58" i="7"/>
  <c r="N27" i="7"/>
  <c r="H51" i="6"/>
  <c r="H70" i="5"/>
  <c r="T48" i="5"/>
  <c r="T30" i="5"/>
  <c r="H12" i="5"/>
  <c r="BO71" i="4"/>
  <c r="CO69" i="4"/>
  <c r="CQ67" i="4"/>
  <c r="L66" i="4"/>
  <c r="AL64" i="4"/>
  <c r="AN62" i="4"/>
  <c r="BB60" i="4"/>
  <c r="BD58" i="4"/>
  <c r="BF56" i="4"/>
  <c r="G8" i="26"/>
  <c r="H18" i="23"/>
  <c r="M71" i="20"/>
  <c r="D14" i="20"/>
  <c r="G15" i="16"/>
  <c r="R59" i="15"/>
  <c r="L47" i="15"/>
  <c r="T39" i="15"/>
  <c r="P31" i="15"/>
  <c r="L23" i="15"/>
  <c r="T15" i="15"/>
  <c r="P7" i="15"/>
  <c r="D32" i="13"/>
  <c r="D7" i="11"/>
  <c r="D66" i="8"/>
  <c r="D18" i="8"/>
  <c r="M63" i="7"/>
  <c r="M51" i="7"/>
  <c r="M39" i="7"/>
  <c r="M27" i="7"/>
  <c r="M15" i="7"/>
  <c r="G65" i="6"/>
  <c r="G41" i="6"/>
  <c r="G17" i="6"/>
  <c r="S68" i="5"/>
  <c r="S60" i="5"/>
  <c r="S52" i="5"/>
  <c r="S44" i="5"/>
  <c r="S36" i="5"/>
  <c r="S28" i="5"/>
  <c r="S20" i="5"/>
  <c r="S12" i="5"/>
  <c r="BA72" i="4"/>
  <c r="F71" i="4"/>
  <c r="AR69" i="4"/>
  <c r="CD67" i="4"/>
  <c r="AI66" i="4"/>
  <c r="CG64" i="4"/>
  <c r="D38" i="28"/>
  <c r="E53" i="25"/>
  <c r="F68" i="22"/>
  <c r="N56" i="20"/>
  <c r="D26" i="18"/>
  <c r="G71" i="15"/>
  <c r="R54" i="15"/>
  <c r="F46" i="15"/>
  <c r="U37" i="15"/>
  <c r="Q29" i="15"/>
  <c r="F22" i="15"/>
  <c r="U13" i="15"/>
  <c r="F67" i="12"/>
  <c r="F31" i="12"/>
  <c r="D30" i="11"/>
  <c r="D12" i="9"/>
  <c r="L61" i="7"/>
  <c r="L49" i="7"/>
  <c r="L37" i="7"/>
  <c r="L25" i="7"/>
  <c r="D21" i="17"/>
  <c r="N31" i="14"/>
  <c r="F39" i="6"/>
  <c r="R34" i="5"/>
  <c r="BD68" i="4"/>
  <c r="BU62" i="4"/>
  <c r="BK59" i="4"/>
  <c r="AR57" i="4"/>
  <c r="AT55" i="4"/>
  <c r="BR53" i="4"/>
  <c r="J52" i="4"/>
  <c r="AH50" i="4"/>
  <c r="BS48" i="4"/>
  <c r="K47" i="4"/>
  <c r="AI45" i="4"/>
  <c r="BS43" i="4"/>
  <c r="K42" i="4"/>
  <c r="V40" i="4"/>
  <c r="BG38" i="4"/>
  <c r="CE36" i="4"/>
  <c r="CB34" i="4"/>
  <c r="T33" i="4"/>
  <c r="AR31" i="4"/>
  <c r="BP29" i="4"/>
  <c r="CT27" i="4"/>
  <c r="AY26" i="4"/>
  <c r="BM24" i="4"/>
  <c r="R23" i="4"/>
  <c r="BD21" i="4"/>
  <c r="I20" i="4"/>
  <c r="AU18" i="4"/>
  <c r="CS16" i="4"/>
  <c r="AX15" i="4"/>
  <c r="BX13" i="4"/>
  <c r="Q12" i="4"/>
  <c r="BC10" i="4"/>
  <c r="H9" i="4"/>
  <c r="AT7" i="4"/>
  <c r="F124" i="1"/>
  <c r="F96" i="1"/>
  <c r="F66" i="1"/>
  <c r="F40" i="1"/>
  <c r="D8" i="2"/>
  <c r="D46" i="1"/>
  <c r="C16" i="1"/>
  <c r="BJ10" i="4"/>
  <c r="Y42" i="4"/>
  <c r="E33" i="25"/>
  <c r="R48" i="15"/>
  <c r="R24" i="15"/>
  <c r="E63" i="14"/>
  <c r="E27" i="14"/>
  <c r="E12" i="13"/>
  <c r="D50" i="9"/>
  <c r="N56" i="7"/>
  <c r="N22" i="7"/>
  <c r="H47" i="6"/>
  <c r="T68" i="5"/>
  <c r="H48" i="5"/>
  <c r="H26" i="5"/>
  <c r="T10" i="5"/>
  <c r="BC71" i="4"/>
  <c r="CC69" i="4"/>
  <c r="CE67" i="4"/>
  <c r="CS65" i="4"/>
  <c r="Z64" i="4"/>
  <c r="AB62" i="4"/>
  <c r="AP60" i="4"/>
  <c r="AR58" i="4"/>
  <c r="F51" i="29"/>
  <c r="D56" i="25"/>
  <c r="F11" i="23"/>
  <c r="P66" i="20"/>
  <c r="G9" i="20"/>
  <c r="F8" i="16"/>
  <c r="M58" i="15"/>
  <c r="S46" i="15"/>
  <c r="H39" i="15"/>
  <c r="D31" i="15"/>
  <c r="S22" i="15"/>
  <c r="H15" i="15"/>
  <c r="D7" i="15"/>
  <c r="D28" i="13"/>
  <c r="D64" i="10"/>
  <c r="D62" i="8"/>
  <c r="D14" i="8"/>
  <c r="M62" i="7"/>
  <c r="M50" i="7"/>
  <c r="M38" i="7"/>
  <c r="M26" i="7"/>
  <c r="M14" i="7"/>
  <c r="G63" i="6"/>
  <c r="G39" i="6"/>
  <c r="G15" i="6"/>
  <c r="G68" i="5"/>
  <c r="G60" i="5"/>
  <c r="G52" i="5"/>
  <c r="G44" i="5"/>
  <c r="G36" i="5"/>
  <c r="G28" i="5"/>
  <c r="G20" i="5"/>
  <c r="G12" i="5"/>
  <c r="AO72" i="4"/>
  <c r="CA70" i="4"/>
  <c r="AF69" i="4"/>
  <c r="BR67" i="4"/>
  <c r="W66" i="4"/>
  <c r="BU64" i="4"/>
  <c r="G34" i="27"/>
  <c r="E29" i="25"/>
  <c r="D54" i="22"/>
  <c r="Q51" i="20"/>
  <c r="E58" i="17"/>
  <c r="R69" i="15"/>
  <c r="P53" i="15"/>
  <c r="M45" i="15"/>
  <c r="I37" i="15"/>
  <c r="E29" i="15"/>
  <c r="M21" i="15"/>
  <c r="I13" i="15"/>
  <c r="F64" i="12"/>
  <c r="F28" i="12"/>
  <c r="D18" i="11"/>
  <c r="L72" i="7"/>
  <c r="L60" i="7"/>
  <c r="L48" i="7"/>
  <c r="L36" i="7"/>
  <c r="L24" i="7"/>
  <c r="O72" i="15"/>
  <c r="N19" i="14"/>
  <c r="F27" i="6"/>
  <c r="R30" i="5"/>
  <c r="CO67" i="4"/>
  <c r="AP62" i="4"/>
  <c r="AO59" i="4"/>
  <c r="AC57" i="4"/>
  <c r="AG55" i="4"/>
  <c r="BE53" i="4"/>
  <c r="CC51" i="4"/>
  <c r="BW40" i="4"/>
  <c r="H40" i="23"/>
  <c r="M47" i="15"/>
  <c r="M23" i="15"/>
  <c r="E61" i="14"/>
  <c r="E25" i="14"/>
  <c r="D71" i="12"/>
  <c r="D26" i="9"/>
  <c r="N54" i="7"/>
  <c r="N20" i="7"/>
  <c r="H45" i="6"/>
  <c r="H68" i="5"/>
  <c r="H46" i="5"/>
  <c r="T24" i="5"/>
  <c r="H10" i="5"/>
  <c r="AQ71" i="4"/>
  <c r="BE69" i="4"/>
  <c r="BG67" i="4"/>
  <c r="CG65" i="4"/>
  <c r="N64" i="4"/>
  <c r="P62" i="4"/>
  <c r="R60" i="4"/>
  <c r="T58" i="4"/>
  <c r="G28" i="29"/>
  <c r="D32" i="25"/>
  <c r="D70" i="22"/>
  <c r="D62" i="20"/>
  <c r="D37" i="19"/>
  <c r="U72" i="15"/>
  <c r="H57" i="15"/>
  <c r="G46" i="15"/>
  <c r="O38" i="15"/>
  <c r="K30" i="15"/>
  <c r="G22" i="15"/>
  <c r="O14" i="15"/>
  <c r="D72" i="13"/>
  <c r="D24" i="13"/>
  <c r="D52" i="10"/>
  <c r="D58" i="8"/>
  <c r="D10" i="8"/>
  <c r="M61" i="7"/>
  <c r="M49" i="7"/>
  <c r="M37" i="7"/>
  <c r="M25" i="7"/>
  <c r="M13" i="7"/>
  <c r="G61" i="6"/>
  <c r="G37" i="6"/>
  <c r="G13" i="6"/>
  <c r="M67" i="5"/>
  <c r="M59" i="5"/>
  <c r="M51" i="5"/>
  <c r="M43" i="5"/>
  <c r="M35" i="5"/>
  <c r="M27" i="5"/>
  <c r="M19" i="5"/>
  <c r="M11" i="5"/>
  <c r="AC72" i="4"/>
  <c r="BO70" i="4"/>
  <c r="T69" i="4"/>
  <c r="BF67" i="4"/>
  <c r="K66" i="4"/>
  <c r="BI64" i="4"/>
  <c r="F15" i="27"/>
  <c r="D71" i="24"/>
  <c r="G39" i="22"/>
  <c r="E47" i="20"/>
  <c r="E37" i="17"/>
  <c r="M68" i="15"/>
  <c r="S52" i="15"/>
  <c r="T44" i="15"/>
  <c r="P36" i="15"/>
  <c r="L28" i="15"/>
  <c r="T20" i="15"/>
  <c r="P12" i="15"/>
  <c r="F61" i="12"/>
  <c r="F25" i="12"/>
  <c r="D63" i="10"/>
  <c r="L71" i="7"/>
  <c r="L59" i="7"/>
  <c r="L47" i="7"/>
  <c r="L35" i="7"/>
  <c r="L23" i="7"/>
  <c r="E57" i="15"/>
  <c r="N7" i="14"/>
  <c r="CK38" i="4"/>
  <c r="F56" i="22"/>
  <c r="T46" i="15"/>
  <c r="T22" i="15"/>
  <c r="E60" i="14"/>
  <c r="E24" i="14"/>
  <c r="D68" i="12"/>
  <c r="D14" i="9"/>
  <c r="N53" i="7"/>
  <c r="N18" i="7"/>
  <c r="H41" i="6"/>
  <c r="T66" i="5"/>
  <c r="T44" i="5"/>
  <c r="H24" i="5"/>
  <c r="T8" i="5"/>
  <c r="AE71" i="4"/>
  <c r="AS69" i="4"/>
  <c r="AU67" i="4"/>
  <c r="BU65" i="4"/>
  <c r="CU63" i="4"/>
  <c r="CK61" i="4"/>
  <c r="F60" i="4"/>
  <c r="H58" i="4"/>
  <c r="D42" i="28"/>
  <c r="D8" i="25"/>
  <c r="G55" i="22"/>
  <c r="G57" i="20"/>
  <c r="D34" i="18"/>
  <c r="J71" i="15"/>
  <c r="T54" i="15"/>
  <c r="N45" i="15"/>
  <c r="J37" i="15"/>
  <c r="R29" i="15"/>
  <c r="N21" i="15"/>
  <c r="J13" i="15"/>
  <c r="D68" i="13"/>
  <c r="D20" i="13"/>
  <c r="D40" i="10"/>
  <c r="D54" i="8"/>
  <c r="M72" i="7"/>
  <c r="M60" i="7"/>
  <c r="M48" i="7"/>
  <c r="M36" i="7"/>
  <c r="M24" i="7"/>
  <c r="M12" i="7"/>
  <c r="G59" i="6"/>
  <c r="G35" i="6"/>
  <c r="G11" i="6"/>
  <c r="S66" i="5"/>
  <c r="S58" i="5"/>
  <c r="S50" i="5"/>
  <c r="S42" i="5"/>
  <c r="S34" i="5"/>
  <c r="S26" i="5"/>
  <c r="S18" i="5"/>
  <c r="S10" i="5"/>
  <c r="Q72" i="4"/>
  <c r="BC70" i="4"/>
  <c r="H69" i="4"/>
  <c r="AT67" i="4"/>
  <c r="CR65" i="4"/>
  <c r="AW64" i="4"/>
  <c r="H71" i="26"/>
  <c r="D68" i="23"/>
  <c r="E25" i="22"/>
  <c r="H42" i="20"/>
  <c r="E21" i="17"/>
  <c r="H67" i="15"/>
  <c r="D52" i="15"/>
  <c r="H44" i="15"/>
  <c r="D36" i="15"/>
  <c r="S27" i="15"/>
  <c r="H20" i="15"/>
  <c r="D12" i="15"/>
  <c r="F58" i="12"/>
  <c r="F22" i="12"/>
  <c r="D51" i="10"/>
  <c r="L70" i="7"/>
  <c r="L58" i="7"/>
  <c r="L46" i="7"/>
  <c r="L34" i="7"/>
  <c r="L22" i="7"/>
  <c r="J47" i="15"/>
  <c r="E31" i="13"/>
  <c r="R70" i="5"/>
  <c r="R22" i="5"/>
  <c r="AT66" i="4"/>
  <c r="CD61" i="4"/>
  <c r="E59" i="4"/>
  <c r="CO56" i="4"/>
  <c r="G55" i="4"/>
  <c r="AE53" i="4"/>
  <c r="BC51" i="4"/>
  <c r="CN49" i="4"/>
  <c r="AF48" i="4"/>
  <c r="BP46" i="4"/>
  <c r="CN44" i="4"/>
  <c r="AF43" i="4"/>
  <c r="BQ41" i="4"/>
  <c r="CB39" i="4"/>
  <c r="T38" i="4"/>
  <c r="AR36" i="4"/>
  <c r="AO34" i="4"/>
  <c r="BM32" i="4"/>
  <c r="E31" i="4"/>
  <c r="AC29" i="4"/>
  <c r="BJ27" i="4"/>
  <c r="O26" i="4"/>
  <c r="AC24" i="4"/>
  <c r="BO22" i="4"/>
  <c r="T21" i="4"/>
  <c r="BF19" i="4"/>
  <c r="K18" i="4"/>
  <c r="BI16" i="4"/>
  <c r="N15" i="4"/>
  <c r="AN13" i="4"/>
  <c r="BZ11" i="4"/>
  <c r="S10" i="4"/>
  <c r="BQ8" i="4"/>
  <c r="J7" i="4"/>
  <c r="F116" i="1"/>
  <c r="F90" i="1"/>
  <c r="F60" i="1"/>
  <c r="F32" i="1"/>
  <c r="AP37" i="4"/>
  <c r="D29" i="21"/>
  <c r="S41" i="15"/>
  <c r="S17" i="15"/>
  <c r="E53" i="14"/>
  <c r="E17" i="14"/>
  <c r="D47" i="12"/>
  <c r="E46" i="8"/>
  <c r="N46" i="7"/>
  <c r="N17" i="7"/>
  <c r="H31" i="6"/>
  <c r="H62" i="5"/>
  <c r="H44" i="5"/>
  <c r="H22" i="5"/>
  <c r="H8" i="5"/>
  <c r="G71" i="4"/>
  <c r="U69" i="4"/>
  <c r="AI67" i="4"/>
  <c r="BI65" i="4"/>
  <c r="CI63" i="4"/>
  <c r="BM61" i="4"/>
  <c r="BO59" i="4"/>
  <c r="CO57" i="4"/>
  <c r="D56" i="27"/>
  <c r="D7" i="24"/>
  <c r="E41" i="22"/>
  <c r="J52" i="20"/>
  <c r="D61" i="17"/>
  <c r="T69" i="15"/>
  <c r="R53" i="15"/>
  <c r="U44" i="15"/>
  <c r="Q36" i="15"/>
  <c r="F29" i="15"/>
  <c r="U20" i="15"/>
  <c r="Q12" i="15"/>
  <c r="D64" i="13"/>
  <c r="D16" i="13"/>
  <c r="D28" i="10"/>
  <c r="D50" i="8"/>
  <c r="M71" i="7"/>
  <c r="M59" i="7"/>
  <c r="M47" i="7"/>
  <c r="M35" i="7"/>
  <c r="M23" i="7"/>
  <c r="M11" i="7"/>
  <c r="G57" i="6"/>
  <c r="G33" i="6"/>
  <c r="G9" i="6"/>
  <c r="G66" i="5"/>
  <c r="G58" i="5"/>
  <c r="G50" i="5"/>
  <c r="G42" i="5"/>
  <c r="G34" i="5"/>
  <c r="G26" i="5"/>
  <c r="G18" i="5"/>
  <c r="G10" i="5"/>
  <c r="E72" i="4"/>
  <c r="AQ70" i="4"/>
  <c r="CO68" i="4"/>
  <c r="AH67" i="4"/>
  <c r="CF65" i="4"/>
  <c r="AK64" i="4"/>
  <c r="H63" i="26"/>
  <c r="L60" i="23"/>
  <c r="G68" i="21"/>
  <c r="K37" i="20"/>
  <c r="F65" i="16"/>
  <c r="Q64" i="15"/>
  <c r="H51" i="15"/>
  <c r="O43" i="15"/>
  <c r="K35" i="15"/>
  <c r="G27" i="15"/>
  <c r="O19" i="15"/>
  <c r="K11" i="15"/>
  <c r="F55" i="12"/>
  <c r="F19" i="12"/>
  <c r="D39" i="10"/>
  <c r="L69" i="7"/>
  <c r="L57" i="7"/>
  <c r="L45" i="7"/>
  <c r="L33" i="7"/>
  <c r="L21" i="7"/>
  <c r="R39" i="15"/>
  <c r="E58" i="12"/>
  <c r="R66" i="5"/>
  <c r="R18" i="5"/>
  <c r="CQ65" i="4"/>
  <c r="BF61" i="4"/>
  <c r="CF58" i="4"/>
  <c r="BZ56" i="4"/>
  <c r="BZ54" i="4"/>
  <c r="R53" i="4"/>
  <c r="AP51" i="4"/>
  <c r="CA49" i="4"/>
  <c r="R48" i="4"/>
  <c r="BC46" i="4"/>
  <c r="CA44" i="4"/>
  <c r="S43" i="4"/>
  <c r="BD41" i="4"/>
  <c r="BO39" i="4"/>
  <c r="G38" i="4"/>
  <c r="AD36" i="4"/>
  <c r="AB34" i="4"/>
  <c r="AZ32" i="4"/>
  <c r="CK30" i="4"/>
  <c r="P29" i="4"/>
  <c r="AX27" i="4"/>
  <c r="BX25" i="4"/>
  <c r="Q24" i="4"/>
  <c r="BC22" i="4"/>
  <c r="H21" i="4"/>
  <c r="AT19" i="4"/>
  <c r="CR17" i="4"/>
  <c r="AW16" i="4"/>
  <c r="CU14" i="4"/>
  <c r="AB13" i="4"/>
  <c r="BN11" i="4"/>
  <c r="G10" i="4"/>
  <c r="BE8" i="4"/>
  <c r="D70" i="2"/>
  <c r="F114" i="1"/>
  <c r="F88" i="1"/>
  <c r="CB35" i="4"/>
  <c r="H62" i="20"/>
  <c r="N40" i="15"/>
  <c r="N16" i="15"/>
  <c r="E51" i="14"/>
  <c r="E15" i="14"/>
  <c r="D41" i="12"/>
  <c r="E38" i="8"/>
  <c r="N44" i="7"/>
  <c r="N15" i="7"/>
  <c r="H27" i="6"/>
  <c r="T60" i="5"/>
  <c r="T42" i="5"/>
  <c r="T20" i="5"/>
  <c r="CL72" i="4"/>
  <c r="CN70" i="4"/>
  <c r="I69" i="4"/>
  <c r="W67" i="4"/>
  <c r="AW65" i="4"/>
  <c r="BW63" i="4"/>
  <c r="BA61" i="4"/>
  <c r="BC59" i="4"/>
  <c r="CC57" i="4"/>
  <c r="G17" i="27"/>
  <c r="L68" i="23"/>
  <c r="F12" i="22"/>
  <c r="M47" i="20"/>
  <c r="E38" i="17"/>
  <c r="O68" i="15"/>
  <c r="T52" i="15"/>
  <c r="I44" i="15"/>
  <c r="E36" i="15"/>
  <c r="M28" i="15"/>
  <c r="I20" i="15"/>
  <c r="E12" i="15"/>
  <c r="D60" i="13"/>
  <c r="D12" i="13"/>
  <c r="D16" i="10"/>
  <c r="D46" i="8"/>
  <c r="M70" i="7"/>
  <c r="M58" i="7"/>
  <c r="M46" i="7"/>
  <c r="M34" i="7"/>
  <c r="M22" i="7"/>
  <c r="M10" i="7"/>
  <c r="G55" i="6"/>
  <c r="G31" i="6"/>
  <c r="G7" i="6"/>
  <c r="M65" i="5"/>
  <c r="M57" i="5"/>
  <c r="M49" i="5"/>
  <c r="M41" i="5"/>
  <c r="M33" i="5"/>
  <c r="M25" i="5"/>
  <c r="M17" i="5"/>
  <c r="M9" i="5"/>
  <c r="CL71" i="4"/>
  <c r="AE70" i="4"/>
  <c r="CC68" i="4"/>
  <c r="V67" i="4"/>
  <c r="BT65" i="4"/>
  <c r="Y64" i="4"/>
  <c r="H55" i="26"/>
  <c r="J53" i="23"/>
  <c r="E58" i="21"/>
  <c r="N32" i="20"/>
  <c r="E58" i="16"/>
  <c r="L63" i="15"/>
  <c r="N50" i="15"/>
  <c r="J42" i="15"/>
  <c r="R34" i="15"/>
  <c r="N26" i="15"/>
  <c r="J18" i="15"/>
  <c r="R10" i="15"/>
  <c r="F52" i="12"/>
  <c r="F16" i="12"/>
  <c r="D27" i="10"/>
  <c r="L68" i="7"/>
  <c r="L56" i="7"/>
  <c r="L44" i="7"/>
  <c r="L32" i="7"/>
  <c r="L20" i="7"/>
  <c r="G32" i="15"/>
  <c r="E22" i="12"/>
  <c r="R62" i="5"/>
  <c r="R14" i="5"/>
  <c r="AU65" i="4"/>
  <c r="AH61" i="4"/>
  <c r="BN58" i="4"/>
  <c r="BJ56" i="4"/>
  <c r="BM54" i="4"/>
  <c r="E53" i="4"/>
  <c r="AC51" i="4"/>
  <c r="BM49" i="4"/>
  <c r="E48" i="4"/>
  <c r="AP46" i="4"/>
  <c r="BN44" i="4"/>
  <c r="F43" i="4"/>
  <c r="AQ41" i="4"/>
  <c r="BB39" i="4"/>
  <c r="BY37" i="4"/>
  <c r="Q36" i="4"/>
  <c r="O34" i="4"/>
  <c r="AM32" i="4"/>
  <c r="BX30" i="4"/>
  <c r="CH28" i="4"/>
  <c r="AL27" i="4"/>
  <c r="BL25" i="4"/>
  <c r="E24" i="4"/>
  <c r="AQ22" i="4"/>
  <c r="CO20" i="4"/>
  <c r="AH19" i="4"/>
  <c r="CF17" i="4"/>
  <c r="AK16" i="4"/>
  <c r="CI14" i="4"/>
  <c r="P13" i="4"/>
  <c r="BB11" i="4"/>
  <c r="CN9" i="4"/>
  <c r="AS8" i="4"/>
  <c r="D58" i="2"/>
  <c r="F112" i="1"/>
  <c r="F86" i="1"/>
  <c r="F56" i="1"/>
  <c r="F28" i="1"/>
  <c r="D92" i="1"/>
  <c r="D8" i="1"/>
  <c r="CO15" i="4"/>
  <c r="D41" i="2"/>
  <c r="AC32" i="4"/>
  <c r="L20" i="4"/>
  <c r="AW7" i="4"/>
  <c r="F59" i="4"/>
  <c r="BU43" i="4"/>
  <c r="CI27" i="4"/>
  <c r="AG34" i="4"/>
  <c r="N28" i="20"/>
  <c r="I39" i="15"/>
  <c r="I15" i="15"/>
  <c r="E49" i="14"/>
  <c r="E13" i="14"/>
  <c r="D35" i="12"/>
  <c r="E30" i="8"/>
  <c r="N42" i="7"/>
  <c r="N10" i="7"/>
  <c r="H23" i="6"/>
  <c r="H60" i="5"/>
  <c r="H38" i="5"/>
  <c r="H20" i="5"/>
  <c r="BN72" i="4"/>
  <c r="BP70" i="4"/>
  <c r="CD68" i="4"/>
  <c r="K67" i="4"/>
  <c r="AK65" i="4"/>
  <c r="AY63" i="4"/>
  <c r="AC61" i="4"/>
  <c r="AQ59" i="4"/>
  <c r="BQ57" i="4"/>
  <c r="G72" i="26"/>
  <c r="J61" i="23"/>
  <c r="H69" i="21"/>
  <c r="P42" i="20"/>
  <c r="E22" i="17"/>
  <c r="J67" i="15"/>
  <c r="E52" i="15"/>
  <c r="P43" i="15"/>
  <c r="L35" i="15"/>
  <c r="T27" i="15"/>
  <c r="P19" i="15"/>
  <c r="L11" i="15"/>
  <c r="D56" i="13"/>
  <c r="D8" i="13"/>
  <c r="D61" i="9"/>
  <c r="D42" i="8"/>
  <c r="M69" i="7"/>
  <c r="M57" i="7"/>
  <c r="M45" i="7"/>
  <c r="M33" i="7"/>
  <c r="M21" i="7"/>
  <c r="M9" i="7"/>
  <c r="G53" i="6"/>
  <c r="G29" i="6"/>
  <c r="S72" i="5"/>
  <c r="S64" i="5"/>
  <c r="S56" i="5"/>
  <c r="S48" i="5"/>
  <c r="S40" i="5"/>
  <c r="S32" i="5"/>
  <c r="S24" i="5"/>
  <c r="S16" i="5"/>
  <c r="S8" i="5"/>
  <c r="BZ71" i="4"/>
  <c r="S70" i="4"/>
  <c r="BQ68" i="4"/>
  <c r="J67" i="4"/>
  <c r="BH65" i="4"/>
  <c r="M64" i="4"/>
  <c r="H47" i="26"/>
  <c r="H46" i="23"/>
  <c r="H37" i="21"/>
  <c r="Q27" i="20"/>
  <c r="D51" i="16"/>
  <c r="G62" i="15"/>
  <c r="U49" i="15"/>
  <c r="Q41" i="15"/>
  <c r="F34" i="15"/>
  <c r="U25" i="15"/>
  <c r="Q17" i="15"/>
  <c r="F10" i="15"/>
  <c r="F49" i="12"/>
  <c r="F13" i="12"/>
  <c r="D15" i="10"/>
  <c r="L67" i="7"/>
  <c r="L55" i="7"/>
  <c r="L43" i="7"/>
  <c r="L31" i="7"/>
  <c r="L19" i="7"/>
  <c r="O24" i="15"/>
  <c r="D62" i="10"/>
  <c r="R58" i="5"/>
  <c r="R10" i="5"/>
  <c r="CR64" i="4"/>
  <c r="M61" i="4"/>
  <c r="AV58" i="4"/>
  <c r="AT56" i="4"/>
  <c r="AZ54" i="4"/>
  <c r="CK52" i="4"/>
  <c r="O51" i="4"/>
  <c r="AZ49" i="4"/>
  <c r="CK47" i="4"/>
  <c r="AC46" i="4"/>
  <c r="BA44" i="4"/>
  <c r="CL42" i="4"/>
  <c r="AD41" i="4"/>
  <c r="AO39" i="4"/>
  <c r="BL37" i="4"/>
  <c r="BW35" i="4"/>
  <c r="CU33" i="4"/>
  <c r="Z32" i="4"/>
  <c r="BK30" i="4"/>
  <c r="BU28" i="4"/>
  <c r="Z27" i="4"/>
  <c r="AZ25" i="4"/>
  <c r="CL23" i="4"/>
  <c r="AE22" i="4"/>
  <c r="CC20" i="4"/>
  <c r="V19" i="4"/>
  <c r="BT17" i="4"/>
  <c r="Y16" i="4"/>
  <c r="BW14" i="4"/>
  <c r="CK12" i="4"/>
  <c r="AP11" i="4"/>
  <c r="CB9" i="4"/>
  <c r="AG8" i="4"/>
  <c r="D46" i="2"/>
  <c r="F110" i="1"/>
  <c r="F84" i="1"/>
  <c r="F54" i="1"/>
  <c r="F26" i="1"/>
  <c r="D86" i="1"/>
  <c r="C70" i="1"/>
  <c r="U15" i="4"/>
  <c r="BS32" i="4"/>
  <c r="D41" i="19"/>
  <c r="P38" i="15"/>
  <c r="P14" i="15"/>
  <c r="E48" i="14"/>
  <c r="E12" i="14"/>
  <c r="D32" i="12"/>
  <c r="E26" i="8"/>
  <c r="N41" i="7"/>
  <c r="N8" i="7"/>
  <c r="H21" i="6"/>
  <c r="H58" i="5"/>
  <c r="T36" i="5"/>
  <c r="T18" i="5"/>
  <c r="BB72" i="4"/>
  <c r="BD70" i="4"/>
  <c r="BR68" i="4"/>
  <c r="CR66" i="4"/>
  <c r="Y65" i="4"/>
  <c r="AM63" i="4"/>
  <c r="Q61" i="4"/>
  <c r="AE59" i="4"/>
  <c r="BE57" i="4"/>
  <c r="G64" i="26"/>
  <c r="H54" i="23"/>
  <c r="F59" i="21"/>
  <c r="D38" i="20"/>
  <c r="D66" i="16"/>
  <c r="E66" i="15"/>
  <c r="I51" i="15"/>
  <c r="D43" i="15"/>
  <c r="S34" i="15"/>
  <c r="H27" i="15"/>
  <c r="D19" i="15"/>
  <c r="S10" i="15"/>
  <c r="D52" i="13"/>
  <c r="D67" i="11"/>
  <c r="D49" i="9"/>
  <c r="D38" i="8"/>
  <c r="M68" i="7"/>
  <c r="M56" i="7"/>
  <c r="M44" i="7"/>
  <c r="M32" i="7"/>
  <c r="M20" i="7"/>
  <c r="M8" i="7"/>
  <c r="G51" i="6"/>
  <c r="G27" i="6"/>
  <c r="G72" i="5"/>
  <c r="G64" i="5"/>
  <c r="G56" i="5"/>
  <c r="G48" i="5"/>
  <c r="G40" i="5"/>
  <c r="G32" i="5"/>
  <c r="G24" i="5"/>
  <c r="G16" i="5"/>
  <c r="G8" i="5"/>
  <c r="BN71" i="4"/>
  <c r="G70" i="4"/>
  <c r="BE68" i="4"/>
  <c r="CQ66" i="4"/>
  <c r="AV65" i="4"/>
  <c r="CT63" i="4"/>
  <c r="H39" i="26"/>
  <c r="F39" i="23"/>
  <c r="F27" i="21"/>
  <c r="E23" i="20"/>
  <c r="G36" i="16"/>
  <c r="U60" i="15"/>
  <c r="I49" i="15"/>
  <c r="E41" i="15"/>
  <c r="M33" i="15"/>
  <c r="I25" i="15"/>
  <c r="E17" i="15"/>
  <c r="M9" i="15"/>
  <c r="F46" i="12"/>
  <c r="F10" i="12"/>
  <c r="D72" i="9"/>
  <c r="L66" i="7"/>
  <c r="L54" i="7"/>
  <c r="L42" i="7"/>
  <c r="L30" i="7"/>
  <c r="L18" i="7"/>
  <c r="D17" i="15"/>
  <c r="E69" i="8"/>
  <c r="R54" i="5"/>
  <c r="AB72" i="4"/>
  <c r="AV64" i="4"/>
  <c r="BP60" i="4"/>
  <c r="AD58" i="4"/>
  <c r="AF56" i="4"/>
  <c r="AM54" i="4"/>
  <c r="BX52" i="4"/>
  <c r="CU50" i="4"/>
  <c r="AM49" i="4"/>
  <c r="BX47" i="4"/>
  <c r="P46" i="4"/>
  <c r="AN44" i="4"/>
  <c r="BY42" i="4"/>
  <c r="Q41" i="4"/>
  <c r="AA39" i="4"/>
  <c r="AY37" i="4"/>
  <c r="BJ35" i="4"/>
  <c r="CH33" i="4"/>
  <c r="M32" i="4"/>
  <c r="AX30" i="4"/>
  <c r="BI28" i="4"/>
  <c r="N27" i="4"/>
  <c r="AN25" i="4"/>
  <c r="BZ23" i="4"/>
  <c r="S22" i="4"/>
  <c r="BQ20" i="4"/>
  <c r="J19" i="4"/>
  <c r="BH17" i="4"/>
  <c r="M16" i="4"/>
  <c r="BK14" i="4"/>
  <c r="BY12" i="4"/>
  <c r="AD11" i="4"/>
  <c r="BP9" i="4"/>
  <c r="U8" i="4"/>
  <c r="D34" i="2"/>
  <c r="F108" i="1"/>
  <c r="F82" i="1"/>
  <c r="F52" i="1"/>
  <c r="F22" i="1"/>
  <c r="D80" i="1"/>
  <c r="C62" i="1"/>
  <c r="V14" i="4"/>
  <c r="F15" i="6"/>
  <c r="CF48" i="4"/>
  <c r="X42" i="4"/>
  <c r="J35" i="4"/>
  <c r="M28" i="4"/>
  <c r="BP21" i="4"/>
  <c r="BJ15" i="4"/>
  <c r="T9" i="4"/>
  <c r="F68" i="1"/>
  <c r="D104" i="1"/>
  <c r="AQ17" i="4"/>
  <c r="BM40" i="4"/>
  <c r="S25" i="4"/>
  <c r="BF10" i="4"/>
  <c r="N61" i="4"/>
  <c r="CK40" i="4"/>
  <c r="AS21" i="4"/>
  <c r="L24" i="29"/>
  <c r="N66" i="14"/>
  <c r="E51" i="6"/>
  <c r="AR67" i="4"/>
  <c r="M62" i="4"/>
  <c r="V59" i="4"/>
  <c r="BX56" i="4"/>
  <c r="F55" i="4"/>
  <c r="AQ53" i="4"/>
  <c r="BB51" i="4"/>
  <c r="BY49" i="4"/>
  <c r="Q48" i="4"/>
  <c r="O46" i="4"/>
  <c r="AM44" i="4"/>
  <c r="BX42" i="4"/>
  <c r="CH40" i="4"/>
  <c r="Z39" i="4"/>
  <c r="BK37" i="4"/>
  <c r="CI35" i="4"/>
  <c r="AA34" i="4"/>
  <c r="BL32" i="4"/>
  <c r="BW30" i="4"/>
  <c r="O29" i="4"/>
  <c r="BI27" i="4"/>
  <c r="N26" i="4"/>
  <c r="AN24" i="4"/>
  <c r="BZ22" i="4"/>
  <c r="S21" i="4"/>
  <c r="BQ19" i="4"/>
  <c r="J18" i="4"/>
  <c r="BH16" i="4"/>
  <c r="M15" i="4"/>
  <c r="BK13" i="4"/>
  <c r="BY11" i="4"/>
  <c r="AD10" i="4"/>
  <c r="BP8" i="4"/>
  <c r="U7" i="4"/>
  <c r="E118" i="1"/>
  <c r="E92" i="1"/>
  <c r="E62" i="1"/>
  <c r="E34" i="1"/>
  <c r="D118" i="1"/>
  <c r="D36" i="1"/>
  <c r="CB16" i="4"/>
  <c r="BA7" i="4"/>
  <c r="X33" i="4"/>
  <c r="AV20" i="4"/>
  <c r="L8" i="4"/>
  <c r="AK52" i="4"/>
  <c r="AF36" i="4"/>
  <c r="I21" i="4"/>
  <c r="J31" i="23"/>
  <c r="N65" i="14"/>
  <c r="L17" i="7"/>
  <c r="F50" i="5"/>
  <c r="AO71" i="4"/>
  <c r="Z63" i="4"/>
  <c r="W60" i="4"/>
  <c r="BG57" i="4"/>
  <c r="BE55" i="4"/>
  <c r="CC53" i="4"/>
  <c r="H52" i="4"/>
  <c r="AS50" i="4"/>
  <c r="CD48" i="4"/>
  <c r="I47" i="4"/>
  <c r="AS45" i="4"/>
  <c r="CD43" i="4"/>
  <c r="CO41" i="4"/>
  <c r="AG40" i="4"/>
  <c r="BE38" i="4"/>
  <c r="BB36" i="4"/>
  <c r="BZ34" i="4"/>
  <c r="R33" i="4"/>
  <c r="AP31" i="4"/>
  <c r="BN29" i="4"/>
  <c r="K28" i="4"/>
  <c r="BI26" i="4"/>
  <c r="N25" i="4"/>
  <c r="AN23" i="4"/>
  <c r="BZ21" i="4"/>
  <c r="S20" i="4"/>
  <c r="BQ18" i="4"/>
  <c r="J17" i="4"/>
  <c r="BH15" i="4"/>
  <c r="M14" i="4"/>
  <c r="BK12" i="4"/>
  <c r="BY10" i="4"/>
  <c r="AD9" i="4"/>
  <c r="BP7" i="4"/>
  <c r="D122" i="1"/>
  <c r="D26" i="1"/>
  <c r="BQ15" i="4"/>
  <c r="BX55" i="4"/>
  <c r="BN30" i="4"/>
  <c r="BX16" i="4"/>
  <c r="C79" i="1"/>
  <c r="X52" i="4"/>
  <c r="CK35" i="4"/>
  <c r="W19" i="4"/>
  <c r="I26" i="21"/>
  <c r="N52" i="14"/>
  <c r="E49" i="6"/>
  <c r="E38" i="5"/>
  <c r="CL69" i="4"/>
  <c r="BA63" i="4"/>
  <c r="AO60" i="4"/>
  <c r="G58" i="4"/>
  <c r="N56" i="4"/>
  <c r="V54" i="4"/>
  <c r="BG52" i="4"/>
  <c r="CE50" i="4"/>
  <c r="CC48" i="4"/>
  <c r="U47" i="4"/>
  <c r="AR45" i="4"/>
  <c r="BP43" i="4"/>
  <c r="CN41" i="4"/>
  <c r="AF40" i="4"/>
  <c r="BQ38" i="4"/>
  <c r="CO36" i="4"/>
  <c r="AG35" i="4"/>
  <c r="BQ33" i="4"/>
  <c r="CB31" i="4"/>
  <c r="T30" i="4"/>
  <c r="AT28" i="4"/>
  <c r="CR26" i="4"/>
  <c r="AW25" i="4"/>
  <c r="CU23" i="4"/>
  <c r="AB22" i="4"/>
  <c r="BN20" i="4"/>
  <c r="G19" i="4"/>
  <c r="BE17" i="4"/>
  <c r="R26" i="5"/>
  <c r="BF48" i="4"/>
  <c r="CQ41" i="4"/>
  <c r="BO34" i="4"/>
  <c r="CH27" i="4"/>
  <c r="AR21" i="4"/>
  <c r="AL15" i="4"/>
  <c r="CO8" i="4"/>
  <c r="F64" i="1"/>
  <c r="D96" i="1"/>
  <c r="BP16" i="4"/>
  <c r="BE39" i="4"/>
  <c r="T24" i="4"/>
  <c r="BG9" i="4"/>
  <c r="BZ57" i="4"/>
  <c r="AU38" i="4"/>
  <c r="V20" i="4"/>
  <c r="D31" i="26"/>
  <c r="N54" i="14"/>
  <c r="E39" i="6"/>
  <c r="CO66" i="4"/>
  <c r="CC61" i="4"/>
  <c r="CE58" i="4"/>
  <c r="BI56" i="4"/>
  <c r="CL54" i="4"/>
  <c r="AD53" i="4"/>
  <c r="AO51" i="4"/>
  <c r="BL49" i="4"/>
  <c r="BW47" i="4"/>
  <c r="CU45" i="4"/>
  <c r="Z44" i="4"/>
  <c r="BK42" i="4"/>
  <c r="BU40" i="4"/>
  <c r="M39" i="4"/>
  <c r="AX37" i="4"/>
  <c r="BV35" i="4"/>
  <c r="N34" i="4"/>
  <c r="AY32" i="4"/>
  <c r="BJ30" i="4"/>
  <c r="CT28" i="4"/>
  <c r="AW27" i="4"/>
  <c r="CU25" i="4"/>
  <c r="AB24" i="4"/>
  <c r="BN22" i="4"/>
  <c r="G21" i="4"/>
  <c r="BE19" i="4"/>
  <c r="CQ17" i="4"/>
  <c r="AV16" i="4"/>
  <c r="CT14" i="4"/>
  <c r="AY13" i="4"/>
  <c r="BM11" i="4"/>
  <c r="R10" i="4"/>
  <c r="BD8" i="4"/>
  <c r="I7" i="4"/>
  <c r="E116" i="1"/>
  <c r="E90" i="1"/>
  <c r="E60" i="1"/>
  <c r="E32" i="1"/>
  <c r="D112" i="1"/>
  <c r="D30" i="1"/>
  <c r="H16" i="4"/>
  <c r="D53" i="2"/>
  <c r="BV31" i="4"/>
  <c r="AW19" i="4"/>
  <c r="C107" i="1"/>
  <c r="CI50" i="4"/>
  <c r="CQ34" i="4"/>
  <c r="CE19" i="4"/>
  <c r="D37" i="21"/>
  <c r="N53" i="14"/>
  <c r="L11" i="7"/>
  <c r="F46" i="5"/>
  <c r="BN70" i="4"/>
  <c r="CS62" i="4"/>
  <c r="BZ59" i="4"/>
  <c r="AP57" i="4"/>
  <c r="AR55" i="4"/>
  <c r="BP53" i="4"/>
  <c r="CN51" i="4"/>
  <c r="AF50" i="4"/>
  <c r="BQ48" i="4"/>
  <c r="CN46" i="4"/>
  <c r="AF45" i="4"/>
  <c r="BQ43" i="4"/>
  <c r="CB41" i="4"/>
  <c r="T40" i="4"/>
  <c r="AR38" i="4"/>
  <c r="AO36" i="4"/>
  <c r="BM34" i="4"/>
  <c r="E33" i="4"/>
  <c r="AC31" i="4"/>
  <c r="BA29" i="4"/>
  <c r="CR27" i="4"/>
  <c r="AW26" i="4"/>
  <c r="CU24" i="4"/>
  <c r="AB23" i="4"/>
  <c r="BN21" i="4"/>
  <c r="G20" i="4"/>
  <c r="BE18" i="4"/>
  <c r="CQ16" i="4"/>
  <c r="AV15" i="4"/>
  <c r="CT13" i="4"/>
  <c r="AY12" i="4"/>
  <c r="BM10" i="4"/>
  <c r="R9" i="4"/>
  <c r="BD7" i="4"/>
  <c r="D114" i="1"/>
  <c r="D16" i="1"/>
  <c r="CD14" i="4"/>
  <c r="BY45" i="4"/>
  <c r="AS29" i="4"/>
  <c r="AO15" i="4"/>
  <c r="C63" i="1"/>
  <c r="AV50" i="4"/>
  <c r="BC34" i="4"/>
  <c r="CG17" i="4"/>
  <c r="M27" i="20"/>
  <c r="N40" i="14"/>
  <c r="E37" i="6"/>
  <c r="E34" i="5"/>
  <c r="R69" i="4"/>
  <c r="Y63" i="4"/>
  <c r="V60" i="4"/>
  <c r="CK57" i="4"/>
  <c r="CS55" i="4"/>
  <c r="I54" i="4"/>
  <c r="AT52" i="4"/>
  <c r="BR50" i="4"/>
  <c r="BP48" i="4"/>
  <c r="G47" i="4"/>
  <c r="AE45" i="4"/>
  <c r="AS67" i="4"/>
  <c r="AS48" i="4"/>
  <c r="CD41" i="4"/>
  <c r="BB34" i="4"/>
  <c r="BV27" i="4"/>
  <c r="AF21" i="4"/>
  <c r="Z15" i="4"/>
  <c r="CC8" i="4"/>
  <c r="F62" i="1"/>
  <c r="D60" i="1"/>
  <c r="CF12" i="4"/>
  <c r="AJ38" i="4"/>
  <c r="I23" i="4"/>
  <c r="AV8" i="4"/>
  <c r="AV56" i="4"/>
  <c r="M37" i="4"/>
  <c r="K19" i="4"/>
  <c r="L38" i="23"/>
  <c r="N42" i="14"/>
  <c r="E27" i="6"/>
  <c r="AS66" i="4"/>
  <c r="BE61" i="4"/>
  <c r="BM58" i="4"/>
  <c r="AS56" i="4"/>
  <c r="BY54" i="4"/>
  <c r="Q53" i="4"/>
  <c r="AA51" i="4"/>
  <c r="AY49" i="4"/>
  <c r="BJ47" i="4"/>
  <c r="CH45" i="4"/>
  <c r="M44" i="4"/>
  <c r="AX42" i="4"/>
  <c r="BH40" i="4"/>
  <c r="CS38" i="4"/>
  <c r="AK37" i="4"/>
  <c r="BI35" i="4"/>
  <c r="CT33" i="4"/>
  <c r="AL32" i="4"/>
  <c r="AV30" i="4"/>
  <c r="CG28" i="4"/>
  <c r="AK27" i="4"/>
  <c r="CI25" i="4"/>
  <c r="P24" i="4"/>
  <c r="BB22" i="4"/>
  <c r="CN20" i="4"/>
  <c r="AS19" i="4"/>
  <c r="CE17" i="4"/>
  <c r="AJ16" i="4"/>
  <c r="CH14" i="4"/>
  <c r="AM13" i="4"/>
  <c r="BA11" i="4"/>
  <c r="F10" i="4"/>
  <c r="AR8" i="4"/>
  <c r="D69" i="2"/>
  <c r="E114" i="1"/>
  <c r="E88" i="1"/>
  <c r="E58" i="1"/>
  <c r="E30" i="1"/>
  <c r="D106" i="1"/>
  <c r="D22" i="1"/>
  <c r="AG15" i="4"/>
  <c r="W55" i="4"/>
  <c r="CA30" i="4"/>
  <c r="AX18" i="4"/>
  <c r="C81" i="1"/>
  <c r="BA49" i="4"/>
  <c r="BV33" i="4"/>
  <c r="BH18" i="4"/>
  <c r="J32" i="20"/>
  <c r="N41" i="14"/>
  <c r="F61" i="6"/>
  <c r="F42" i="5"/>
  <c r="S69" i="4"/>
  <c r="BN62" i="4"/>
  <c r="BG59" i="4"/>
  <c r="Z57" i="4"/>
  <c r="AE55" i="4"/>
  <c r="BC53" i="4"/>
  <c r="CA51" i="4"/>
  <c r="S50" i="4"/>
  <c r="BD48" i="4"/>
  <c r="CA46" i="4"/>
  <c r="S45" i="4"/>
  <c r="BD43" i="4"/>
  <c r="BO41" i="4"/>
  <c r="G40" i="4"/>
  <c r="AE38" i="4"/>
  <c r="AB36" i="4"/>
  <c r="AZ34" i="4"/>
  <c r="CK32" i="4"/>
  <c r="P31" i="4"/>
  <c r="AN29" i="4"/>
  <c r="CF27" i="4"/>
  <c r="AK26" i="4"/>
  <c r="CI24" i="4"/>
  <c r="P23" i="4"/>
  <c r="BB21" i="4"/>
  <c r="CN19" i="4"/>
  <c r="AS18" i="4"/>
  <c r="CE16" i="4"/>
  <c r="AJ15" i="4"/>
  <c r="CH13" i="4"/>
  <c r="AM12" i="4"/>
  <c r="BA10" i="4"/>
  <c r="F9" i="4"/>
  <c r="AR7" i="4"/>
  <c r="D108" i="1"/>
  <c r="C82" i="1"/>
  <c r="J14" i="4"/>
  <c r="CO42" i="4"/>
  <c r="AB28" i="4"/>
  <c r="AP14" i="4"/>
  <c r="C45" i="1"/>
  <c r="AN49" i="4"/>
  <c r="CA32" i="4"/>
  <c r="BJ16" i="4"/>
  <c r="D58" i="16"/>
  <c r="N28" i="14"/>
  <c r="E25" i="6"/>
  <c r="E30" i="5"/>
  <c r="AQ68" i="4"/>
  <c r="CO62" i="4"/>
  <c r="CU59" i="4"/>
  <c r="BU57" i="4"/>
  <c r="CD55" i="4"/>
  <c r="CO53" i="4"/>
  <c r="AG52" i="4"/>
  <c r="N62" i="4"/>
  <c r="X47" i="4"/>
  <c r="AI40" i="4"/>
  <c r="AG33" i="4"/>
  <c r="BK26" i="4"/>
  <c r="U20" i="4"/>
  <c r="O14" i="4"/>
  <c r="BF7" i="4"/>
  <c r="F58" i="1"/>
  <c r="D54" i="1"/>
  <c r="L12" i="4"/>
  <c r="O37" i="4"/>
  <c r="J22" i="4"/>
  <c r="D13" i="2"/>
  <c r="CF53" i="4"/>
  <c r="E36" i="4"/>
  <c r="L18" i="4"/>
  <c r="F47" i="21"/>
  <c r="N30" i="14"/>
  <c r="E15" i="6"/>
  <c r="AT65" i="4"/>
  <c r="AG61" i="4"/>
  <c r="AU58" i="4"/>
  <c r="AE56" i="4"/>
  <c r="BL54" i="4"/>
  <c r="BV52" i="4"/>
  <c r="N51" i="4"/>
  <c r="AL49" i="4"/>
  <c r="AW47" i="4"/>
  <c r="BU45" i="4"/>
  <c r="CS43" i="4"/>
  <c r="AJ42" i="4"/>
  <c r="AU40" i="4"/>
  <c r="CF38" i="4"/>
  <c r="X37" i="4"/>
  <c r="AV35" i="4"/>
  <c r="CG33" i="4"/>
  <c r="Y32" i="4"/>
  <c r="AI30" i="4"/>
  <c r="BT28" i="4"/>
  <c r="Y27" i="4"/>
  <c r="BW25" i="4"/>
  <c r="CK23" i="4"/>
  <c r="AP22" i="4"/>
  <c r="CB20" i="4"/>
  <c r="AG19" i="4"/>
  <c r="BS17" i="4"/>
  <c r="X16" i="4"/>
  <c r="BV14" i="4"/>
  <c r="AA13" i="4"/>
  <c r="AO11" i="4"/>
  <c r="CA9" i="4"/>
  <c r="AF8" i="4"/>
  <c r="D57" i="2"/>
  <c r="E112" i="1"/>
  <c r="E86" i="1"/>
  <c r="E56" i="1"/>
  <c r="E28" i="1"/>
  <c r="D102" i="1"/>
  <c r="D10" i="1"/>
  <c r="BF14" i="4"/>
  <c r="S46" i="4"/>
  <c r="BS29" i="4"/>
  <c r="AY17" i="4"/>
  <c r="C65" i="1"/>
  <c r="AG48" i="4"/>
  <c r="AA32" i="4"/>
  <c r="AK17" i="4"/>
  <c r="E65" i="16"/>
  <c r="N29" i="14"/>
  <c r="F49" i="6"/>
  <c r="F38" i="5"/>
  <c r="AR68" i="4"/>
  <c r="AL62" i="4"/>
  <c r="AM59" i="4"/>
  <c r="K57" i="4"/>
  <c r="R55" i="4"/>
  <c r="AP53" i="4"/>
  <c r="BN51" i="4"/>
  <c r="F50" i="4"/>
  <c r="AP48" i="4"/>
  <c r="BN46" i="4"/>
  <c r="F45" i="4"/>
  <c r="AQ43" i="4"/>
  <c r="BB41" i="4"/>
  <c r="BZ39" i="4"/>
  <c r="R38" i="4"/>
  <c r="O36" i="4"/>
  <c r="AM34" i="4"/>
  <c r="BX32" i="4"/>
  <c r="CI30" i="4"/>
  <c r="AA29" i="4"/>
  <c r="BT27" i="4"/>
  <c r="Y26" i="4"/>
  <c r="BW24" i="4"/>
  <c r="CK22" i="4"/>
  <c r="AP21" i="4"/>
  <c r="CB19" i="4"/>
  <c r="AG18" i="4"/>
  <c r="BS16" i="4"/>
  <c r="X15" i="4"/>
  <c r="W59" i="4"/>
  <c r="CQ46" i="4"/>
  <c r="I40" i="4"/>
  <c r="G33" i="4"/>
  <c r="AM26" i="4"/>
  <c r="CD19" i="4"/>
  <c r="BL13" i="4"/>
  <c r="AH7" i="4"/>
  <c r="F42" i="1"/>
  <c r="D40" i="1"/>
  <c r="AK11" i="4"/>
  <c r="H36" i="4"/>
  <c r="K21" i="4"/>
  <c r="C119" i="1"/>
  <c r="CL52" i="4"/>
  <c r="BP34" i="4"/>
  <c r="CH16" i="4"/>
  <c r="G37" i="20"/>
  <c r="N18" i="14"/>
  <c r="CU72" i="4"/>
  <c r="CQ64" i="4"/>
  <c r="J61" i="4"/>
  <c r="AC58" i="4"/>
  <c r="P56" i="4"/>
  <c r="AY54" i="4"/>
  <c r="BI52" i="4"/>
  <c r="CT50" i="4"/>
  <c r="Y49" i="4"/>
  <c r="AJ47" i="4"/>
  <c r="BH45" i="4"/>
  <c r="CE43" i="4"/>
  <c r="W42" i="4"/>
  <c r="AH40" i="4"/>
  <c r="BS38" i="4"/>
  <c r="K37" i="4"/>
  <c r="AI35" i="4"/>
  <c r="BT33" i="4"/>
  <c r="L32" i="4"/>
  <c r="V30" i="4"/>
  <c r="BH28" i="4"/>
  <c r="M27" i="4"/>
  <c r="BK25" i="4"/>
  <c r="BY23" i="4"/>
  <c r="AD22" i="4"/>
  <c r="BP20" i="4"/>
  <c r="U19" i="4"/>
  <c r="BG17" i="4"/>
  <c r="L16" i="4"/>
  <c r="BJ14" i="4"/>
  <c r="O13" i="4"/>
  <c r="AC11" i="4"/>
  <c r="BO9" i="4"/>
  <c r="T8" i="4"/>
  <c r="D45" i="2"/>
  <c r="E110" i="1"/>
  <c r="E84" i="1"/>
  <c r="E54" i="1"/>
  <c r="E26" i="1"/>
  <c r="D94" i="1"/>
  <c r="C80" i="1"/>
  <c r="CE13" i="4"/>
  <c r="CB42" i="4"/>
  <c r="BL28" i="4"/>
  <c r="AB16" i="4"/>
  <c r="C47" i="1"/>
  <c r="L47" i="4"/>
  <c r="F31" i="4"/>
  <c r="CU15" i="4"/>
  <c r="Q69" i="15"/>
  <c r="N17" i="14"/>
  <c r="F37" i="6"/>
  <c r="F34" i="5"/>
  <c r="AN67" i="4"/>
  <c r="I62" i="4"/>
  <c r="U59" i="4"/>
  <c r="BW56" i="4"/>
  <c r="E55" i="4"/>
  <c r="AC53" i="4"/>
  <c r="BA51" i="4"/>
  <c r="CK49" i="4"/>
  <c r="AC48" i="4"/>
  <c r="BA46" i="4"/>
  <c r="CL44" i="4"/>
  <c r="AD43" i="4"/>
  <c r="AO41" i="4"/>
  <c r="BM39" i="4"/>
  <c r="BW37" i="4"/>
  <c r="CU35" i="4"/>
  <c r="Z34" i="4"/>
  <c r="BK32" i="4"/>
  <c r="BV30" i="4"/>
  <c r="M29" i="4"/>
  <c r="BH27" i="4"/>
  <c r="M26" i="4"/>
  <c r="BK24" i="4"/>
  <c r="BY22" i="4"/>
  <c r="AD21" i="4"/>
  <c r="BP19" i="4"/>
  <c r="U18" i="4"/>
  <c r="BG16" i="4"/>
  <c r="L15" i="4"/>
  <c r="BJ13" i="4"/>
  <c r="O12" i="4"/>
  <c r="AC10" i="4"/>
  <c r="BO8" i="4"/>
  <c r="T7" i="4"/>
  <c r="D90" i="1"/>
  <c r="C54" i="1"/>
  <c r="AV12" i="4"/>
  <c r="AZ40" i="4"/>
  <c r="AE25" i="4"/>
  <c r="T12" i="4"/>
  <c r="E53" i="6"/>
  <c r="CR46" i="4"/>
  <c r="X30" i="4"/>
  <c r="CK13" i="4"/>
  <c r="O53" i="15"/>
  <c r="E67" i="13"/>
  <c r="E70" i="5"/>
  <c r="E22" i="5"/>
  <c r="AG67" i="4"/>
  <c r="AK62" i="4"/>
  <c r="BE59" i="4"/>
  <c r="AO57" i="4"/>
  <c r="BD55" i="4"/>
  <c r="BO53" i="4"/>
  <c r="G52" i="4"/>
  <c r="AE50" i="4"/>
  <c r="AB48" i="4"/>
  <c r="AZ46" i="4"/>
  <c r="CK44" i="4"/>
  <c r="P43" i="4"/>
  <c r="AN41" i="4"/>
  <c r="BY39" i="4"/>
  <c r="P38" i="4"/>
  <c r="M57" i="4"/>
  <c r="CD46" i="4"/>
  <c r="CO39" i="4"/>
  <c r="BZ32" i="4"/>
  <c r="AA26" i="4"/>
  <c r="BR19" i="4"/>
  <c r="AZ13" i="4"/>
  <c r="V7" i="4"/>
  <c r="F36" i="1"/>
  <c r="D32" i="1"/>
  <c r="CI9" i="4"/>
  <c r="CS34" i="4"/>
  <c r="M19" i="4"/>
  <c r="C85" i="1"/>
  <c r="BQ51" i="4"/>
  <c r="U33" i="4"/>
  <c r="BK15" i="4"/>
  <c r="F71" i="15"/>
  <c r="E27" i="13"/>
  <c r="AA72" i="4"/>
  <c r="AU64" i="4"/>
  <c r="CI60" i="4"/>
  <c r="K58" i="4"/>
  <c r="CU55" i="4"/>
  <c r="AL54" i="4"/>
  <c r="AV52" i="4"/>
  <c r="CG50" i="4"/>
  <c r="L49" i="4"/>
  <c r="W47" i="4"/>
  <c r="AU45" i="4"/>
  <c r="BR43" i="4"/>
  <c r="J42" i="4"/>
  <c r="U40" i="4"/>
  <c r="BF38" i="4"/>
  <c r="CQ36" i="4"/>
  <c r="V35" i="4"/>
  <c r="BG33" i="4"/>
  <c r="CQ31" i="4"/>
  <c r="I30" i="4"/>
  <c r="AV28" i="4"/>
  <c r="CT26" i="4"/>
  <c r="AY25" i="4"/>
  <c r="BM23" i="4"/>
  <c r="R22" i="4"/>
  <c r="BD20" i="4"/>
  <c r="I19" i="4"/>
  <c r="AU17" i="4"/>
  <c r="CS15" i="4"/>
  <c r="AX14" i="4"/>
  <c r="BX12" i="4"/>
  <c r="Q11" i="4"/>
  <c r="BC9" i="4"/>
  <c r="H8" i="4"/>
  <c r="D33" i="2"/>
  <c r="E108" i="1"/>
  <c r="E82" i="1"/>
  <c r="E52" i="1"/>
  <c r="E22" i="1"/>
  <c r="D88" i="1"/>
  <c r="C66" i="1"/>
  <c r="CR12" i="4"/>
  <c r="O42" i="4"/>
  <c r="BM27" i="4"/>
  <c r="Q15" i="4"/>
  <c r="C11" i="1"/>
  <c r="BW45" i="4"/>
  <c r="CD29" i="4"/>
  <c r="BL14" i="4"/>
  <c r="Q54" i="15"/>
  <c r="E71" i="13"/>
  <c r="F25" i="6"/>
  <c r="F30" i="5"/>
  <c r="CK66" i="4"/>
  <c r="CA61" i="4"/>
  <c r="CD58" i="4"/>
  <c r="BH56" i="4"/>
  <c r="CK54" i="4"/>
  <c r="P53" i="4"/>
  <c r="AM51" i="4"/>
  <c r="BX49" i="4"/>
  <c r="P48" i="4"/>
  <c r="AN46" i="4"/>
  <c r="BY44" i="4"/>
  <c r="Q43" i="4"/>
  <c r="AB41" i="4"/>
  <c r="AY39" i="4"/>
  <c r="BJ37" i="4"/>
  <c r="CH35" i="4"/>
  <c r="M34" i="4"/>
  <c r="AX32" i="4"/>
  <c r="BH30" i="4"/>
  <c r="CS28" i="4"/>
  <c r="AV27" i="4"/>
  <c r="CT25" i="4"/>
  <c r="AY24" i="4"/>
  <c r="BM22" i="4"/>
  <c r="R21" i="4"/>
  <c r="BD19" i="4"/>
  <c r="I18" i="4"/>
  <c r="AU16" i="4"/>
  <c r="CS14" i="4"/>
  <c r="T55" i="4"/>
  <c r="AV45" i="4"/>
  <c r="BT38" i="4"/>
  <c r="BE31" i="4"/>
  <c r="BY24" i="4"/>
  <c r="BG18" i="4"/>
  <c r="AC12" i="4"/>
  <c r="F126" i="1"/>
  <c r="F34" i="1"/>
  <c r="D28" i="1"/>
  <c r="O9" i="4"/>
  <c r="E34" i="4"/>
  <c r="N18" i="4"/>
  <c r="C67" i="1"/>
  <c r="AI50" i="4"/>
  <c r="CT31" i="4"/>
  <c r="AB14" i="4"/>
  <c r="S55" i="15"/>
  <c r="E55" i="12"/>
  <c r="AZ71" i="4"/>
  <c r="CR63" i="4"/>
  <c r="BM60" i="4"/>
  <c r="BW57" i="4"/>
  <c r="CG55" i="4"/>
  <c r="X54" i="4"/>
  <c r="AI52" i="4"/>
  <c r="BT50" i="4"/>
  <c r="CR48" i="4"/>
  <c r="J47" i="4"/>
  <c r="AG45" i="4"/>
  <c r="BE43" i="4"/>
  <c r="CC41" i="4"/>
  <c r="H40" i="4"/>
  <c r="AS38" i="4"/>
  <c r="CD36" i="4"/>
  <c r="I35" i="4"/>
  <c r="AS33" i="4"/>
  <c r="CD31" i="4"/>
  <c r="CO29" i="4"/>
  <c r="AJ28" i="4"/>
  <c r="CH26" i="4"/>
  <c r="AM25" i="4"/>
  <c r="BA23" i="4"/>
  <c r="F22" i="4"/>
  <c r="AR20" i="4"/>
  <c r="CD18" i="4"/>
  <c r="AI17" i="4"/>
  <c r="CG15" i="4"/>
  <c r="AL14" i="4"/>
  <c r="BL12" i="4"/>
  <c r="E11" i="4"/>
  <c r="AQ9" i="4"/>
  <c r="CO7" i="4"/>
  <c r="D21" i="2"/>
  <c r="E106" i="1"/>
  <c r="E80" i="1"/>
  <c r="E48" i="1"/>
  <c r="E18" i="1"/>
  <c r="D82" i="1"/>
  <c r="C58" i="1"/>
  <c r="X12" i="4"/>
  <c r="T41" i="4"/>
  <c r="BN26" i="4"/>
  <c r="R14" i="4"/>
  <c r="E63" i="4"/>
  <c r="AB44" i="4"/>
  <c r="Z28" i="4"/>
  <c r="AO13" i="4"/>
  <c r="E46" i="15"/>
  <c r="E23" i="13"/>
  <c r="F13" i="6"/>
  <c r="F26" i="5"/>
  <c r="AO66" i="4"/>
  <c r="BC61" i="4"/>
  <c r="BL58" i="4"/>
  <c r="AR56" i="4"/>
  <c r="BX54" i="4"/>
  <c r="CH52" i="4"/>
  <c r="Z51" i="4"/>
  <c r="BK49" i="4"/>
  <c r="CI47" i="4"/>
  <c r="AA46" i="4"/>
  <c r="BL44" i="4"/>
  <c r="BW42" i="4"/>
  <c r="O41" i="4"/>
  <c r="AL39" i="4"/>
  <c r="AW37" i="4"/>
  <c r="BU35" i="4"/>
  <c r="CS33" i="4"/>
  <c r="AR53" i="4"/>
  <c r="U45" i="4"/>
  <c r="AT38" i="4"/>
  <c r="AE31" i="4"/>
  <c r="BA24" i="4"/>
  <c r="AI18" i="4"/>
  <c r="E12" i="4"/>
  <c r="F122" i="1"/>
  <c r="F30" i="1"/>
  <c r="D18" i="1"/>
  <c r="P8" i="4"/>
  <c r="AH31" i="4"/>
  <c r="CK15" i="4"/>
  <c r="C51" i="1"/>
  <c r="N49" i="4"/>
  <c r="BL30" i="4"/>
  <c r="CL12" i="4"/>
  <c r="Q46" i="15"/>
  <c r="E19" i="12"/>
  <c r="BY70" i="4"/>
  <c r="BH63" i="4"/>
  <c r="AT60" i="4"/>
  <c r="BH57" i="4"/>
  <c r="BS55" i="4"/>
  <c r="K54" i="4"/>
  <c r="V52" i="4"/>
  <c r="BG50" i="4"/>
  <c r="CE48" i="4"/>
  <c r="CB46" i="4"/>
  <c r="T45" i="4"/>
  <c r="AR43" i="4"/>
  <c r="BP41" i="4"/>
  <c r="CN39" i="4"/>
  <c r="AF38" i="4"/>
  <c r="BQ36" i="4"/>
  <c r="CN34" i="4"/>
  <c r="AF33" i="4"/>
  <c r="BQ31" i="4"/>
  <c r="CB29" i="4"/>
  <c r="X28" i="4"/>
  <c r="BV26" i="4"/>
  <c r="AA25" i="4"/>
  <c r="AO23" i="4"/>
  <c r="CA21" i="4"/>
  <c r="AF20" i="4"/>
  <c r="BR18" i="4"/>
  <c r="W17" i="4"/>
  <c r="BU15" i="4"/>
  <c r="Z14" i="4"/>
  <c r="AZ12" i="4"/>
  <c r="CL10" i="4"/>
  <c r="AE9" i="4"/>
  <c r="CC7" i="4"/>
  <c r="D9" i="2"/>
  <c r="E104" i="1"/>
  <c r="E72" i="1"/>
  <c r="E46" i="1"/>
  <c r="E16" i="1"/>
  <c r="D68" i="1"/>
  <c r="C46" i="1"/>
  <c r="AW11" i="4"/>
  <c r="CR39" i="4"/>
  <c r="BO25" i="4"/>
  <c r="G13" i="4"/>
  <c r="AX60" i="4"/>
  <c r="G43" i="4"/>
  <c r="O27" i="4"/>
  <c r="S11" i="4"/>
  <c r="M38" i="15"/>
  <c r="E52" i="12"/>
  <c r="F70" i="5"/>
  <c r="F22" i="5"/>
  <c r="CL65" i="4"/>
  <c r="AE61" i="4"/>
  <c r="AT58" i="4"/>
  <c r="AD56" i="4"/>
  <c r="BK54" i="4"/>
  <c r="BU52" i="4"/>
  <c r="M51" i="4"/>
  <c r="AX49" i="4"/>
  <c r="BV47" i="4"/>
  <c r="N46" i="4"/>
  <c r="AY44" i="4"/>
  <c r="BJ42" i="4"/>
  <c r="CT40" i="4"/>
  <c r="Y39" i="4"/>
  <c r="AJ37" i="4"/>
  <c r="BH35" i="4"/>
  <c r="CF33" i="4"/>
  <c r="X32" i="4"/>
  <c r="AH30" i="4"/>
  <c r="BS28" i="4"/>
  <c r="X27" i="4"/>
  <c r="BV25" i="4"/>
  <c r="AA24" i="4"/>
  <c r="AO22" i="4"/>
  <c r="CA20" i="4"/>
  <c r="AF19" i="4"/>
  <c r="BR17" i="4"/>
  <c r="W16" i="4"/>
  <c r="BU14" i="4"/>
  <c r="Z13" i="4"/>
  <c r="AZ11" i="4"/>
  <c r="CL9" i="4"/>
  <c r="AE8" i="4"/>
  <c r="D56" i="2"/>
  <c r="D64" i="1"/>
  <c r="C26" i="1"/>
  <c r="Z10" i="4"/>
  <c r="BH36" i="4"/>
  <c r="AH22" i="4"/>
  <c r="BT8" i="4"/>
  <c r="CG58" i="4"/>
  <c r="BZ42" i="4"/>
  <c r="CK25" i="4"/>
  <c r="BE9" i="4"/>
  <c r="I30" i="15"/>
  <c r="E13" i="12"/>
  <c r="E58" i="5"/>
  <c r="E10" i="5"/>
  <c r="CE65" i="4"/>
  <c r="AZ61" i="4"/>
  <c r="CS58" i="4"/>
  <c r="CL56" i="4"/>
  <c r="Q55" i="4"/>
  <c r="AB53" i="4"/>
  <c r="AY51" i="4"/>
  <c r="BJ49" i="4"/>
  <c r="BP51" i="4"/>
  <c r="H45" i="4"/>
  <c r="AG38" i="4"/>
  <c r="R31" i="4"/>
  <c r="AO24" i="4"/>
  <c r="W18" i="4"/>
  <c r="CL11" i="4"/>
  <c r="F118" i="1"/>
  <c r="F10" i="1"/>
  <c r="C40" i="1"/>
  <c r="AO7" i="4"/>
  <c r="AA30" i="4"/>
  <c r="CL14" i="4"/>
  <c r="C37" i="1"/>
  <c r="BY47" i="4"/>
  <c r="AD29" i="4"/>
  <c r="BO11" i="4"/>
  <c r="F39" i="15"/>
  <c r="D50" i="10"/>
  <c r="E70" i="4"/>
  <c r="AC63" i="4"/>
  <c r="Z60" i="4"/>
  <c r="AQ57" i="4"/>
  <c r="BF55" i="4"/>
  <c r="CQ53" i="4"/>
  <c r="I52" i="4"/>
  <c r="AT50" i="4"/>
  <c r="BR48" i="4"/>
  <c r="BO46" i="4"/>
  <c r="G45" i="4"/>
  <c r="AE43" i="4"/>
  <c r="BC41" i="4"/>
  <c r="CA39" i="4"/>
  <c r="S38" i="4"/>
  <c r="BD36" i="4"/>
  <c r="CA34" i="4"/>
  <c r="S33" i="4"/>
  <c r="BD31" i="4"/>
  <c r="BO29" i="4"/>
  <c r="L28" i="4"/>
  <c r="BJ26" i="4"/>
  <c r="O25" i="4"/>
  <c r="AC23" i="4"/>
  <c r="BO21" i="4"/>
  <c r="T20" i="4"/>
  <c r="BF18" i="4"/>
  <c r="K17" i="4"/>
  <c r="BI15" i="4"/>
  <c r="N14" i="4"/>
  <c r="AN12" i="4"/>
  <c r="BZ10" i="4"/>
  <c r="S9" i="4"/>
  <c r="BQ7" i="4"/>
  <c r="E128" i="1"/>
  <c r="E102" i="1"/>
  <c r="E70" i="1"/>
  <c r="E44" i="1"/>
  <c r="E10" i="1"/>
  <c r="D62" i="1"/>
  <c r="C34" i="1"/>
  <c r="BV10" i="4"/>
  <c r="W38" i="4"/>
  <c r="BD24" i="4"/>
  <c r="AF12" i="4"/>
  <c r="M58" i="4"/>
  <c r="BR41" i="4"/>
  <c r="BY25" i="4"/>
  <c r="CO9" i="4"/>
  <c r="U30" i="15"/>
  <c r="E16" i="12"/>
  <c r="F66" i="5"/>
  <c r="F18" i="5"/>
  <c r="AP65" i="4"/>
  <c r="I61" i="4"/>
  <c r="AB58" i="4"/>
  <c r="O56" i="4"/>
  <c r="AX54" i="4"/>
  <c r="BH52" i="4"/>
  <c r="CS50" i="4"/>
  <c r="AK49" i="4"/>
  <c r="BI47" i="4"/>
  <c r="CT45" i="4"/>
  <c r="AL44" i="4"/>
  <c r="AV42" i="4"/>
  <c r="CG40" i="4"/>
  <c r="L39" i="4"/>
  <c r="W37" i="4"/>
  <c r="AU35" i="4"/>
  <c r="BS33" i="4"/>
  <c r="J32" i="4"/>
  <c r="U30" i="4"/>
  <c r="BG28" i="4"/>
  <c r="L27" i="4"/>
  <c r="BJ25" i="4"/>
  <c r="O24" i="4"/>
  <c r="AC22" i="4"/>
  <c r="BO20" i="4"/>
  <c r="T19" i="4"/>
  <c r="BF17" i="4"/>
  <c r="K16" i="4"/>
  <c r="BI14" i="4"/>
  <c r="N13" i="4"/>
  <c r="AN11" i="4"/>
  <c r="BZ9" i="4"/>
  <c r="S8" i="4"/>
  <c r="D32" i="2"/>
  <c r="D56" i="1"/>
  <c r="C10" i="1"/>
  <c r="AY9" i="4"/>
  <c r="Z35" i="4"/>
  <c r="AI21" i="4"/>
  <c r="BU7" i="4"/>
  <c r="AD57" i="4"/>
  <c r="BE41" i="4"/>
  <c r="BN24" i="4"/>
  <c r="CE7" i="4"/>
  <c r="Q22" i="15"/>
  <c r="D26" i="10"/>
  <c r="E54" i="5"/>
  <c r="CI72" i="4"/>
  <c r="AI65" i="4"/>
  <c r="AB61" i="4"/>
  <c r="CA58" i="4"/>
  <c r="BV56" i="4"/>
  <c r="AU50" i="4"/>
  <c r="CG43" i="4"/>
  <c r="CR36" i="4"/>
  <c r="CC29" i="4"/>
  <c r="AD23" i="4"/>
  <c r="L17" i="4"/>
  <c r="BO10" i="4"/>
  <c r="F98" i="1"/>
  <c r="F8" i="1"/>
  <c r="C30" i="1"/>
  <c r="CK55" i="4"/>
  <c r="AN28" i="4"/>
  <c r="AQ13" i="4"/>
  <c r="C13" i="1"/>
  <c r="BD46" i="4"/>
  <c r="AN26" i="4"/>
  <c r="AF10" i="4"/>
  <c r="N31" i="15"/>
  <c r="E65" i="8"/>
  <c r="AD69" i="4"/>
  <c r="CT62" i="4"/>
  <c r="CC59" i="4"/>
  <c r="AA57" i="4"/>
  <c r="AS55" i="4"/>
  <c r="CD53" i="4"/>
  <c r="CO51" i="4"/>
  <c r="AG50" i="4"/>
  <c r="BE48" i="4"/>
  <c r="BB46" i="4"/>
  <c r="BZ44" i="4"/>
  <c r="R43" i="4"/>
  <c r="AP41" i="4"/>
  <c r="BN39" i="4"/>
  <c r="F38" i="4"/>
  <c r="AP36" i="4"/>
  <c r="BN34" i="4"/>
  <c r="F33" i="4"/>
  <c r="AQ31" i="4"/>
  <c r="BB29" i="4"/>
  <c r="CS27" i="4"/>
  <c r="AX26" i="4"/>
  <c r="BX24" i="4"/>
  <c r="Q23" i="4"/>
  <c r="BC21" i="4"/>
  <c r="H20" i="4"/>
  <c r="AT18" i="4"/>
  <c r="CR16" i="4"/>
  <c r="AW15" i="4"/>
  <c r="CU13" i="4"/>
  <c r="AB12" i="4"/>
  <c r="BN10" i="4"/>
  <c r="G9" i="4"/>
  <c r="BE7" i="4"/>
  <c r="E126" i="1"/>
  <c r="E98" i="1"/>
  <c r="E68" i="1"/>
  <c r="E42" i="1"/>
  <c r="E8" i="1"/>
  <c r="D58" i="1"/>
  <c r="C28" i="1"/>
  <c r="CU9" i="4"/>
  <c r="CU36" i="4"/>
  <c r="BE23" i="4"/>
  <c r="AG11" i="4"/>
  <c r="S56" i="4"/>
  <c r="AW40" i="4"/>
  <c r="BB24" i="4"/>
  <c r="BR8" i="4"/>
  <c r="J23" i="15"/>
  <c r="D38" i="10"/>
  <c r="F62" i="5"/>
  <c r="F14" i="5"/>
  <c r="AQ64" i="4"/>
  <c r="CH60" i="4"/>
  <c r="J58" i="4"/>
  <c r="CT55" i="4"/>
  <c r="AJ54" i="4"/>
  <c r="AU52" i="4"/>
  <c r="CF50" i="4"/>
  <c r="X49" i="4"/>
  <c r="AV47" i="4"/>
  <c r="CG45" i="4"/>
  <c r="Y44" i="4"/>
  <c r="AI42" i="4"/>
  <c r="BT40" i="4"/>
  <c r="CR38" i="4"/>
  <c r="J37" i="4"/>
  <c r="AH35" i="4"/>
  <c r="BE33" i="4"/>
  <c r="CC31" i="4"/>
  <c r="H30" i="4"/>
  <c r="AU28" i="4"/>
  <c r="CS26" i="4"/>
  <c r="AX25" i="4"/>
  <c r="BX23" i="4"/>
  <c r="Q22" i="4"/>
  <c r="BC20" i="4"/>
  <c r="H19" i="4"/>
  <c r="AT17" i="4"/>
  <c r="CR15" i="4"/>
  <c r="AW14" i="4"/>
  <c r="CU12" i="4"/>
  <c r="AB11" i="4"/>
  <c r="BN9" i="4"/>
  <c r="G8" i="4"/>
  <c r="D20" i="2"/>
  <c r="D48" i="1"/>
  <c r="BM19" i="4"/>
  <c r="AZ8" i="4"/>
  <c r="R34" i="4"/>
  <c r="X20" i="4"/>
  <c r="D25" i="2"/>
  <c r="BV55" i="4"/>
  <c r="J40" i="4"/>
  <c r="AE23" i="4"/>
  <c r="D11" i="2"/>
  <c r="F15" i="15"/>
  <c r="E57" i="8"/>
  <c r="E50" i="5"/>
  <c r="O72" i="4"/>
  <c r="CF64" i="4"/>
  <c r="G61" i="4"/>
  <c r="BI58" i="4"/>
  <c r="BE56" i="4"/>
  <c r="BJ54" i="4"/>
  <c r="CT52" i="4"/>
  <c r="Y51" i="4"/>
  <c r="AJ49" i="4"/>
  <c r="BH47" i="4"/>
  <c r="CF45" i="4"/>
  <c r="X44" i="4"/>
  <c r="AH42" i="4"/>
  <c r="BS40" i="4"/>
  <c r="K39" i="4"/>
  <c r="AI37" i="4"/>
  <c r="BT35" i="4"/>
  <c r="L34" i="4"/>
  <c r="V32" i="4"/>
  <c r="BG30" i="4"/>
  <c r="CE28" i="4"/>
  <c r="AI27" i="4"/>
  <c r="CG25" i="4"/>
  <c r="AL24" i="4"/>
  <c r="BL22" i="4"/>
  <c r="E21" i="4"/>
  <c r="AQ19" i="4"/>
  <c r="CO17" i="4"/>
  <c r="U50" i="4"/>
  <c r="BF43" i="4"/>
  <c r="BR36" i="4"/>
  <c r="BC29" i="4"/>
  <c r="F23" i="4"/>
  <c r="CG16" i="4"/>
  <c r="AQ10" i="4"/>
  <c r="F94" i="1"/>
  <c r="D116" i="1"/>
  <c r="C8" i="1"/>
  <c r="AY45" i="4"/>
  <c r="AC27" i="4"/>
  <c r="BD12" i="4"/>
  <c r="E65" i="6"/>
  <c r="CO44" i="4"/>
  <c r="E25" i="4"/>
  <c r="V8" i="4"/>
  <c r="K16" i="15"/>
  <c r="E17" i="8"/>
  <c r="BC68" i="4"/>
  <c r="BQ62" i="4"/>
  <c r="BH59" i="4"/>
  <c r="L57" i="4"/>
  <c r="AF55" i="4"/>
  <c r="BQ53" i="4"/>
  <c r="CB51" i="4"/>
  <c r="T50" i="4"/>
  <c r="AR48" i="4"/>
  <c r="AO46" i="4"/>
  <c r="BM44" i="4"/>
  <c r="E43" i="4"/>
  <c r="AC41" i="4"/>
  <c r="BA39" i="4"/>
  <c r="CK37" i="4"/>
  <c r="AC36" i="4"/>
  <c r="BA34" i="4"/>
  <c r="CL32" i="4"/>
  <c r="AD31" i="4"/>
  <c r="AO29" i="4"/>
  <c r="CG27" i="4"/>
  <c r="AL26" i="4"/>
  <c r="BL24" i="4"/>
  <c r="E23" i="4"/>
  <c r="AQ21" i="4"/>
  <c r="CO19" i="4"/>
  <c r="AH18" i="4"/>
  <c r="CF16" i="4"/>
  <c r="AK15" i="4"/>
  <c r="CI13" i="4"/>
  <c r="P12" i="4"/>
  <c r="BB10" i="4"/>
  <c r="CN8" i="4"/>
  <c r="AS7" i="4"/>
  <c r="E124" i="1"/>
  <c r="E96" i="1"/>
  <c r="E66" i="1"/>
  <c r="E40" i="1"/>
  <c r="D44" i="2"/>
  <c r="D52" i="1"/>
  <c r="C18" i="1"/>
  <c r="AM9" i="4"/>
  <c r="AM35" i="4"/>
  <c r="BF22" i="4"/>
  <c r="V10" i="4"/>
  <c r="CA54" i="4"/>
  <c r="CH38" i="4"/>
  <c r="AQ23" i="4"/>
  <c r="W7" i="4"/>
  <c r="R15" i="15"/>
  <c r="E61" i="8"/>
  <c r="F58" i="5"/>
  <c r="F10" i="5"/>
  <c r="CN63" i="4"/>
  <c r="BL60" i="4"/>
  <c r="CL57" i="4"/>
  <c r="CE55" i="4"/>
  <c r="W54" i="4"/>
  <c r="AH52" i="4"/>
  <c r="BS50" i="4"/>
  <c r="K49" i="4"/>
  <c r="AI47" i="4"/>
  <c r="BT45" i="4"/>
  <c r="L44" i="4"/>
  <c r="V42" i="4"/>
  <c r="BG40" i="4"/>
  <c r="CE38" i="4"/>
  <c r="CC36" i="4"/>
  <c r="U35" i="4"/>
  <c r="AR33" i="4"/>
  <c r="BP31" i="4"/>
  <c r="CN29" i="4"/>
  <c r="AI28" i="4"/>
  <c r="CG26" i="4"/>
  <c r="AL25" i="4"/>
  <c r="BL23" i="4"/>
  <c r="E22" i="4"/>
  <c r="AQ20" i="4"/>
  <c r="CO18" i="4"/>
  <c r="AH17" i="4"/>
  <c r="CF15" i="4"/>
  <c r="AK14" i="4"/>
  <c r="CI12" i="4"/>
  <c r="P11" i="4"/>
  <c r="BB9" i="4"/>
  <c r="CN7" i="4"/>
  <c r="D128" i="1"/>
  <c r="D42" i="1"/>
  <c r="S17" i="4"/>
  <c r="BM7" i="4"/>
  <c r="K33" i="4"/>
  <c r="CT18" i="4"/>
  <c r="C113" i="1"/>
  <c r="BN54" i="4"/>
  <c r="BU38" i="4"/>
  <c r="CO21" i="4"/>
  <c r="D15" i="26"/>
  <c r="N7" i="15"/>
  <c r="E9" i="8"/>
  <c r="E46" i="5"/>
  <c r="AN71" i="4"/>
  <c r="AJ64" i="4"/>
  <c r="CE60" i="4"/>
  <c r="AQ58" i="4"/>
  <c r="AQ56" i="4"/>
  <c r="AV54" i="4"/>
  <c r="CG52" i="4"/>
  <c r="L51" i="4"/>
  <c r="W49" i="4"/>
  <c r="AU47" i="4"/>
  <c r="BS45" i="4"/>
  <c r="J44" i="4"/>
  <c r="U42" i="4"/>
  <c r="BF40" i="4"/>
  <c r="H50" i="4"/>
  <c r="AS43" i="4"/>
  <c r="BE36" i="4"/>
  <c r="AP29" i="4"/>
  <c r="CA22" i="4"/>
  <c r="BU16" i="4"/>
  <c r="AE10" i="4"/>
  <c r="F92" i="1"/>
  <c r="D110" i="1"/>
  <c r="BA19" i="4"/>
  <c r="BT41" i="4"/>
  <c r="AD26" i="4"/>
  <c r="BE11" i="4"/>
  <c r="BJ63" i="4"/>
  <c r="AM42" i="4"/>
  <c r="CB22" i="4"/>
  <c r="D71" i="2"/>
  <c r="S8" i="15"/>
  <c r="E63" i="6"/>
  <c r="CN67" i="4"/>
  <c r="AM62" i="4"/>
  <c r="AN59" i="4"/>
  <c r="CN56" i="4"/>
  <c r="S55" i="4"/>
  <c r="BD53" i="4"/>
  <c r="BO51" i="4"/>
  <c r="G50" i="4"/>
  <c r="AD48" i="4"/>
  <c r="AB46" i="4"/>
  <c r="AZ44" i="4"/>
  <c r="CK42" i="4"/>
  <c r="P41" i="4"/>
  <c r="AM39" i="4"/>
  <c r="BX37" i="4"/>
  <c r="P36" i="4"/>
  <c r="AN34" i="4"/>
  <c r="BY32" i="4"/>
  <c r="Q31" i="4"/>
  <c r="AB29" i="4"/>
  <c r="BU27" i="4"/>
  <c r="Z26" i="4"/>
  <c r="AZ24" i="4"/>
  <c r="CL22" i="4"/>
  <c r="AE21" i="4"/>
  <c r="CC19" i="4"/>
  <c r="V18" i="4"/>
  <c r="BT16" i="4"/>
  <c r="Y15" i="4"/>
  <c r="BW13" i="4"/>
  <c r="CK11" i="4"/>
  <c r="AP10" i="4"/>
  <c r="CB8" i="4"/>
  <c r="AG7" i="4"/>
  <c r="E122" i="1"/>
  <c r="E94" i="1"/>
  <c r="E64" i="1"/>
  <c r="E36" i="1"/>
  <c r="D124" i="1"/>
  <c r="D44" i="1"/>
  <c r="BO17" i="4"/>
  <c r="AN8" i="4"/>
  <c r="AE34" i="4"/>
  <c r="AU21" i="4"/>
  <c r="K9" i="4"/>
  <c r="BF53" i="4"/>
  <c r="BM37" i="4"/>
  <c r="T22" i="4"/>
  <c r="D23" i="26"/>
  <c r="G8" i="15"/>
  <c r="E13" i="8"/>
  <c r="F54" i="5"/>
  <c r="P72" i="4"/>
  <c r="BD63" i="4"/>
  <c r="AR60" i="4"/>
  <c r="BV57" i="4"/>
  <c r="BR55" i="4"/>
  <c r="J54" i="4"/>
  <c r="U52" i="4"/>
  <c r="BF50" i="4"/>
  <c r="CQ48" i="4"/>
  <c r="V47" i="4"/>
  <c r="BG45" i="4"/>
  <c r="CQ43" i="4"/>
  <c r="I42" i="4"/>
  <c r="AT40" i="4"/>
  <c r="BR38" i="4"/>
  <c r="BP36" i="4"/>
  <c r="G35" i="4"/>
  <c r="AE33" i="4"/>
  <c r="BC31" i="4"/>
  <c r="CA29" i="4"/>
  <c r="W28" i="4"/>
  <c r="BU26" i="4"/>
  <c r="Z25" i="4"/>
  <c r="AZ23" i="4"/>
  <c r="CL21" i="4"/>
  <c r="AE20" i="4"/>
  <c r="CC18" i="4"/>
  <c r="V17" i="4"/>
  <c r="BT15" i="4"/>
  <c r="Y14" i="4"/>
  <c r="BW12" i="4"/>
  <c r="CK10" i="4"/>
  <c r="AP9" i="4"/>
  <c r="CB7" i="4"/>
  <c r="D126" i="1"/>
  <c r="D34" i="1"/>
  <c r="AR16" i="4"/>
  <c r="D65" i="2"/>
  <c r="CI31" i="4"/>
  <c r="BW17" i="4"/>
  <c r="C97" i="1"/>
  <c r="AS53" i="4"/>
  <c r="Z37" i="4"/>
  <c r="AT20" i="4"/>
  <c r="H24" i="23"/>
  <c r="N64" i="14"/>
  <c r="E61" i="6"/>
  <c r="E42" i="5"/>
  <c r="BM70" i="4"/>
  <c r="CG63" i="4"/>
  <c r="BK60" i="4"/>
  <c r="Y58" i="4"/>
  <c r="AB56" i="4"/>
  <c r="AI54" i="4"/>
  <c r="BT52" i="4"/>
  <c r="CR50" i="4"/>
  <c r="J49" i="4"/>
  <c r="AH47" i="4"/>
  <c r="BE45" i="4"/>
  <c r="CC43" i="4"/>
  <c r="H42" i="4"/>
  <c r="AS40" i="4"/>
  <c r="AK32" i="4"/>
  <c r="BV13" i="4"/>
  <c r="AF7" i="4"/>
  <c r="BG41" i="4"/>
  <c r="T48" i="4"/>
  <c r="N16" i="14"/>
  <c r="BK62" i="4"/>
  <c r="BW54" i="4"/>
  <c r="BW49" i="4"/>
  <c r="M46" i="4"/>
  <c r="BV42" i="4"/>
  <c r="CL39" i="4"/>
  <c r="BI37" i="4"/>
  <c r="BG35" i="4"/>
  <c r="BD33" i="4"/>
  <c r="AO31" i="4"/>
  <c r="AM29" i="4"/>
  <c r="BG27" i="4"/>
  <c r="BU25" i="4"/>
  <c r="CI23" i="4"/>
  <c r="BY21" i="4"/>
  <c r="F20" i="4"/>
  <c r="T18" i="4"/>
  <c r="AH16" i="4"/>
  <c r="CF14" i="4"/>
  <c r="AK13" i="4"/>
  <c r="CI11" i="4"/>
  <c r="P10" i="4"/>
  <c r="BB8" i="4"/>
  <c r="D67" i="2"/>
  <c r="C114" i="1"/>
  <c r="C88" i="1"/>
  <c r="BD16" i="4"/>
  <c r="Q7" i="4"/>
  <c r="BS34" i="4"/>
  <c r="CE21" i="4"/>
  <c r="BS9" i="4"/>
  <c r="AB60" i="4"/>
  <c r="CH43" i="4"/>
  <c r="BW27" i="4"/>
  <c r="AC13" i="4"/>
  <c r="R52" i="15"/>
  <c r="E15" i="13"/>
  <c r="F11" i="6"/>
  <c r="L25" i="5"/>
  <c r="AF67" i="4"/>
  <c r="AG62" i="4"/>
  <c r="Q59" i="4"/>
  <c r="G57" i="4"/>
  <c r="P55" i="4"/>
  <c r="AN53" i="4"/>
  <c r="BY51" i="4"/>
  <c r="P50" i="4"/>
  <c r="AN48" i="4"/>
  <c r="BY46" i="4"/>
  <c r="Q45" i="4"/>
  <c r="AB43" i="4"/>
  <c r="AZ41" i="4"/>
  <c r="CK39" i="4"/>
  <c r="O38" i="4"/>
  <c r="AZ36" i="4"/>
  <c r="CK34" i="4"/>
  <c r="AC33" i="4"/>
  <c r="BA31" i="4"/>
  <c r="CL29" i="4"/>
  <c r="AG28" i="4"/>
  <c r="BS26" i="4"/>
  <c r="X25" i="4"/>
  <c r="BV23" i="4"/>
  <c r="AA22" i="4"/>
  <c r="AO20" i="4"/>
  <c r="CA18" i="4"/>
  <c r="AF17" i="4"/>
  <c r="BR15" i="4"/>
  <c r="W14" i="4"/>
  <c r="BU12" i="4"/>
  <c r="Z11" i="4"/>
  <c r="AZ9" i="4"/>
  <c r="CL7" i="4"/>
  <c r="D18" i="2"/>
  <c r="BR35" i="4"/>
  <c r="CB33" i="4"/>
  <c r="T32" i="4"/>
  <c r="AR30" i="4"/>
  <c r="BP28" i="4"/>
  <c r="U27" i="4"/>
  <c r="BG25" i="4"/>
  <c r="CS23" i="4"/>
  <c r="BW21" i="4"/>
  <c r="AP18" i="4"/>
  <c r="BU11" i="4"/>
  <c r="Y40" i="4"/>
  <c r="AZ28" i="4"/>
  <c r="AZ16" i="4"/>
  <c r="C125" i="1"/>
  <c r="AN54" i="4"/>
  <c r="AJ40" i="4"/>
  <c r="P26" i="4"/>
  <c r="CA11" i="4"/>
  <c r="O36" i="15"/>
  <c r="E7" i="12"/>
  <c r="BZ69" i="4"/>
  <c r="AW63" i="4"/>
  <c r="Q60" i="4"/>
  <c r="CH57" i="4"/>
  <c r="CB55" i="4"/>
  <c r="T54" i="4"/>
  <c r="AR52" i="4"/>
  <c r="BP50" i="4"/>
  <c r="H49" i="4"/>
  <c r="AS47" i="4"/>
  <c r="CC45" i="4"/>
  <c r="H44" i="4"/>
  <c r="AS42" i="4"/>
  <c r="CD40" i="4"/>
  <c r="I39" i="4"/>
  <c r="AT37" i="4"/>
  <c r="AN20" i="4"/>
  <c r="BG13" i="4"/>
  <c r="G41" i="4"/>
  <c r="BB26" i="4"/>
  <c r="BC13" i="4"/>
  <c r="AS62" i="4"/>
  <c r="T43" i="4"/>
  <c r="AZ26" i="4"/>
  <c r="BP10" i="4"/>
  <c r="K28" i="15"/>
  <c r="D59" i="9"/>
  <c r="R64" i="5"/>
  <c r="R16" i="5"/>
  <c r="BR66" i="4"/>
  <c r="CT61" i="4"/>
  <c r="AG59" i="4"/>
  <c r="CH56" i="4"/>
  <c r="N55" i="4"/>
  <c r="AY53" i="4"/>
  <c r="BV51" i="4"/>
  <c r="N50" i="4"/>
  <c r="AY48" i="4"/>
  <c r="BJ46" i="4"/>
  <c r="CU44" i="4"/>
  <c r="Z43" i="4"/>
  <c r="BK41" i="4"/>
  <c r="CH39" i="4"/>
  <c r="Z38" i="4"/>
  <c r="BK36" i="4"/>
  <c r="CI34" i="4"/>
  <c r="AA33" i="4"/>
  <c r="BL31" i="4"/>
  <c r="BW29" i="4"/>
  <c r="S28" i="4"/>
  <c r="BQ26" i="4"/>
  <c r="J25" i="4"/>
  <c r="BH23" i="4"/>
  <c r="M22" i="4"/>
  <c r="BK20" i="4"/>
  <c r="BY18" i="4"/>
  <c r="AD17" i="4"/>
  <c r="BP15" i="4"/>
  <c r="U14" i="4"/>
  <c r="BG12" i="4"/>
  <c r="L11" i="4"/>
  <c r="BJ9" i="4"/>
  <c r="O8" i="4"/>
  <c r="F129" i="1"/>
  <c r="AU30" i="4"/>
  <c r="AX13" i="4"/>
  <c r="H7" i="4"/>
  <c r="AE39" i="4"/>
  <c r="BJ45" i="4"/>
  <c r="E19" i="13"/>
  <c r="F62" i="4"/>
  <c r="CB53" i="4"/>
  <c r="AW49" i="4"/>
  <c r="CS45" i="4"/>
  <c r="BH42" i="4"/>
  <c r="BK39" i="4"/>
  <c r="AV37" i="4"/>
  <c r="AT35" i="4"/>
  <c r="AQ33" i="4"/>
  <c r="AB31" i="4"/>
  <c r="Y29" i="4"/>
  <c r="AU27" i="4"/>
  <c r="BI25" i="4"/>
  <c r="BW23" i="4"/>
  <c r="BM21" i="4"/>
  <c r="CA19" i="4"/>
  <c r="H18" i="4"/>
  <c r="V16" i="4"/>
  <c r="BT14" i="4"/>
  <c r="Y13" i="4"/>
  <c r="BW11" i="4"/>
  <c r="CK9" i="4"/>
  <c r="AP8" i="4"/>
  <c r="D55" i="2"/>
  <c r="C112" i="1"/>
  <c r="C86" i="1"/>
  <c r="CC15" i="4"/>
  <c r="D17" i="2"/>
  <c r="BK33" i="4"/>
  <c r="CF20" i="4"/>
  <c r="CF8" i="4"/>
  <c r="AW58" i="4"/>
  <c r="BM42" i="4"/>
  <c r="BL26" i="4"/>
  <c r="F12" i="4"/>
  <c r="S44" i="15"/>
  <c r="E46" i="12"/>
  <c r="L69" i="5"/>
  <c r="L21" i="5"/>
  <c r="CC66" i="4"/>
  <c r="BW61" i="4"/>
  <c r="CR58" i="4"/>
  <c r="BU56" i="4"/>
  <c r="CI54" i="4"/>
  <c r="AA53" i="4"/>
  <c r="BK51" i="4"/>
  <c r="CI49" i="4"/>
  <c r="AA48" i="4"/>
  <c r="BL46" i="4"/>
  <c r="BW44" i="4"/>
  <c r="O43" i="4"/>
  <c r="AM41" i="4"/>
  <c r="BW39" i="4"/>
  <c r="CU37" i="4"/>
  <c r="AM36" i="4"/>
  <c r="BX34" i="4"/>
  <c r="P33" i="4"/>
  <c r="AN31" i="4"/>
  <c r="BY29" i="4"/>
  <c r="U28" i="4"/>
  <c r="BG26" i="4"/>
  <c r="L25" i="4"/>
  <c r="BJ23" i="4"/>
  <c r="O22" i="4"/>
  <c r="AC20" i="4"/>
  <c r="BO18" i="4"/>
  <c r="T17" i="4"/>
  <c r="BF15" i="4"/>
  <c r="K14" i="4"/>
  <c r="BI12" i="4"/>
  <c r="N11" i="4"/>
  <c r="AN9" i="4"/>
  <c r="BZ7" i="4"/>
  <c r="T37" i="4"/>
  <c r="BE35" i="4"/>
  <c r="BO33" i="4"/>
  <c r="G32" i="4"/>
  <c r="AE30" i="4"/>
  <c r="BD28" i="4"/>
  <c r="I27" i="4"/>
  <c r="AU25" i="4"/>
  <c r="CG23" i="4"/>
  <c r="AY21" i="4"/>
  <c r="R18" i="4"/>
  <c r="M11" i="4"/>
  <c r="AR39" i="4"/>
  <c r="AO27" i="4"/>
  <c r="BY15" i="4"/>
  <c r="C103" i="1"/>
  <c r="S53" i="4"/>
  <c r="CU38" i="4"/>
  <c r="CL24" i="4"/>
  <c r="CN10" i="4"/>
  <c r="D29" i="15"/>
  <c r="D71" i="9"/>
  <c r="F69" i="4"/>
  <c r="T63" i="4"/>
  <c r="CQ59" i="4"/>
  <c r="BS57" i="4"/>
  <c r="BO55" i="4"/>
  <c r="G54" i="4"/>
  <c r="AE52" i="4"/>
  <c r="BC50" i="4"/>
  <c r="CN48" i="4"/>
  <c r="AE47" i="4"/>
  <c r="BP45" i="4"/>
  <c r="CN43" i="4"/>
  <c r="AF42" i="4"/>
  <c r="BQ40" i="4"/>
  <c r="CO38" i="4"/>
  <c r="AG37" i="4"/>
  <c r="CK19" i="4"/>
  <c r="BT12" i="4"/>
  <c r="CE39" i="4"/>
  <c r="AQ25" i="4"/>
  <c r="AR12" i="4"/>
  <c r="BL59" i="4"/>
  <c r="CE41" i="4"/>
  <c r="AO25" i="4"/>
  <c r="U9" i="4"/>
  <c r="S20" i="15"/>
  <c r="E45" i="8"/>
  <c r="R60" i="5"/>
  <c r="R12" i="5"/>
  <c r="V66" i="4"/>
  <c r="BR61" i="4"/>
  <c r="O59" i="4"/>
  <c r="BQ56" i="4"/>
  <c r="CT54" i="4"/>
  <c r="AK53" i="4"/>
  <c r="BI51" i="4"/>
  <c r="CT49" i="4"/>
  <c r="AL48" i="4"/>
  <c r="AW46" i="4"/>
  <c r="CH44" i="4"/>
  <c r="M43" i="4"/>
  <c r="AW41" i="4"/>
  <c r="BU39" i="4"/>
  <c r="M38" i="4"/>
  <c r="AX36" i="4"/>
  <c r="BV34" i="4"/>
  <c r="N33" i="4"/>
  <c r="AY31" i="4"/>
  <c r="BI29" i="4"/>
  <c r="G28" i="4"/>
  <c r="BE26" i="4"/>
  <c r="CQ24" i="4"/>
  <c r="AV23" i="4"/>
  <c r="CT21" i="4"/>
  <c r="AY20" i="4"/>
  <c r="BM18" i="4"/>
  <c r="R17" i="4"/>
  <c r="BD15" i="4"/>
  <c r="I14" i="4"/>
  <c r="AU12" i="4"/>
  <c r="CS10" i="4"/>
  <c r="AX9" i="4"/>
  <c r="BX7" i="4"/>
  <c r="CF28" i="4"/>
  <c r="AL13" i="4"/>
  <c r="D68" i="2"/>
  <c r="BP37" i="4"/>
  <c r="O44" i="4"/>
  <c r="E49" i="12"/>
  <c r="BX61" i="4"/>
  <c r="BB53" i="4"/>
  <c r="BB48" i="4"/>
  <c r="R45" i="4"/>
  <c r="AU42" i="4"/>
  <c r="AX39" i="4"/>
  <c r="V37" i="4"/>
  <c r="S35" i="4"/>
  <c r="AD33" i="4"/>
  <c r="O31" i="4"/>
  <c r="L29" i="4"/>
  <c r="W27" i="4"/>
  <c r="AK25" i="4"/>
  <c r="BK23" i="4"/>
  <c r="BA21" i="4"/>
  <c r="BO19" i="4"/>
  <c r="CC17" i="4"/>
  <c r="J16" i="4"/>
  <c r="BH14" i="4"/>
  <c r="M13" i="4"/>
  <c r="BK11" i="4"/>
  <c r="BY9" i="4"/>
  <c r="AD8" i="4"/>
  <c r="D43" i="2"/>
  <c r="C110" i="1"/>
  <c r="C84" i="1"/>
  <c r="BR14" i="4"/>
  <c r="CC54" i="4"/>
  <c r="AP32" i="4"/>
  <c r="CG19" i="4"/>
  <c r="CG7" i="4"/>
  <c r="CA56" i="4"/>
  <c r="R41" i="4"/>
  <c r="BA25" i="4"/>
  <c r="CB10" i="4"/>
  <c r="H37" i="15"/>
  <c r="E10" i="12"/>
  <c r="L65" i="5"/>
  <c r="L17" i="5"/>
  <c r="AG66" i="4"/>
  <c r="AY61" i="4"/>
  <c r="BZ58" i="4"/>
  <c r="BD56" i="4"/>
  <c r="BV54" i="4"/>
  <c r="M53" i="4"/>
  <c r="AX51" i="4"/>
  <c r="BV49" i="4"/>
  <c r="N48" i="4"/>
  <c r="AY46" i="4"/>
  <c r="BJ44" i="4"/>
  <c r="CU42" i="4"/>
  <c r="Y41" i="4"/>
  <c r="BJ39" i="4"/>
  <c r="CH37" i="4"/>
  <c r="Z36" i="4"/>
  <c r="BK34" i="4"/>
  <c r="CI32" i="4"/>
  <c r="AA31" i="4"/>
  <c r="BL29" i="4"/>
  <c r="I28" i="4"/>
  <c r="AU26" i="4"/>
  <c r="CS24" i="4"/>
  <c r="AX23" i="4"/>
  <c r="BX21" i="4"/>
  <c r="Q20" i="4"/>
  <c r="BC18" i="4"/>
  <c r="H17" i="4"/>
  <c r="AT15" i="4"/>
  <c r="CR13" i="4"/>
  <c r="AW12" i="4"/>
  <c r="CU10" i="4"/>
  <c r="AB9" i="4"/>
  <c r="BN7" i="4"/>
  <c r="G37" i="4"/>
  <c r="AQ35" i="4"/>
  <c r="BB33" i="4"/>
  <c r="BZ31" i="4"/>
  <c r="R30" i="4"/>
  <c r="AR28" i="4"/>
  <c r="CD26" i="4"/>
  <c r="AI25" i="4"/>
  <c r="BU23" i="4"/>
  <c r="AM21" i="4"/>
  <c r="F18" i="4"/>
  <c r="AL10" i="4"/>
  <c r="AW38" i="4"/>
  <c r="AP26" i="4"/>
  <c r="BZ14" i="4"/>
  <c r="C87" i="1"/>
  <c r="CQ51" i="4"/>
  <c r="CN37" i="4"/>
  <c r="BC23" i="4"/>
  <c r="CC9" i="4"/>
  <c r="L21" i="15"/>
  <c r="E49" i="8"/>
  <c r="AE68" i="4"/>
  <c r="CI62" i="4"/>
  <c r="BW59" i="4"/>
  <c r="BB57" i="4"/>
  <c r="BB55" i="4"/>
  <c r="BZ53" i="4"/>
  <c r="R52" i="4"/>
  <c r="AP50" i="4"/>
  <c r="BZ48" i="4"/>
  <c r="R47" i="4"/>
  <c r="BC45" i="4"/>
  <c r="CA43" i="4"/>
  <c r="S42" i="4"/>
  <c r="BD40" i="4"/>
  <c r="CB38" i="4"/>
  <c r="BT24" i="4"/>
  <c r="AO19" i="4"/>
  <c r="CG11" i="4"/>
  <c r="BW38" i="4"/>
  <c r="AF24" i="4"/>
  <c r="AS11" i="4"/>
  <c r="AU57" i="4"/>
  <c r="BJ40" i="4"/>
  <c r="R24" i="4"/>
  <c r="BS7" i="4"/>
  <c r="H13" i="15"/>
  <c r="L15" i="7"/>
  <c r="R56" i="5"/>
  <c r="R8" i="5"/>
  <c r="BS65" i="4"/>
  <c r="AT61" i="4"/>
  <c r="BX58" i="4"/>
  <c r="BB56" i="4"/>
  <c r="CF54" i="4"/>
  <c r="X53" i="4"/>
  <c r="AV51" i="4"/>
  <c r="CG49" i="4"/>
  <c r="Y48" i="4"/>
  <c r="AJ46" i="4"/>
  <c r="BU44" i="4"/>
  <c r="CR42" i="4"/>
  <c r="AJ41" i="4"/>
  <c r="BH39" i="4"/>
  <c r="CS37" i="4"/>
  <c r="AK36" i="4"/>
  <c r="BI34" i="4"/>
  <c r="CT32" i="4"/>
  <c r="AL31" i="4"/>
  <c r="AV29" i="4"/>
  <c r="CN27" i="4"/>
  <c r="AS26" i="4"/>
  <c r="AJ27" i="4"/>
  <c r="AA12" i="4"/>
  <c r="D98" i="1"/>
  <c r="E27" i="4"/>
  <c r="AS31" i="4"/>
  <c r="E13" i="6"/>
  <c r="BY59" i="4"/>
  <c r="AO53" i="4"/>
  <c r="AO48" i="4"/>
  <c r="E45" i="4"/>
  <c r="CA41" i="4"/>
  <c r="AK39" i="4"/>
  <c r="I37" i="4"/>
  <c r="F35" i="4"/>
  <c r="Q33" i="4"/>
  <c r="CU30" i="4"/>
  <c r="CR28" i="4"/>
  <c r="K27" i="4"/>
  <c r="Y25" i="4"/>
  <c r="AY23" i="4"/>
  <c r="AO21" i="4"/>
  <c r="BC19" i="4"/>
  <c r="BQ17" i="4"/>
  <c r="CQ15" i="4"/>
  <c r="AV14" i="4"/>
  <c r="CT12" i="4"/>
  <c r="AY11" i="4"/>
  <c r="BM9" i="4"/>
  <c r="R8" i="4"/>
  <c r="D31" i="2"/>
  <c r="C108" i="1"/>
  <c r="C72" i="1"/>
  <c r="CQ13" i="4"/>
  <c r="AF46" i="4"/>
  <c r="H31" i="4"/>
  <c r="CH18" i="4"/>
  <c r="D61" i="2"/>
  <c r="AH55" i="4"/>
  <c r="AP39" i="4"/>
  <c r="AD24" i="4"/>
  <c r="AG9" i="4"/>
  <c r="P29" i="15"/>
  <c r="D14" i="10"/>
  <c r="L61" i="5"/>
  <c r="L13" i="5"/>
  <c r="CD65" i="4"/>
  <c r="AA61" i="4"/>
  <c r="BH58" i="4"/>
  <c r="AP56" i="4"/>
  <c r="BH54" i="4"/>
  <c r="CS52" i="4"/>
  <c r="AK51" i="4"/>
  <c r="BI49" i="4"/>
  <c r="CT47" i="4"/>
  <c r="AL46" i="4"/>
  <c r="AW44" i="4"/>
  <c r="CH42" i="4"/>
  <c r="L41" i="4"/>
  <c r="AW39" i="4"/>
  <c r="BU37" i="4"/>
  <c r="M36" i="4"/>
  <c r="AX34" i="4"/>
  <c r="BV32" i="4"/>
  <c r="N31" i="4"/>
  <c r="AY29" i="4"/>
  <c r="CD27" i="4"/>
  <c r="AI26" i="4"/>
  <c r="CG24" i="4"/>
  <c r="AL23" i="4"/>
  <c r="BL21" i="4"/>
  <c r="E20" i="4"/>
  <c r="AQ18" i="4"/>
  <c r="CO16" i="4"/>
  <c r="AH15" i="4"/>
  <c r="CF13" i="4"/>
  <c r="AK12" i="4"/>
  <c r="CI10" i="4"/>
  <c r="P9" i="4"/>
  <c r="BB7" i="4"/>
  <c r="CL36" i="4"/>
  <c r="AD35" i="4"/>
  <c r="AO33" i="4"/>
  <c r="BM31" i="4"/>
  <c r="E30" i="4"/>
  <c r="AF28" i="4"/>
  <c r="BR26" i="4"/>
  <c r="W25" i="4"/>
  <c r="BI23" i="4"/>
  <c r="O21" i="4"/>
  <c r="BC17" i="4"/>
  <c r="BK9" i="4"/>
  <c r="AO37" i="4"/>
  <c r="BC25" i="4"/>
  <c r="CA13" i="4"/>
  <c r="C71" i="1"/>
  <c r="BV50" i="4"/>
  <c r="CF36" i="4"/>
  <c r="BD22" i="4"/>
  <c r="BF8" i="4"/>
  <c r="T13" i="15"/>
  <c r="E71" i="6"/>
  <c r="BX67" i="4"/>
  <c r="BI62" i="4"/>
  <c r="BA59" i="4"/>
  <c r="AL57" i="4"/>
  <c r="AO55" i="4"/>
  <c r="BM53" i="4"/>
  <c r="E52" i="4"/>
  <c r="AB50" i="4"/>
  <c r="BM48" i="4"/>
  <c r="E47" i="4"/>
  <c r="AP45" i="4"/>
  <c r="BN43" i="4"/>
  <c r="F42" i="4"/>
  <c r="AQ40" i="4"/>
  <c r="BO38" i="4"/>
  <c r="AW23" i="4"/>
  <c r="E19" i="4"/>
  <c r="CT10" i="4"/>
  <c r="BC37" i="4"/>
  <c r="AG23" i="4"/>
  <c r="AH10" i="4"/>
  <c r="CI55" i="4"/>
  <c r="O39" i="4"/>
  <c r="CN22" i="4"/>
  <c r="CH25" i="4"/>
  <c r="BX11" i="4"/>
  <c r="D84" i="1"/>
  <c r="AR24" i="4"/>
  <c r="AL28" i="4"/>
  <c r="E66" i="5"/>
  <c r="AJ59" i="4"/>
  <c r="O53" i="4"/>
  <c r="O48" i="4"/>
  <c r="BX44" i="4"/>
  <c r="BN41" i="4"/>
  <c r="X39" i="4"/>
  <c r="CB36" i="4"/>
  <c r="CL34" i="4"/>
  <c r="BW32" i="4"/>
  <c r="CH30" i="4"/>
  <c r="BR28" i="4"/>
  <c r="CF26" i="4"/>
  <c r="M25" i="4"/>
  <c r="AM23" i="4"/>
  <c r="AC21" i="4"/>
  <c r="AE19" i="4"/>
  <c r="AS17" i="4"/>
  <c r="CE15" i="4"/>
  <c r="AJ14" i="4"/>
  <c r="CH12" i="4"/>
  <c r="AM11" i="4"/>
  <c r="BA9" i="4"/>
  <c r="F8" i="4"/>
  <c r="D19" i="2"/>
  <c r="C106" i="1"/>
  <c r="C68" i="1"/>
  <c r="W13" i="4"/>
  <c r="Q44" i="4"/>
  <c r="CS29" i="4"/>
  <c r="CI17" i="4"/>
  <c r="C127" i="1"/>
  <c r="N54" i="4"/>
  <c r="AH38" i="4"/>
  <c r="S23" i="4"/>
  <c r="J8" i="4"/>
  <c r="E22" i="15"/>
  <c r="E53" i="8"/>
  <c r="L57" i="5"/>
  <c r="L9" i="5"/>
  <c r="AH65" i="4"/>
  <c r="CD60" i="4"/>
  <c r="AP58" i="4"/>
  <c r="AA56" i="4"/>
  <c r="AU54" i="4"/>
  <c r="CF52" i="4"/>
  <c r="X51" i="4"/>
  <c r="AV49" i="4"/>
  <c r="CG47" i="4"/>
  <c r="Y46" i="4"/>
  <c r="AJ44" i="4"/>
  <c r="BT42" i="4"/>
  <c r="CR40" i="4"/>
  <c r="AJ39" i="4"/>
  <c r="BH37" i="4"/>
  <c r="CS35" i="4"/>
  <c r="AK34" i="4"/>
  <c r="BI32" i="4"/>
  <c r="CT30" i="4"/>
  <c r="AK29" i="4"/>
  <c r="BR27" i="4"/>
  <c r="W26" i="4"/>
  <c r="BU24" i="4"/>
  <c r="Z23" i="4"/>
  <c r="AZ21" i="4"/>
  <c r="CL19" i="4"/>
  <c r="AE18" i="4"/>
  <c r="CC16" i="4"/>
  <c r="V15" i="4"/>
  <c r="BT13" i="4"/>
  <c r="Y12" i="4"/>
  <c r="BW10" i="4"/>
  <c r="CK8" i="4"/>
  <c r="AP7" i="4"/>
  <c r="BY36" i="4"/>
  <c r="Q35" i="4"/>
  <c r="AB33" i="4"/>
  <c r="AZ31" i="4"/>
  <c r="CK29" i="4"/>
  <c r="T28" i="4"/>
  <c r="BF26" i="4"/>
  <c r="K25" i="4"/>
  <c r="AK23" i="4"/>
  <c r="BL20" i="4"/>
  <c r="CN16" i="4"/>
  <c r="BL8" i="4"/>
  <c r="AU36" i="4"/>
  <c r="BP24" i="4"/>
  <c r="CB12" i="4"/>
  <c r="C53" i="1"/>
  <c r="BO49" i="4"/>
  <c r="AX35" i="4"/>
  <c r="AG21" i="4"/>
  <c r="AI7" i="4"/>
  <c r="N62" i="14"/>
  <c r="E59" i="6"/>
  <c r="AB67" i="4"/>
  <c r="AD62" i="4"/>
  <c r="AH59" i="4"/>
  <c r="W57" i="4"/>
  <c r="AB55" i="4"/>
  <c r="AZ53" i="4"/>
  <c r="CK51" i="4"/>
  <c r="O50" i="4"/>
  <c r="AZ48" i="4"/>
  <c r="CK46" i="4"/>
  <c r="AC45" i="4"/>
  <c r="BA43" i="4"/>
  <c r="CL41" i="4"/>
  <c r="AD40" i="4"/>
  <c r="BB38" i="4"/>
  <c r="M23" i="4"/>
  <c r="BZ18" i="4"/>
  <c r="N10" i="4"/>
  <c r="U36" i="4"/>
  <c r="V22" i="4"/>
  <c r="AI9" i="4"/>
  <c r="AA54" i="4"/>
  <c r="CA37" i="4"/>
  <c r="BE21" i="4"/>
  <c r="D28" i="25"/>
  <c r="N49" i="14"/>
  <c r="F69" i="6"/>
  <c r="R48" i="5"/>
  <c r="CK71" i="4"/>
  <c r="BT64" i="4"/>
  <c r="CU60" i="4"/>
  <c r="AN58" i="4"/>
  <c r="Y56" i="4"/>
  <c r="BF54" i="4"/>
  <c r="CQ52" i="4"/>
  <c r="V51" i="4"/>
  <c r="BG49" i="4"/>
  <c r="CR47" i="4"/>
  <c r="J46" i="4"/>
  <c r="AT44" i="4"/>
  <c r="BR42" i="4"/>
  <c r="J41" i="4"/>
  <c r="AH39" i="4"/>
  <c r="BS37" i="4"/>
  <c r="K36" i="4"/>
  <c r="AI34" i="4"/>
  <c r="BT32" i="4"/>
  <c r="K31" i="4"/>
  <c r="V29" i="4"/>
  <c r="BP27" i="4"/>
  <c r="U26" i="4"/>
  <c r="BG24" i="4"/>
  <c r="L23" i="4"/>
  <c r="BJ21" i="4"/>
  <c r="AM24" i="4"/>
  <c r="BL11" i="4"/>
  <c r="D72" i="1"/>
  <c r="AS23" i="4"/>
  <c r="AA27" i="4"/>
  <c r="E62" i="5"/>
  <c r="R59" i="4"/>
  <c r="T52" i="4"/>
  <c r="CU47" i="4"/>
  <c r="BK44" i="4"/>
  <c r="BA41" i="4"/>
  <c r="CQ38" i="4"/>
  <c r="BN36" i="4"/>
  <c r="BY34" i="4"/>
  <c r="BJ32" i="4"/>
  <c r="BT30" i="4"/>
  <c r="BF28" i="4"/>
  <c r="BT26" i="4"/>
  <c r="CT24" i="4"/>
  <c r="AA23" i="4"/>
  <c r="Q21" i="4"/>
  <c r="S19" i="4"/>
  <c r="AG17" i="4"/>
  <c r="BS15" i="4"/>
  <c r="X14" i="4"/>
  <c r="BV12" i="4"/>
  <c r="AA11" i="4"/>
  <c r="AO9" i="4"/>
  <c r="CA7" i="4"/>
  <c r="D7" i="2"/>
  <c r="C104" i="1"/>
  <c r="C60" i="1"/>
  <c r="BH12" i="4"/>
  <c r="BB42" i="4"/>
  <c r="CL28" i="4"/>
  <c r="AN16" i="4"/>
  <c r="C111" i="1"/>
  <c r="F53" i="4"/>
  <c r="CS36" i="4"/>
  <c r="H22" i="4"/>
  <c r="D59" i="2"/>
  <c r="M14" i="15"/>
  <c r="L16" i="7"/>
  <c r="L53" i="5"/>
  <c r="BX72" i="4"/>
  <c r="CE64" i="4"/>
  <c r="BJ60" i="4"/>
  <c r="X58" i="4"/>
  <c r="M56" i="4"/>
  <c r="AH54" i="4"/>
  <c r="BS52" i="4"/>
  <c r="K51" i="4"/>
  <c r="AI49" i="4"/>
  <c r="BT47" i="4"/>
  <c r="L46" i="4"/>
  <c r="V44" i="4"/>
  <c r="BG42" i="4"/>
  <c r="CE40" i="4"/>
  <c r="W39" i="4"/>
  <c r="AU37" i="4"/>
  <c r="CF35" i="4"/>
  <c r="X34" i="4"/>
  <c r="AV32" i="4"/>
  <c r="CF30" i="4"/>
  <c r="X29" i="4"/>
  <c r="BF27" i="4"/>
  <c r="K26" i="4"/>
  <c r="BI24" i="4"/>
  <c r="N23" i="4"/>
  <c r="AN21" i="4"/>
  <c r="BZ19" i="4"/>
  <c r="S18" i="4"/>
  <c r="BQ16" i="4"/>
  <c r="J15" i="4"/>
  <c r="BH13" i="4"/>
  <c r="M12" i="4"/>
  <c r="BK10" i="4"/>
  <c r="BY8" i="4"/>
  <c r="AD7" i="4"/>
  <c r="BL36" i="4"/>
  <c r="BW34" i="4"/>
  <c r="O33" i="4"/>
  <c r="AM31" i="4"/>
  <c r="BX29" i="4"/>
  <c r="H28" i="4"/>
  <c r="AT26" i="4"/>
  <c r="CR24" i="4"/>
  <c r="Y23" i="4"/>
  <c r="AZ20" i="4"/>
  <c r="T16" i="4"/>
  <c r="BY7" i="4"/>
  <c r="AZ35" i="4"/>
  <c r="BQ23" i="4"/>
  <c r="CC11" i="4"/>
  <c r="C19" i="1"/>
  <c r="BG48" i="4"/>
  <c r="AC34" i="4"/>
  <c r="AH20" i="4"/>
  <c r="D53" i="27"/>
  <c r="N50" i="14"/>
  <c r="E47" i="6"/>
  <c r="BY66" i="4"/>
  <c r="CU61" i="4"/>
  <c r="P59" i="4"/>
  <c r="F57" i="4"/>
  <c r="O55" i="4"/>
  <c r="AM53" i="4"/>
  <c r="BW51" i="4"/>
  <c r="CU49" i="4"/>
  <c r="AM48" i="4"/>
  <c r="BX46" i="4"/>
  <c r="P45" i="4"/>
  <c r="AN43" i="4"/>
  <c r="BY41" i="4"/>
  <c r="Q40" i="4"/>
  <c r="AN38" i="4"/>
  <c r="BV22" i="4"/>
  <c r="BB18" i="4"/>
  <c r="AA9" i="4"/>
  <c r="CF34" i="4"/>
  <c r="W21" i="4"/>
  <c r="AJ8" i="4"/>
  <c r="AX52" i="4"/>
  <c r="BF36" i="4"/>
  <c r="J20" i="4"/>
  <c r="G67" i="22"/>
  <c r="N37" i="14"/>
  <c r="F57" i="6"/>
  <c r="R44" i="5"/>
  <c r="Q71" i="4"/>
  <c r="X64" i="4"/>
  <c r="BY60" i="4"/>
  <c r="V58" i="4"/>
  <c r="J56" i="4"/>
  <c r="AS54" i="4"/>
  <c r="CD52" i="4"/>
  <c r="I51" i="4"/>
  <c r="AT49" i="4"/>
  <c r="CE47" i="4"/>
  <c r="CO45" i="4"/>
  <c r="AG44" i="4"/>
  <c r="BE42" i="4"/>
  <c r="CC40" i="4"/>
  <c r="U39" i="4"/>
  <c r="BF37" i="4"/>
  <c r="CQ35" i="4"/>
  <c r="BA22" i="4"/>
  <c r="AO10" i="4"/>
  <c r="C64" i="1"/>
  <c r="AE13" i="4"/>
  <c r="AY15" i="4"/>
  <c r="E26" i="5"/>
  <c r="BD57" i="4"/>
  <c r="BZ51" i="4"/>
  <c r="CH47" i="4"/>
  <c r="AX44" i="4"/>
  <c r="AA41" i="4"/>
  <c r="CD38" i="4"/>
  <c r="BA36" i="4"/>
  <c r="BL34" i="4"/>
  <c r="AW32" i="4"/>
  <c r="AT30" i="4"/>
  <c r="AH28" i="4"/>
  <c r="BH26" i="4"/>
  <c r="CH24" i="4"/>
  <c r="O23" i="4"/>
  <c r="CL20" i="4"/>
  <c r="CN18" i="4"/>
  <c r="U17" i="4"/>
  <c r="BG15" i="4"/>
  <c r="L14" i="4"/>
  <c r="BJ12" i="4"/>
  <c r="O11" i="4"/>
  <c r="AC9" i="4"/>
  <c r="BO7" i="4"/>
  <c r="C128" i="1"/>
  <c r="C102" i="1"/>
  <c r="C52" i="1"/>
  <c r="CS11" i="4"/>
  <c r="AT41" i="4"/>
  <c r="CK27" i="4"/>
  <c r="BM15" i="4"/>
  <c r="C83" i="1"/>
  <c r="CD51" i="4"/>
  <c r="BK35" i="4"/>
  <c r="CD20" i="4"/>
  <c r="E72" i="27"/>
  <c r="N63" i="14"/>
  <c r="L10" i="7"/>
  <c r="L49" i="5"/>
  <c r="AC71" i="4"/>
  <c r="AI64" i="4"/>
  <c r="AN60" i="4"/>
  <c r="F58" i="4"/>
  <c r="CQ55" i="4"/>
  <c r="U54" i="4"/>
  <c r="BF52" i="4"/>
  <c r="CQ50" i="4"/>
  <c r="V49" i="4"/>
  <c r="BG47" i="4"/>
  <c r="CR45" i="4"/>
  <c r="I44" i="4"/>
  <c r="AT42" i="4"/>
  <c r="BR40" i="4"/>
  <c r="J39" i="4"/>
  <c r="AH37" i="4"/>
  <c r="BS35" i="4"/>
  <c r="K34" i="4"/>
  <c r="AH32" i="4"/>
  <c r="BS30" i="4"/>
  <c r="K29" i="4"/>
  <c r="AT27" i="4"/>
  <c r="CR25" i="4"/>
  <c r="AW24" i="4"/>
  <c r="CU22" i="4"/>
  <c r="AB21" i="4"/>
  <c r="BN19" i="4"/>
  <c r="G18" i="4"/>
  <c r="BE16" i="4"/>
  <c r="CQ14" i="4"/>
  <c r="AV13" i="4"/>
  <c r="CT11" i="4"/>
  <c r="AY10" i="4"/>
  <c r="BM8" i="4"/>
  <c r="R7" i="4"/>
  <c r="AY36" i="4"/>
  <c r="BJ34" i="4"/>
  <c r="CU32" i="4"/>
  <c r="Z31" i="4"/>
  <c r="BK29" i="4"/>
  <c r="CO27" i="4"/>
  <c r="AH26" i="4"/>
  <c r="CF24" i="4"/>
  <c r="CT22" i="4"/>
  <c r="AB20" i="4"/>
  <c r="BE15" i="4"/>
  <c r="E7" i="4"/>
  <c r="AR34" i="4"/>
  <c r="BR22" i="4"/>
  <c r="U11" i="4"/>
  <c r="BC64" i="4"/>
  <c r="AY47" i="4"/>
  <c r="CN32" i="4"/>
  <c r="AU19" i="4"/>
  <c r="D52" i="25"/>
  <c r="N38" i="14"/>
  <c r="E35" i="6"/>
  <c r="AC66" i="4"/>
  <c r="F21" i="4"/>
  <c r="Q10" i="4"/>
  <c r="C44" i="1"/>
  <c r="CD10" i="4"/>
  <c r="BB12" i="4"/>
  <c r="E18" i="5"/>
  <c r="Y57" i="4"/>
  <c r="BM51" i="4"/>
  <c r="BU47" i="4"/>
  <c r="AK44" i="4"/>
  <c r="M41" i="4"/>
  <c r="BD38" i="4"/>
  <c r="AN36" i="4"/>
  <c r="AY34" i="4"/>
  <c r="AJ32" i="4"/>
  <c r="AG30" i="4"/>
  <c r="V28" i="4"/>
  <c r="AV26" i="4"/>
  <c r="BV24" i="4"/>
  <c r="BX22" i="4"/>
  <c r="BZ20" i="4"/>
  <c r="CB18" i="4"/>
  <c r="I17" i="4"/>
  <c r="AU15" i="4"/>
  <c r="CS13" i="4"/>
  <c r="AX12" i="4"/>
  <c r="BX10" i="4"/>
  <c r="Q9" i="4"/>
  <c r="BC7" i="4"/>
  <c r="C126" i="1"/>
  <c r="C98" i="1"/>
  <c r="C42" i="1"/>
  <c r="Y11" i="4"/>
  <c r="AL40" i="4"/>
  <c r="CL26" i="4"/>
  <c r="BN14" i="4"/>
  <c r="C61" i="1"/>
  <c r="BI50" i="4"/>
  <c r="AP34" i="4"/>
  <c r="BG19" i="4"/>
  <c r="D7" i="26"/>
  <c r="N51" i="14"/>
  <c r="F71" i="6"/>
  <c r="L45" i="5"/>
  <c r="BB70" i="4"/>
  <c r="CF63" i="4"/>
  <c r="T60" i="4"/>
  <c r="CI57" i="4"/>
  <c r="CC55" i="4"/>
  <c r="H54" i="4"/>
  <c r="AS52" i="4"/>
  <c r="CD50" i="4"/>
  <c r="I49" i="4"/>
  <c r="AT47" i="4"/>
  <c r="CE45" i="4"/>
  <c r="CO43" i="4"/>
  <c r="AG42" i="4"/>
  <c r="BE40" i="4"/>
  <c r="CC38" i="4"/>
  <c r="U37" i="4"/>
  <c r="BF35" i="4"/>
  <c r="CQ33" i="4"/>
  <c r="U32" i="4"/>
  <c r="BF30" i="4"/>
  <c r="CQ28" i="4"/>
  <c r="AH27" i="4"/>
  <c r="CF25" i="4"/>
  <c r="AK24" i="4"/>
  <c r="CI22" i="4"/>
  <c r="P21" i="4"/>
  <c r="BB19" i="4"/>
  <c r="CN17" i="4"/>
  <c r="AS16" i="4"/>
  <c r="CE14" i="4"/>
  <c r="AJ13" i="4"/>
  <c r="CH11" i="4"/>
  <c r="AM10" i="4"/>
  <c r="BA8" i="4"/>
  <c r="F7" i="4"/>
  <c r="AL36" i="4"/>
  <c r="AW34" i="4"/>
  <c r="CH32" i="4"/>
  <c r="M31" i="4"/>
  <c r="AW29" i="4"/>
  <c r="CC27" i="4"/>
  <c r="V26" i="4"/>
  <c r="BH24" i="4"/>
  <c r="CH22" i="4"/>
  <c r="BY19" i="4"/>
  <c r="I15" i="4"/>
  <c r="D29" i="2"/>
  <c r="AX33" i="4"/>
  <c r="BG21" i="4"/>
  <c r="J10" i="4"/>
  <c r="AL61" i="4"/>
  <c r="AD46" i="4"/>
  <c r="BS31" i="4"/>
  <c r="AJ18" i="4"/>
  <c r="D10" i="23"/>
  <c r="N26" i="14"/>
  <c r="E23" i="6"/>
  <c r="BZ65" i="4"/>
  <c r="AX61" i="4"/>
  <c r="BY58" i="4"/>
  <c r="BT56" i="4"/>
  <c r="CH54" i="4"/>
  <c r="L53" i="4"/>
  <c r="AW51" i="4"/>
  <c r="BU49" i="4"/>
  <c r="M48" i="4"/>
  <c r="AX46" i="4"/>
  <c r="BV44" i="4"/>
  <c r="N43" i="4"/>
  <c r="AY41" i="4"/>
  <c r="BV39" i="4"/>
  <c r="N38" i="4"/>
  <c r="N22" i="4"/>
  <c r="CA17" i="4"/>
  <c r="AC7" i="4"/>
  <c r="BP32" i="4"/>
  <c r="AK19" i="4"/>
  <c r="C129" i="1"/>
  <c r="CB49" i="4"/>
  <c r="CI33" i="4"/>
  <c r="BU17" i="4"/>
  <c r="G13" i="20"/>
  <c r="N13" i="14"/>
  <c r="F33" i="6"/>
  <c r="R36" i="5"/>
  <c r="BO69" i="4"/>
  <c r="AV63" i="4"/>
  <c r="AL60" i="4"/>
  <c r="BP57" i="4"/>
  <c r="CA55" i="4"/>
  <c r="S54" i="4"/>
  <c r="BD52" i="4"/>
  <c r="CB50" i="4"/>
  <c r="T49" i="4"/>
  <c r="BE47" i="4"/>
  <c r="BO45" i="4"/>
  <c r="AR19" i="4"/>
  <c r="E10" i="4"/>
  <c r="C36" i="1"/>
  <c r="CE9" i="4"/>
  <c r="G11" i="4"/>
  <c r="E14" i="5"/>
  <c r="H57" i="4"/>
  <c r="AL51" i="4"/>
  <c r="BZ46" i="4"/>
  <c r="BC43" i="4"/>
  <c r="CS40" i="4"/>
  <c r="AQ38" i="4"/>
  <c r="AA36" i="4"/>
  <c r="AL34" i="4"/>
  <c r="I32" i="4"/>
  <c r="G30" i="4"/>
  <c r="J28" i="4"/>
  <c r="AJ26" i="4"/>
  <c r="BJ24" i="4"/>
  <c r="AZ22" i="4"/>
  <c r="BB20" i="4"/>
  <c r="BP18" i="4"/>
  <c r="CD16" i="4"/>
  <c r="AI15" i="4"/>
  <c r="CG13" i="4"/>
  <c r="AL12" i="4"/>
  <c r="BL10" i="4"/>
  <c r="E9" i="4"/>
  <c r="AQ7" i="4"/>
  <c r="C124" i="1"/>
  <c r="C96" i="1"/>
  <c r="C32" i="1"/>
  <c r="AX10" i="4"/>
  <c r="R39" i="4"/>
  <c r="F26" i="4"/>
  <c r="BO13" i="4"/>
  <c r="C49" i="1"/>
  <c r="AA49" i="4"/>
  <c r="H33" i="4"/>
  <c r="AV18" i="4"/>
  <c r="F17" i="23"/>
  <c r="N39" i="14"/>
  <c r="F59" i="6"/>
  <c r="L41" i="5"/>
  <c r="CA69" i="4"/>
  <c r="AX63" i="4"/>
  <c r="CR59" i="4"/>
  <c r="BT57" i="4"/>
  <c r="BP55" i="4"/>
  <c r="CN53" i="4"/>
  <c r="AF52" i="4"/>
  <c r="BQ50" i="4"/>
  <c r="CO48" i="4"/>
  <c r="AG47" i="4"/>
  <c r="BQ45" i="4"/>
  <c r="CB43" i="4"/>
  <c r="T42" i="4"/>
  <c r="AR40" i="4"/>
  <c r="BP38" i="4"/>
  <c r="H37" i="4"/>
  <c r="AS35" i="4"/>
  <c r="CC33" i="4"/>
  <c r="H32" i="4"/>
  <c r="AS30" i="4"/>
  <c r="CD28" i="4"/>
  <c r="V27" i="4"/>
  <c r="BT25" i="4"/>
  <c r="Y24" i="4"/>
  <c r="BW22" i="4"/>
  <c r="CK20" i="4"/>
  <c r="AP19" i="4"/>
  <c r="CB17" i="4"/>
  <c r="AG16" i="4"/>
  <c r="BS14" i="4"/>
  <c r="X13" i="4"/>
  <c r="BV11" i="4"/>
  <c r="AA10" i="4"/>
  <c r="AO8" i="4"/>
  <c r="D66" i="2"/>
  <c r="Y36" i="4"/>
  <c r="AJ34" i="4"/>
  <c r="BU32" i="4"/>
  <c r="CR30" i="4"/>
  <c r="AJ29" i="4"/>
  <c r="BQ27" i="4"/>
  <c r="J26" i="4"/>
  <c r="AV24" i="4"/>
  <c r="BJ22" i="4"/>
  <c r="AC19" i="4"/>
  <c r="AH14" i="4"/>
  <c r="BK55" i="4"/>
  <c r="BC32" i="4"/>
  <c r="BH20" i="4"/>
  <c r="W9" i="4"/>
  <c r="AP59" i="4"/>
  <c r="I45" i="4"/>
  <c r="BY30" i="4"/>
  <c r="Y17" i="4"/>
  <c r="D18" i="20"/>
  <c r="N14" i="14"/>
  <c r="E11" i="6"/>
  <c r="AD65" i="4"/>
  <c r="Z61" i="4"/>
  <c r="BG58" i="4"/>
  <c r="BC56" i="4"/>
  <c r="BT54" i="4"/>
  <c r="CR52" i="4"/>
  <c r="AJ51" i="4"/>
  <c r="BH49" i="4"/>
  <c r="CS47" i="4"/>
  <c r="AK46" i="4"/>
  <c r="BI44" i="4"/>
  <c r="CT42" i="4"/>
  <c r="AK41" i="4"/>
  <c r="BI39" i="4"/>
  <c r="CT37" i="4"/>
  <c r="CI21" i="4"/>
  <c r="G17" i="4"/>
  <c r="BT46" i="4"/>
  <c r="U31" i="4"/>
  <c r="AL18" i="4"/>
  <c r="C95" i="1"/>
  <c r="AT48" i="4"/>
  <c r="BA32" i="4"/>
  <c r="AX16" i="4"/>
  <c r="F36" i="16"/>
  <c r="E55" i="13"/>
  <c r="CD17" i="4"/>
  <c r="CA8" i="4"/>
  <c r="AI13" i="4"/>
  <c r="C15" i="1"/>
  <c r="L68" i="15"/>
  <c r="CC67" i="4"/>
  <c r="BQ55" i="4"/>
  <c r="BE50" i="4"/>
  <c r="BM46" i="4"/>
  <c r="AP43" i="4"/>
  <c r="CF40" i="4"/>
  <c r="AD38" i="4"/>
  <c r="N36" i="4"/>
  <c r="Y34" i="4"/>
  <c r="CO31" i="4"/>
  <c r="BZ29" i="4"/>
  <c r="CQ27" i="4"/>
  <c r="X26" i="4"/>
  <c r="AX24" i="4"/>
  <c r="AN22" i="4"/>
  <c r="AP20" i="4"/>
  <c r="BD18" i="4"/>
  <c r="BR16" i="4"/>
  <c r="W15" i="4"/>
  <c r="BU13" i="4"/>
  <c r="Z12" i="4"/>
  <c r="AZ10" i="4"/>
  <c r="CL8" i="4"/>
  <c r="AE7" i="4"/>
  <c r="C122" i="1"/>
  <c r="C94" i="1"/>
  <c r="C22" i="1"/>
  <c r="BW9" i="4"/>
  <c r="J38" i="4"/>
  <c r="CN24" i="4"/>
  <c r="BP12" i="4"/>
  <c r="C33" i="1"/>
  <c r="F48" i="4"/>
  <c r="CG31" i="4"/>
  <c r="AW17" i="4"/>
  <c r="G16" i="21"/>
  <c r="N27" i="14"/>
  <c r="F47" i="6"/>
  <c r="L37" i="5"/>
  <c r="G69" i="4"/>
  <c r="X63" i="4"/>
  <c r="BX59" i="4"/>
  <c r="BC57" i="4"/>
  <c r="BC55" i="4"/>
  <c r="CA53" i="4"/>
  <c r="S52" i="4"/>
  <c r="BD50" i="4"/>
  <c r="CB48" i="4"/>
  <c r="S47" i="4"/>
  <c r="BD45" i="4"/>
  <c r="BO43" i="4"/>
  <c r="G42" i="4"/>
  <c r="AE40" i="4"/>
  <c r="BC38" i="4"/>
  <c r="CN36" i="4"/>
  <c r="AE35" i="4"/>
  <c r="BP33" i="4"/>
  <c r="CN31" i="4"/>
  <c r="AF30" i="4"/>
  <c r="BQ28" i="4"/>
  <c r="J27" i="4"/>
  <c r="BH25" i="4"/>
  <c r="M24" i="4"/>
  <c r="BK22" i="4"/>
  <c r="BY20" i="4"/>
  <c r="AD19" i="4"/>
  <c r="BP17" i="4"/>
  <c r="U16" i="4"/>
  <c r="BG14" i="4"/>
  <c r="L13" i="4"/>
  <c r="BJ11" i="4"/>
  <c r="O10" i="4"/>
  <c r="AC8" i="4"/>
  <c r="D54" i="2"/>
  <c r="L36" i="4"/>
  <c r="W34" i="4"/>
  <c r="BH32" i="4"/>
  <c r="CE30" i="4"/>
  <c r="W29" i="4"/>
  <c r="BE27" i="4"/>
  <c r="CQ25" i="4"/>
  <c r="AJ24" i="4"/>
  <c r="AL22" i="4"/>
  <c r="Q19" i="4"/>
  <c r="BS13" i="4"/>
  <c r="CL45" i="4"/>
  <c r="AU31" i="4"/>
  <c r="BU19" i="4"/>
  <c r="X8" i="4"/>
  <c r="CQ57" i="4"/>
  <c r="CU43" i="4"/>
  <c r="BD29" i="4"/>
  <c r="N16" i="4"/>
  <c r="G43" i="16"/>
  <c r="E59" i="13"/>
  <c r="BW72" i="4"/>
  <c r="CA64" i="4"/>
  <c r="CB60" i="4"/>
  <c r="AO58" i="4"/>
  <c r="AN56" i="4"/>
  <c r="BG54" i="4"/>
  <c r="CE52" i="4"/>
  <c r="W51" i="4"/>
  <c r="AU49" i="4"/>
  <c r="CF47" i="4"/>
  <c r="X46" i="4"/>
  <c r="AV44" i="4"/>
  <c r="CF42" i="4"/>
  <c r="X41" i="4"/>
  <c r="AV39" i="4"/>
  <c r="CG37" i="4"/>
  <c r="BK21" i="4"/>
  <c r="AF16" i="4"/>
  <c r="BQ44" i="4"/>
  <c r="CF29" i="4"/>
  <c r="AM17" i="4"/>
  <c r="C77" i="1"/>
  <c r="Y47" i="4"/>
  <c r="AF31" i="4"/>
  <c r="AM15" i="4"/>
  <c r="P64" i="15"/>
  <c r="E7" i="13"/>
  <c r="F9" i="6"/>
  <c r="R28" i="5"/>
  <c r="T68" i="4"/>
  <c r="CH62" i="4"/>
  <c r="CO59" i="4"/>
  <c r="AK57" i="4"/>
  <c r="BA55" i="4"/>
  <c r="CL53" i="4"/>
  <c r="AD52" i="4"/>
  <c r="BB50" i="4"/>
  <c r="CL48" i="4"/>
  <c r="AD47" i="4"/>
  <c r="AO45" i="4"/>
  <c r="BM43" i="4"/>
  <c r="E42" i="4"/>
  <c r="AC40" i="4"/>
  <c r="BN38" i="4"/>
  <c r="AI16" i="4"/>
  <c r="BC8" i="4"/>
  <c r="BI11" i="4"/>
  <c r="G64" i="4"/>
  <c r="L45" i="15"/>
  <c r="CD66" i="4"/>
  <c r="AQ55" i="4"/>
  <c r="AR50" i="4"/>
  <c r="AM46" i="4"/>
  <c r="AC43" i="4"/>
  <c r="S40" i="4"/>
  <c r="CI37" i="4"/>
  <c r="CT35" i="4"/>
  <c r="CR33" i="4"/>
  <c r="BO31" i="4"/>
  <c r="BM29" i="4"/>
  <c r="CE27" i="4"/>
  <c r="L26" i="4"/>
  <c r="Z24" i="4"/>
  <c r="P22" i="4"/>
  <c r="AD20" i="4"/>
  <c r="AR18" i="4"/>
  <c r="BF16" i="4"/>
  <c r="K15" i="4"/>
  <c r="BI13" i="4"/>
  <c r="N12" i="4"/>
  <c r="AN10" i="4"/>
  <c r="BZ8" i="4"/>
  <c r="S7" i="4"/>
  <c r="C118" i="1"/>
  <c r="C92" i="1"/>
  <c r="P20" i="4"/>
  <c r="BX8" i="4"/>
  <c r="CH36" i="4"/>
  <c r="CO23" i="4"/>
  <c r="BQ11" i="4"/>
  <c r="C9" i="1"/>
  <c r="BR46" i="4"/>
  <c r="AL30" i="4"/>
  <c r="Z16" i="4"/>
  <c r="P22" i="20"/>
  <c r="N15" i="14"/>
  <c r="F35" i="6"/>
  <c r="L33" i="5"/>
  <c r="AF68" i="4"/>
  <c r="CL62" i="4"/>
  <c r="BB59" i="4"/>
  <c r="AM57" i="4"/>
  <c r="AP55" i="4"/>
  <c r="BN53" i="4"/>
  <c r="F52" i="4"/>
  <c r="AQ50" i="4"/>
  <c r="BN48" i="4"/>
  <c r="F47" i="4"/>
  <c r="AQ45" i="4"/>
  <c r="BB43" i="4"/>
  <c r="BZ41" i="4"/>
  <c r="R40" i="4"/>
  <c r="AP38" i="4"/>
  <c r="BZ36" i="4"/>
  <c r="R35" i="4"/>
  <c r="BC33" i="4"/>
  <c r="CA31" i="4"/>
  <c r="S30" i="4"/>
  <c r="BE28" i="4"/>
  <c r="CQ26" i="4"/>
  <c r="AV25" i="4"/>
  <c r="CT23" i="4"/>
  <c r="AY22" i="4"/>
  <c r="BM20" i="4"/>
  <c r="R19" i="4"/>
  <c r="BD17" i="4"/>
  <c r="I16" i="4"/>
  <c r="AU14" i="4"/>
  <c r="CS12" i="4"/>
  <c r="AX11" i="4"/>
  <c r="BX9" i="4"/>
  <c r="Q8" i="4"/>
  <c r="D42" i="2"/>
  <c r="CR35" i="4"/>
  <c r="J34" i="4"/>
  <c r="AT32" i="4"/>
  <c r="BR30" i="4"/>
  <c r="J29" i="4"/>
  <c r="AS27" i="4"/>
  <c r="CE25" i="4"/>
  <c r="X24" i="4"/>
  <c r="Z22" i="4"/>
  <c r="CL18" i="4"/>
  <c r="K13" i="4"/>
  <c r="AI43" i="4"/>
  <c r="BA30" i="4"/>
  <c r="BV18" i="4"/>
  <c r="AK7" i="4"/>
  <c r="CR56" i="4"/>
  <c r="L42" i="4"/>
  <c r="AX28" i="4"/>
  <c r="AN14" i="4"/>
  <c r="U65" i="15"/>
  <c r="E11" i="13"/>
  <c r="AB71" i="4"/>
  <c r="AE64" i="4"/>
  <c r="BG60" i="4"/>
  <c r="W58" i="4"/>
  <c r="Z56" i="4"/>
  <c r="AT54" i="4"/>
  <c r="BR52" i="4"/>
  <c r="J51" i="4"/>
  <c r="AH49" i="4"/>
  <c r="BS47" i="4"/>
  <c r="K46" i="4"/>
  <c r="AH44" i="4"/>
  <c r="BS42" i="4"/>
  <c r="K41" i="4"/>
  <c r="AI39" i="4"/>
  <c r="BT37" i="4"/>
  <c r="AA21" i="4"/>
  <c r="AS15" i="4"/>
  <c r="AW43" i="4"/>
  <c r="BY28" i="4"/>
  <c r="BA15" i="4"/>
  <c r="C57" i="1"/>
  <c r="AW45" i="4"/>
  <c r="K30" i="4"/>
  <c r="BA13" i="4"/>
  <c r="F51" i="15"/>
  <c r="E40" i="12"/>
  <c r="R72" i="5"/>
  <c r="R24" i="5"/>
  <c r="BQ67" i="4"/>
  <c r="BE62" i="4"/>
  <c r="BT59" i="4"/>
  <c r="T57" i="4"/>
  <c r="AN55" i="4"/>
  <c r="BY53" i="4"/>
  <c r="Q52" i="4"/>
  <c r="AN50" i="4"/>
  <c r="BY48" i="4"/>
  <c r="Q47" i="4"/>
  <c r="AB45" i="4"/>
  <c r="AZ43" i="4"/>
  <c r="CG14" i="4"/>
  <c r="AQ8" i="4"/>
  <c r="CH10" i="4"/>
  <c r="CK60" i="4"/>
  <c r="T37" i="15"/>
  <c r="AH66" i="4"/>
  <c r="AD55" i="4"/>
  <c r="R50" i="4"/>
  <c r="Z46" i="4"/>
  <c r="CI42" i="4"/>
  <c r="F40" i="4"/>
  <c r="BV37" i="4"/>
  <c r="CG35" i="4"/>
  <c r="CE33" i="4"/>
  <c r="BB31" i="4"/>
  <c r="AZ29" i="4"/>
  <c r="BS27" i="4"/>
  <c r="CS25" i="4"/>
  <c r="N24" i="4"/>
  <c r="CK21" i="4"/>
  <c r="R20" i="4"/>
  <c r="AF18" i="4"/>
  <c r="AT16" i="4"/>
  <c r="CR14" i="4"/>
  <c r="AW13" i="4"/>
  <c r="CU11" i="4"/>
  <c r="AB10" i="4"/>
  <c r="BN8" i="4"/>
  <c r="G7" i="4"/>
  <c r="C116" i="1"/>
  <c r="C90" i="1"/>
  <c r="AE17" i="4"/>
  <c r="CK7" i="4"/>
  <c r="BZ35" i="4"/>
  <c r="AT22" i="4"/>
  <c r="BR10" i="4"/>
  <c r="AJ63" i="4"/>
  <c r="W45" i="4"/>
  <c r="Q29" i="4"/>
  <c r="BX14" i="4"/>
  <c r="G67" i="15"/>
  <c r="E63" i="13"/>
  <c r="F23" i="6"/>
  <c r="L29" i="5"/>
  <c r="CB67" i="4"/>
  <c r="BJ62" i="4"/>
  <c r="AI59" i="4"/>
  <c r="X57" i="4"/>
  <c r="AC55" i="4"/>
  <c r="BA53" i="4"/>
  <c r="CL51" i="4"/>
  <c r="AD50" i="4"/>
  <c r="BA48" i="4"/>
  <c r="CL46" i="4"/>
  <c r="AD45" i="4"/>
  <c r="AO43" i="4"/>
  <c r="BM41" i="4"/>
  <c r="E40" i="4"/>
  <c r="AB38" i="4"/>
  <c r="BM36" i="4"/>
  <c r="E35" i="4"/>
  <c r="AP33" i="4"/>
  <c r="BN31" i="4"/>
  <c r="F30" i="4"/>
  <c r="AS28" i="4"/>
  <c r="CE26" i="4"/>
  <c r="AJ25" i="4"/>
  <c r="CH23" i="4"/>
  <c r="AM22" i="4"/>
  <c r="BA20" i="4"/>
  <c r="F19" i="4"/>
  <c r="AR17" i="4"/>
  <c r="CD15" i="4"/>
  <c r="AI14" i="4"/>
  <c r="CG12" i="4"/>
  <c r="AL11" i="4"/>
  <c r="BL9" i="4"/>
  <c r="E8" i="4"/>
  <c r="D30" i="2"/>
  <c r="CE35" i="4"/>
  <c r="CO33" i="4"/>
  <c r="AG32" i="4"/>
  <c r="BE30" i="4"/>
  <c r="CC28" i="4"/>
  <c r="AG27" i="4"/>
  <c r="BS25" i="4"/>
  <c r="L24" i="4"/>
  <c r="CU21" i="4"/>
  <c r="BN18" i="4"/>
  <c r="AJ12" i="4"/>
  <c r="CU41" i="4"/>
  <c r="BF29" i="4"/>
  <c r="CU17" i="4"/>
  <c r="D37" i="2"/>
  <c r="BI55" i="4"/>
  <c r="AE41" i="4"/>
  <c r="AM27" i="4"/>
  <c r="E13" i="4"/>
  <c r="G44" i="15"/>
  <c r="E43" i="12"/>
  <c r="BA70" i="4"/>
  <c r="CB63" i="4"/>
  <c r="AM60" i="4"/>
  <c r="E58" i="4"/>
  <c r="L56" i="4"/>
  <c r="AG54" i="4"/>
  <c r="BE52" i="4"/>
  <c r="CC50" i="4"/>
  <c r="U49" i="4"/>
  <c r="BF47" i="4"/>
  <c r="CQ45" i="4"/>
  <c r="U44" i="4"/>
  <c r="BF42" i="4"/>
  <c r="CQ40" i="4"/>
  <c r="V39" i="4"/>
  <c r="BG37" i="4"/>
  <c r="BX20" i="4"/>
  <c r="AT14" i="4"/>
  <c r="AB42" i="4"/>
  <c r="BY27" i="4"/>
  <c r="BB14" i="4"/>
  <c r="C25" i="1"/>
  <c r="AO44" i="4"/>
  <c r="N28" i="4"/>
  <c r="AD12" i="4"/>
  <c r="N43" i="15"/>
  <c r="D65" i="11"/>
  <c r="R68" i="5"/>
  <c r="R20" i="5"/>
  <c r="U67" i="4"/>
  <c r="AA62" i="4"/>
  <c r="AZ59" i="4"/>
  <c r="E57" i="4"/>
  <c r="AA55" i="4"/>
  <c r="BL53" i="4"/>
  <c r="CI51" i="4"/>
  <c r="AA50" i="4"/>
  <c r="BV61" i="4"/>
  <c r="CI39" i="4"/>
  <c r="P70" i="20"/>
  <c r="W65" i="4"/>
  <c r="BS54" i="4"/>
  <c r="BL48" i="4"/>
  <c r="BZ43" i="4"/>
  <c r="P40" i="4"/>
  <c r="E37" i="4"/>
  <c r="H34" i="4"/>
  <c r="CL31" i="4"/>
  <c r="CO28" i="4"/>
  <c r="CO26" i="4"/>
  <c r="AU24" i="4"/>
  <c r="BI22" i="4"/>
  <c r="BW20" i="4"/>
  <c r="AO18" i="4"/>
  <c r="BC16" i="4"/>
  <c r="CC14" i="4"/>
  <c r="CQ12" i="4"/>
  <c r="X11" i="4"/>
  <c r="Z9" i="4"/>
  <c r="AB7" i="4"/>
  <c r="F113" i="1"/>
  <c r="F85" i="1"/>
  <c r="F59" i="1"/>
  <c r="F25" i="1"/>
  <c r="BS58" i="4"/>
  <c r="CF51" i="4"/>
  <c r="BD44" i="4"/>
  <c r="BI31" i="4"/>
  <c r="BJ18" i="4"/>
  <c r="C123" i="1"/>
  <c r="CS53" i="4"/>
  <c r="H38" i="4"/>
  <c r="BQ21" i="4"/>
  <c r="G14" i="27"/>
  <c r="O12" i="15"/>
  <c r="E69" i="6"/>
  <c r="T67" i="4"/>
  <c r="Z62" i="4"/>
  <c r="AD59" i="4"/>
  <c r="CG56" i="4"/>
  <c r="M55" i="4"/>
  <c r="AW53" i="4"/>
  <c r="BU51" i="4"/>
  <c r="M50" i="4"/>
  <c r="AX48" i="4"/>
  <c r="BV46" i="4"/>
  <c r="N45" i="4"/>
  <c r="AY43" i="4"/>
  <c r="BI41" i="4"/>
  <c r="CT39" i="4"/>
  <c r="Y38" i="4"/>
  <c r="AJ36" i="4"/>
  <c r="BH34" i="4"/>
  <c r="CF32" i="4"/>
  <c r="W31" i="4"/>
  <c r="AH29" i="4"/>
  <c r="BO27" i="4"/>
  <c r="T26" i="4"/>
  <c r="BF24" i="4"/>
  <c r="K23" i="4"/>
  <c r="BI21" i="4"/>
  <c r="N20" i="4"/>
  <c r="AN18" i="4"/>
  <c r="BZ16" i="4"/>
  <c r="S15" i="4"/>
  <c r="BQ13" i="4"/>
  <c r="J12" i="4"/>
  <c r="BH10" i="4"/>
  <c r="M9" i="4"/>
  <c r="BK7" i="4"/>
  <c r="E125" i="1"/>
  <c r="E95" i="1"/>
  <c r="E67" i="1"/>
  <c r="E43" i="1"/>
  <c r="E7" i="1"/>
  <c r="D59" i="1"/>
  <c r="D9" i="1"/>
  <c r="AK55" i="4"/>
  <c r="AI48" i="4"/>
  <c r="CC37" i="4"/>
  <c r="G25" i="4"/>
  <c r="CN12" i="4"/>
  <c r="C41" i="1"/>
  <c r="BD51" i="4"/>
  <c r="R36" i="4"/>
  <c r="CQ19" i="4"/>
  <c r="D25" i="19"/>
  <c r="N23" i="14"/>
  <c r="F43" i="6"/>
  <c r="F40" i="5"/>
  <c r="AD70" i="4"/>
  <c r="BT63" i="4"/>
  <c r="AH60" i="4"/>
  <c r="CT57" i="4"/>
  <c r="H56" i="4"/>
  <c r="AD54" i="4"/>
  <c r="AO52" i="4"/>
  <c r="BL50" i="4"/>
  <c r="BW48" i="4"/>
  <c r="CU46" i="4"/>
  <c r="Z45" i="4"/>
  <c r="BK43" i="4"/>
  <c r="BU41" i="4"/>
  <c r="M40" i="4"/>
  <c r="AX38" i="4"/>
  <c r="BV36" i="4"/>
  <c r="N35" i="4"/>
  <c r="AY33" i="4"/>
  <c r="BJ31" i="4"/>
  <c r="CU29" i="4"/>
  <c r="AC28" i="4"/>
  <c r="BO26" i="4"/>
  <c r="T25" i="4"/>
  <c r="BF23" i="4"/>
  <c r="K22" i="4"/>
  <c r="BI20" i="4"/>
  <c r="N19" i="4"/>
  <c r="AN17" i="4"/>
  <c r="BZ15" i="4"/>
  <c r="S14" i="4"/>
  <c r="BQ12" i="4"/>
  <c r="J11" i="4"/>
  <c r="BH9" i="4"/>
  <c r="M8" i="4"/>
  <c r="D26" i="2"/>
  <c r="D103" i="1"/>
  <c r="D37" i="1"/>
  <c r="P54" i="4"/>
  <c r="AX50" i="4"/>
  <c r="CT46" i="4"/>
  <c r="Q13" i="4"/>
  <c r="T60" i="15"/>
  <c r="N10" i="14"/>
  <c r="E7" i="6"/>
  <c r="E28" i="5"/>
  <c r="BE67" i="4"/>
  <c r="AX62" i="4"/>
  <c r="G7" i="16"/>
  <c r="N21" i="14"/>
  <c r="F41" i="6"/>
  <c r="L35" i="5"/>
  <c r="AQ69" i="4"/>
  <c r="AK63" i="4"/>
  <c r="AC60" i="4"/>
  <c r="CA57" i="4"/>
  <c r="BW55" i="4"/>
  <c r="O54" i="4"/>
  <c r="AL52" i="4"/>
  <c r="BJ50" i="4"/>
  <c r="CH48" i="4"/>
  <c r="M47" i="4"/>
  <c r="AX45" i="4"/>
  <c r="BI43" i="4"/>
  <c r="CS41" i="4"/>
  <c r="AK40" i="4"/>
  <c r="BI38" i="4"/>
  <c r="CT36" i="4"/>
  <c r="AL35" i="4"/>
  <c r="AW33" i="4"/>
  <c r="CH31" i="4"/>
  <c r="L30" i="4"/>
  <c r="AY28" i="4"/>
  <c r="BM26" i="4"/>
  <c r="R25" i="4"/>
  <c r="BD23" i="4"/>
  <c r="I22" i="4"/>
  <c r="AU20" i="4"/>
  <c r="CS18" i="4"/>
  <c r="AX17" i="4"/>
  <c r="BX15" i="4"/>
  <c r="Q14" i="4"/>
  <c r="BC12" i="4"/>
  <c r="H11" i="4"/>
  <c r="AT9" i="4"/>
  <c r="CR7" i="4"/>
  <c r="D24" i="2"/>
  <c r="N68" i="14"/>
  <c r="AM72" i="4"/>
  <c r="CQ58" i="4"/>
  <c r="AA38" i="4"/>
  <c r="N61" i="14"/>
  <c r="BY63" i="4"/>
  <c r="AF54" i="4"/>
  <c r="L48" i="4"/>
  <c r="AM43" i="4"/>
  <c r="CU39" i="4"/>
  <c r="CK36" i="4"/>
  <c r="CN33" i="4"/>
  <c r="BY31" i="4"/>
  <c r="CB28" i="4"/>
  <c r="CC26" i="4"/>
  <c r="AI24" i="4"/>
  <c r="AW22" i="4"/>
  <c r="AM20" i="4"/>
  <c r="AC18" i="4"/>
  <c r="AQ16" i="4"/>
  <c r="BQ14" i="4"/>
  <c r="CE12" i="4"/>
  <c r="CG10" i="4"/>
  <c r="N9" i="4"/>
  <c r="P7" i="4"/>
  <c r="F111" i="1"/>
  <c r="F83" i="1"/>
  <c r="F57" i="1"/>
  <c r="F23" i="1"/>
  <c r="AI58" i="4"/>
  <c r="AF51" i="4"/>
  <c r="BW43" i="4"/>
  <c r="AN30" i="4"/>
  <c r="BK17" i="4"/>
  <c r="C109" i="1"/>
  <c r="BY52" i="4"/>
  <c r="BS36" i="4"/>
  <c r="BF20" i="4"/>
  <c r="D67" i="24"/>
  <c r="N72" i="14"/>
  <c r="E57" i="6"/>
  <c r="BQ66" i="4"/>
  <c r="BQ61" i="4"/>
  <c r="L59" i="4"/>
  <c r="BP56" i="4"/>
  <c r="CR54" i="4"/>
  <c r="AJ53" i="4"/>
  <c r="BH51" i="4"/>
  <c r="CS49" i="4"/>
  <c r="AK48" i="4"/>
  <c r="BI46" i="4"/>
  <c r="CT44" i="4"/>
  <c r="AL43" i="4"/>
  <c r="AV41" i="4"/>
  <c r="CG39" i="4"/>
  <c r="L38" i="4"/>
  <c r="W36" i="4"/>
  <c r="AU34" i="4"/>
  <c r="BR32" i="4"/>
  <c r="J31" i="4"/>
  <c r="U29" i="4"/>
  <c r="BC27" i="4"/>
  <c r="H26" i="4"/>
  <c r="AT24" i="4"/>
  <c r="CR22" i="4"/>
  <c r="AW21" i="4"/>
  <c r="CU19" i="4"/>
  <c r="AB18" i="4"/>
  <c r="BN16" i="4"/>
  <c r="G15" i="4"/>
  <c r="BE13" i="4"/>
  <c r="CQ11" i="4"/>
  <c r="AV10" i="4"/>
  <c r="CT8" i="4"/>
  <c r="AY7" i="4"/>
  <c r="E123" i="1"/>
  <c r="E91" i="1"/>
  <c r="E65" i="1"/>
  <c r="E41" i="1"/>
  <c r="D83" i="1"/>
  <c r="D57" i="1"/>
  <c r="D7" i="1"/>
  <c r="BC54" i="4"/>
  <c r="CO47" i="4"/>
  <c r="BU36" i="4"/>
  <c r="H24" i="4"/>
  <c r="CO11" i="4"/>
  <c r="C23" i="1"/>
  <c r="V50" i="4"/>
  <c r="CD34" i="4"/>
  <c r="CF18" i="4"/>
  <c r="D22" i="16"/>
  <c r="N11" i="14"/>
  <c r="F31" i="6"/>
  <c r="F36" i="5"/>
  <c r="BC69" i="4"/>
  <c r="AO63" i="4"/>
  <c r="N60" i="4"/>
  <c r="CE57" i="4"/>
  <c r="BY55" i="4"/>
  <c r="Q54" i="4"/>
  <c r="AB52" i="4"/>
  <c r="AY50" i="4"/>
  <c r="BJ48" i="4"/>
  <c r="CH46" i="4"/>
  <c r="M45" i="4"/>
  <c r="AX43" i="4"/>
  <c r="BH41" i="4"/>
  <c r="CS39" i="4"/>
  <c r="AK38" i="4"/>
  <c r="BI36" i="4"/>
  <c r="CT34" i="4"/>
  <c r="AL33" i="4"/>
  <c r="AW31" i="4"/>
  <c r="CG29" i="4"/>
  <c r="Q28" i="4"/>
  <c r="BC26" i="4"/>
  <c r="H25" i="4"/>
  <c r="AT23" i="4"/>
  <c r="CR21" i="4"/>
  <c r="AW20" i="4"/>
  <c r="CU18" i="4"/>
  <c r="AB17" i="4"/>
  <c r="BN15" i="4"/>
  <c r="G14" i="4"/>
  <c r="BE12" i="4"/>
  <c r="CQ10" i="4"/>
  <c r="AV9" i="4"/>
  <c r="CT7" i="4"/>
  <c r="D14" i="2"/>
  <c r="D101" i="1"/>
  <c r="D25" i="1"/>
  <c r="BU53" i="4"/>
  <c r="AK50" i="4"/>
  <c r="BG46" i="4"/>
  <c r="AP12" i="4"/>
  <c r="H49" i="15"/>
  <c r="E43" i="13"/>
  <c r="E72" i="5"/>
  <c r="E24" i="5"/>
  <c r="I67" i="4"/>
  <c r="U62" i="4"/>
  <c r="O59" i="15"/>
  <c r="N9" i="14"/>
  <c r="F29" i="6"/>
  <c r="L31" i="5"/>
  <c r="BP68" i="4"/>
  <c r="H63" i="4"/>
  <c r="J60" i="4"/>
  <c r="BK57" i="4"/>
  <c r="BJ55" i="4"/>
  <c r="CU53" i="4"/>
  <c r="Y52" i="4"/>
  <c r="AW50" i="4"/>
  <c r="BU48" i="4"/>
  <c r="CS46" i="4"/>
  <c r="AK45" i="4"/>
  <c r="AU43" i="4"/>
  <c r="CF41" i="4"/>
  <c r="X40" i="4"/>
  <c r="AV38" i="4"/>
  <c r="CG36" i="4"/>
  <c r="Y35" i="4"/>
  <c r="AJ33" i="4"/>
  <c r="BU31" i="4"/>
  <c r="CR29" i="4"/>
  <c r="AM28" i="4"/>
  <c r="BA26" i="4"/>
  <c r="F25" i="4"/>
  <c r="AR23" i="4"/>
  <c r="CD21" i="4"/>
  <c r="AI20" i="4"/>
  <c r="CG18" i="4"/>
  <c r="AL17" i="4"/>
  <c r="BL15" i="4"/>
  <c r="CI56" i="4"/>
  <c r="AX22" i="4"/>
  <c r="N25" i="14"/>
  <c r="Q63" i="4"/>
  <c r="F54" i="4"/>
  <c r="BR47" i="4"/>
  <c r="CE42" i="4"/>
  <c r="AU39" i="4"/>
  <c r="BX36" i="4"/>
  <c r="CA33" i="4"/>
  <c r="Y31" i="4"/>
  <c r="BO28" i="4"/>
  <c r="AG26" i="4"/>
  <c r="W24" i="4"/>
  <c r="AK22" i="4"/>
  <c r="AA20" i="4"/>
  <c r="Q18" i="4"/>
  <c r="AE16" i="4"/>
  <c r="BE14" i="4"/>
  <c r="BS12" i="4"/>
  <c r="BU10" i="4"/>
  <c r="CU8" i="4"/>
  <c r="D64" i="2"/>
  <c r="F109" i="1"/>
  <c r="F81" i="1"/>
  <c r="F55" i="1"/>
  <c r="F21" i="1"/>
  <c r="CS57" i="4"/>
  <c r="BX50" i="4"/>
  <c r="BO42" i="4"/>
  <c r="AF29" i="4"/>
  <c r="BL16" i="4"/>
  <c r="C91" i="1"/>
  <c r="AQ51" i="4"/>
  <c r="AK35" i="4"/>
  <c r="AI19" i="4"/>
  <c r="E53" i="22"/>
  <c r="N60" i="14"/>
  <c r="E45" i="6"/>
  <c r="U66" i="4"/>
  <c r="AS61" i="4"/>
  <c r="BU58" i="4"/>
  <c r="AZ56" i="4"/>
  <c r="CE54" i="4"/>
  <c r="W53" i="4"/>
  <c r="AU51" i="4"/>
  <c r="CF49" i="4"/>
  <c r="X48" i="4"/>
  <c r="AV46" i="4"/>
  <c r="CG44" i="4"/>
  <c r="Y43" i="4"/>
  <c r="AI41" i="4"/>
  <c r="BT39" i="4"/>
  <c r="CR37" i="4"/>
  <c r="J36" i="4"/>
  <c r="AH34" i="4"/>
  <c r="BE32" i="4"/>
  <c r="CC30" i="4"/>
  <c r="H29" i="4"/>
  <c r="AQ27" i="4"/>
  <c r="CO25" i="4"/>
  <c r="AH24" i="4"/>
  <c r="CF22" i="4"/>
  <c r="AK21" i="4"/>
  <c r="CI19" i="4"/>
  <c r="P18" i="4"/>
  <c r="BB16" i="4"/>
  <c r="CN14" i="4"/>
  <c r="AS13" i="4"/>
  <c r="CE11" i="4"/>
  <c r="AJ10" i="4"/>
  <c r="CH8" i="4"/>
  <c r="AM7" i="4"/>
  <c r="E121" i="1"/>
  <c r="E89" i="1"/>
  <c r="E63" i="1"/>
  <c r="E37" i="1"/>
  <c r="D81" i="1"/>
  <c r="D55" i="1"/>
  <c r="AF60" i="4"/>
  <c r="BH53" i="4"/>
  <c r="AN47" i="4"/>
  <c r="BM35" i="4"/>
  <c r="U23" i="4"/>
  <c r="AT10" i="4"/>
  <c r="C7" i="1"/>
  <c r="CT48" i="4"/>
  <c r="AI33" i="4"/>
  <c r="BI17" i="4"/>
  <c r="F62" i="15"/>
  <c r="E47" i="13"/>
  <c r="F19" i="6"/>
  <c r="F32" i="5"/>
  <c r="CB68" i="4"/>
  <c r="M63" i="4"/>
  <c r="CK59" i="4"/>
  <c r="BN57" i="4"/>
  <c r="BL55" i="4"/>
  <c r="BW53" i="4"/>
  <c r="N52" i="4"/>
  <c r="AL50" i="4"/>
  <c r="AW48" i="4"/>
  <c r="BU46" i="4"/>
  <c r="CS44" i="4"/>
  <c r="AK43" i="4"/>
  <c r="AU41" i="4"/>
  <c r="CF39" i="4"/>
  <c r="X38" i="4"/>
  <c r="AV36" i="4"/>
  <c r="CG34" i="4"/>
  <c r="Y33" i="4"/>
  <c r="AI31" i="4"/>
  <c r="BT29" i="4"/>
  <c r="E28" i="4"/>
  <c r="AQ26" i="4"/>
  <c r="CO24" i="4"/>
  <c r="AH23" i="4"/>
  <c r="CF21" i="4"/>
  <c r="AK20" i="4"/>
  <c r="CI18" i="4"/>
  <c r="P17" i="4"/>
  <c r="BB15" i="4"/>
  <c r="CN13" i="4"/>
  <c r="AS12" i="4"/>
  <c r="CE10" i="4"/>
  <c r="AJ9" i="4"/>
  <c r="CH7" i="4"/>
  <c r="D129" i="1"/>
  <c r="D99" i="1"/>
  <c r="D21" i="1"/>
  <c r="AU53" i="4"/>
  <c r="CQ49" i="4"/>
  <c r="F46" i="4"/>
  <c r="AE11" i="4"/>
  <c r="P41" i="15"/>
  <c r="E67" i="12"/>
  <c r="E68" i="5"/>
  <c r="E20" i="5"/>
  <c r="BF66" i="4"/>
  <c r="BL61" i="4"/>
  <c r="O48" i="15"/>
  <c r="E39" i="13"/>
  <c r="F17" i="6"/>
  <c r="L27" i="5"/>
  <c r="G68" i="4"/>
  <c r="BW62" i="4"/>
  <c r="CI59" i="4"/>
  <c r="AV57" i="4"/>
  <c r="AW55" i="4"/>
  <c r="CG53" i="4"/>
  <c r="L52" i="4"/>
  <c r="AJ50" i="4"/>
  <c r="BH48" i="4"/>
  <c r="CF46" i="4"/>
  <c r="CU54" i="4"/>
  <c r="AD18" i="4"/>
  <c r="L9" i="7"/>
  <c r="V61" i="4"/>
  <c r="K53" i="4"/>
  <c r="AQ47" i="4"/>
  <c r="AR42" i="4"/>
  <c r="H39" i="4"/>
  <c r="X36" i="4"/>
  <c r="BN33" i="4"/>
  <c r="CQ30" i="4"/>
  <c r="BC28" i="4"/>
  <c r="I26" i="4"/>
  <c r="K24" i="4"/>
  <c r="Y22" i="4"/>
  <c r="O20" i="4"/>
  <c r="E18" i="4"/>
  <c r="S16" i="4"/>
  <c r="AS14" i="4"/>
  <c r="AI12" i="4"/>
  <c r="BI10" i="4"/>
  <c r="CI8" i="4"/>
  <c r="D52" i="2"/>
  <c r="F107" i="1"/>
  <c r="F79" i="1"/>
  <c r="F53" i="1"/>
  <c r="F19" i="1"/>
  <c r="AW57" i="4"/>
  <c r="X50" i="4"/>
  <c r="CG41" i="4"/>
  <c r="BA27" i="4"/>
  <c r="AC15" i="4"/>
  <c r="C75" i="1"/>
  <c r="I50" i="4"/>
  <c r="AV33" i="4"/>
  <c r="X18" i="4"/>
  <c r="D66" i="20"/>
  <c r="N48" i="14"/>
  <c r="E33" i="6"/>
  <c r="BR65" i="4"/>
  <c r="U61" i="4"/>
  <c r="BC58" i="4"/>
  <c r="AL56" i="4"/>
  <c r="BR54" i="4"/>
  <c r="J53" i="4"/>
  <c r="AH51" i="4"/>
  <c r="BS49" i="4"/>
  <c r="K48" i="4"/>
  <c r="AI46" i="4"/>
  <c r="BT44" i="4"/>
  <c r="K43" i="4"/>
  <c r="V41" i="4"/>
  <c r="BG39" i="4"/>
  <c r="CE37" i="4"/>
  <c r="CC35" i="4"/>
  <c r="T34" i="4"/>
  <c r="AR32" i="4"/>
  <c r="BP30" i="4"/>
  <c r="CN28" i="4"/>
  <c r="AE27" i="4"/>
  <c r="CC25" i="4"/>
  <c r="V24" i="4"/>
  <c r="BT22" i="4"/>
  <c r="Y21" i="4"/>
  <c r="BW19" i="4"/>
  <c r="CK17" i="4"/>
  <c r="AP16" i="4"/>
  <c r="CB14" i="4"/>
  <c r="AG13" i="4"/>
  <c r="BS11" i="4"/>
  <c r="X10" i="4"/>
  <c r="BV8" i="4"/>
  <c r="AA7" i="4"/>
  <c r="E119" i="1"/>
  <c r="E87" i="1"/>
  <c r="E61" i="1"/>
  <c r="E33" i="1"/>
  <c r="D79" i="1"/>
  <c r="D53" i="1"/>
  <c r="BN59" i="4"/>
  <c r="U53" i="4"/>
  <c r="CG46" i="4"/>
  <c r="BF34" i="4"/>
  <c r="CQ21" i="4"/>
  <c r="AU9" i="4"/>
  <c r="E29" i="6"/>
  <c r="BL47" i="4"/>
  <c r="N32" i="4"/>
  <c r="AL16" i="4"/>
  <c r="T49" i="15"/>
  <c r="E70" i="12"/>
  <c r="F7" i="6"/>
  <c r="F28" i="5"/>
  <c r="O68" i="4"/>
  <c r="CC62" i="4"/>
  <c r="BQ59" i="4"/>
  <c r="AX57" i="4"/>
  <c r="AY55" i="4"/>
  <c r="BI53" i="4"/>
  <c r="CT51" i="4"/>
  <c r="Y50" i="4"/>
  <c r="AJ48" i="4"/>
  <c r="BH46" i="4"/>
  <c r="CF44" i="4"/>
  <c r="W43" i="4"/>
  <c r="AH41" i="4"/>
  <c r="BS39" i="4"/>
  <c r="K38" i="4"/>
  <c r="AI36" i="4"/>
  <c r="BT34" i="4"/>
  <c r="L33" i="4"/>
  <c r="V31" i="4"/>
  <c r="BG29" i="4"/>
  <c r="CL27" i="4"/>
  <c r="AE26" i="4"/>
  <c r="CC24" i="4"/>
  <c r="V23" i="4"/>
  <c r="BT21" i="4"/>
  <c r="Y20" i="4"/>
  <c r="BW18" i="4"/>
  <c r="CK16" i="4"/>
  <c r="AP15" i="4"/>
  <c r="CB13" i="4"/>
  <c r="AG12" i="4"/>
  <c r="BS10" i="4"/>
  <c r="X9" i="4"/>
  <c r="BV7" i="4"/>
  <c r="Y53" i="4"/>
  <c r="AB8" i="4"/>
  <c r="F45" i="6"/>
  <c r="BF60" i="4"/>
  <c r="BQ52" i="4"/>
  <c r="BW46" i="4"/>
  <c r="AE42" i="4"/>
  <c r="CN38" i="4"/>
  <c r="CD35" i="4"/>
  <c r="BA33" i="4"/>
  <c r="CD30" i="4"/>
  <c r="AQ28" i="4"/>
  <c r="CD25" i="4"/>
  <c r="CR23" i="4"/>
  <c r="CH21" i="4"/>
  <c r="BX19" i="4"/>
  <c r="CL17" i="4"/>
  <c r="G16" i="4"/>
  <c r="AG14" i="4"/>
  <c r="W12" i="4"/>
  <c r="AW10" i="4"/>
  <c r="BW8" i="4"/>
  <c r="D40" i="2"/>
  <c r="F103" i="1"/>
  <c r="F77" i="1"/>
  <c r="F51" i="1"/>
  <c r="F15" i="1"/>
  <c r="CT56" i="4"/>
  <c r="CD49" i="4"/>
  <c r="BZ40" i="4"/>
  <c r="BZ26" i="4"/>
  <c r="AD14" i="4"/>
  <c r="C59" i="1"/>
  <c r="BT48" i="4"/>
  <c r="AN32" i="4"/>
  <c r="BV16" i="4"/>
  <c r="J8" i="20"/>
  <c r="N36" i="14"/>
  <c r="E21" i="6"/>
  <c r="V65" i="4"/>
  <c r="CT60" i="4"/>
  <c r="AK58" i="4"/>
  <c r="X56" i="4"/>
  <c r="BE54" i="4"/>
  <c r="CC52" i="4"/>
  <c r="U51" i="4"/>
  <c r="BF49" i="4"/>
  <c r="CQ47" i="4"/>
  <c r="V46" i="4"/>
  <c r="BF44" i="4"/>
  <c r="CQ42" i="4"/>
  <c r="I41" i="4"/>
  <c r="AT39" i="4"/>
  <c r="BR37" i="4"/>
  <c r="BO35" i="4"/>
  <c r="G34" i="4"/>
  <c r="AE32" i="4"/>
  <c r="BC30" i="4"/>
  <c r="CA28" i="4"/>
  <c r="S27" i="4"/>
  <c r="BQ25" i="4"/>
  <c r="J24" i="4"/>
  <c r="BH22" i="4"/>
  <c r="M21" i="4"/>
  <c r="BK19" i="4"/>
  <c r="BY17" i="4"/>
  <c r="AD16" i="4"/>
  <c r="BP14" i="4"/>
  <c r="U13" i="4"/>
  <c r="BG11" i="4"/>
  <c r="L10" i="4"/>
  <c r="BJ8" i="4"/>
  <c r="O7" i="4"/>
  <c r="E113" i="1"/>
  <c r="E85" i="1"/>
  <c r="E59" i="1"/>
  <c r="E25" i="1"/>
  <c r="D77" i="1"/>
  <c r="D49" i="1"/>
  <c r="AB59" i="4"/>
  <c r="BN52" i="4"/>
  <c r="BL45" i="4"/>
  <c r="AK33" i="4"/>
  <c r="CR20" i="4"/>
  <c r="BH8" i="4"/>
  <c r="BB65" i="4"/>
  <c r="AQ46" i="4"/>
  <c r="CL30" i="4"/>
  <c r="P14" i="4"/>
  <c r="I42" i="15"/>
  <c r="E34" i="12"/>
  <c r="F72" i="5"/>
  <c r="F24" i="5"/>
  <c r="BL67" i="4"/>
  <c r="AY62" i="4"/>
  <c r="AV59" i="4"/>
  <c r="AI57" i="4"/>
  <c r="AL55" i="4"/>
  <c r="AV53" i="4"/>
  <c r="CG51" i="4"/>
  <c r="L50" i="4"/>
  <c r="W48" i="4"/>
  <c r="AU46" i="4"/>
  <c r="BR44" i="4"/>
  <c r="J43" i="4"/>
  <c r="U41" i="4"/>
  <c r="BF39" i="4"/>
  <c r="CQ37" i="4"/>
  <c r="V36" i="4"/>
  <c r="BG34" i="4"/>
  <c r="CR32" i="4"/>
  <c r="I31" i="4"/>
  <c r="AT29" i="4"/>
  <c r="BZ27" i="4"/>
  <c r="S26" i="4"/>
  <c r="BQ24" i="4"/>
  <c r="J23" i="4"/>
  <c r="BH21" i="4"/>
  <c r="M20" i="4"/>
  <c r="BK18" i="4"/>
  <c r="BY16" i="4"/>
  <c r="AD15" i="4"/>
  <c r="BP13" i="4"/>
  <c r="U12" i="4"/>
  <c r="BG10" i="4"/>
  <c r="L9" i="4"/>
  <c r="BJ7" i="4"/>
  <c r="D125" i="1"/>
  <c r="D95" i="1"/>
  <c r="BM57" i="4"/>
  <c r="CN52" i="4"/>
  <c r="AQ49" i="4"/>
  <c r="L45" i="4"/>
  <c r="I9" i="4"/>
  <c r="M26" i="15"/>
  <c r="D29" i="11"/>
  <c r="E60" i="5"/>
  <c r="E12" i="5"/>
  <c r="BG65" i="4"/>
  <c r="P61" i="4"/>
  <c r="L33" i="15"/>
  <c r="E28" i="12"/>
  <c r="L67" i="5"/>
  <c r="L19" i="5"/>
  <c r="H67" i="4"/>
  <c r="R62" i="4"/>
  <c r="AS59" i="4"/>
  <c r="O57" i="4"/>
  <c r="V55" i="4"/>
  <c r="BG53" i="4"/>
  <c r="CE51" i="4"/>
  <c r="J50" i="4"/>
  <c r="AH48" i="4"/>
  <c r="BF46" i="4"/>
  <c r="CC44" i="4"/>
  <c r="H43" i="4"/>
  <c r="AS41" i="4"/>
  <c r="CD39" i="4"/>
  <c r="I38" i="4"/>
  <c r="AT36" i="4"/>
  <c r="CE34" i="4"/>
  <c r="CO32" i="4"/>
  <c r="BJ51" i="4"/>
  <c r="BX33" i="4"/>
  <c r="F21" i="6"/>
  <c r="P60" i="4"/>
  <c r="AQ52" i="4"/>
  <c r="W46" i="4"/>
  <c r="R42" i="4"/>
  <c r="CA38" i="4"/>
  <c r="BQ35" i="4"/>
  <c r="AN33" i="4"/>
  <c r="BQ30" i="4"/>
  <c r="AE28" i="4"/>
  <c r="BR25" i="4"/>
  <c r="CF23" i="4"/>
  <c r="BV21" i="4"/>
  <c r="BL19" i="4"/>
  <c r="BZ17" i="4"/>
  <c r="CN15" i="4"/>
  <c r="CD13" i="4"/>
  <c r="K12" i="4"/>
  <c r="AK10" i="4"/>
  <c r="BK8" i="4"/>
  <c r="D28" i="2"/>
  <c r="F101" i="1"/>
  <c r="F75" i="1"/>
  <c r="F49" i="1"/>
  <c r="F13" i="1"/>
  <c r="AJ56" i="4"/>
  <c r="AC49" i="4"/>
  <c r="BR39" i="4"/>
  <c r="CA25" i="4"/>
  <c r="S13" i="4"/>
  <c r="C43" i="1"/>
  <c r="AL47" i="4"/>
  <c r="S31" i="4"/>
  <c r="AA15" i="4"/>
  <c r="E29" i="16"/>
  <c r="N24" i="14"/>
  <c r="E9" i="6"/>
  <c r="BS64" i="4"/>
  <c r="BX60" i="4"/>
  <c r="S58" i="4"/>
  <c r="I56" i="4"/>
  <c r="AR54" i="4"/>
  <c r="BP52" i="4"/>
  <c r="H51" i="4"/>
  <c r="AS49" i="4"/>
  <c r="CD47" i="4"/>
  <c r="H46" i="4"/>
  <c r="AS44" i="4"/>
  <c r="CD42" i="4"/>
  <c r="CO40" i="4"/>
  <c r="AG39" i="4"/>
  <c r="BE37" i="4"/>
  <c r="BB35" i="4"/>
  <c r="BZ33" i="4"/>
  <c r="R32" i="4"/>
  <c r="AP30" i="4"/>
  <c r="BN28" i="4"/>
  <c r="G27" i="4"/>
  <c r="BE25" i="4"/>
  <c r="CQ23" i="4"/>
  <c r="AV22" i="4"/>
  <c r="CT20" i="4"/>
  <c r="AY19" i="4"/>
  <c r="BM17" i="4"/>
  <c r="R16" i="4"/>
  <c r="BD14" i="4"/>
  <c r="I13" i="4"/>
  <c r="AU11" i="4"/>
  <c r="CS9" i="4"/>
  <c r="AX8" i="4"/>
  <c r="D63" i="2"/>
  <c r="E111" i="1"/>
  <c r="E83" i="1"/>
  <c r="E57" i="1"/>
  <c r="E23" i="1"/>
  <c r="D75" i="1"/>
  <c r="D45" i="1"/>
  <c r="CK58" i="4"/>
  <c r="M52" i="4"/>
  <c r="CR44" i="4"/>
  <c r="P32" i="4"/>
  <c r="CS19" i="4"/>
  <c r="BI7" i="4"/>
  <c r="BJ61" i="4"/>
  <c r="CB44" i="4"/>
  <c r="AQ29" i="4"/>
  <c r="BZ12" i="4"/>
  <c r="Q34" i="15"/>
  <c r="D41" i="11"/>
  <c r="F68" i="5"/>
  <c r="F20" i="5"/>
  <c r="P67" i="4"/>
  <c r="Y62" i="4"/>
  <c r="AC59" i="4"/>
  <c r="R57" i="4"/>
  <c r="Y55" i="4"/>
  <c r="AI53" i="4"/>
  <c r="BT51" i="4"/>
  <c r="CR49" i="4"/>
  <c r="J48" i="4"/>
  <c r="AH46" i="4"/>
  <c r="BE44" i="4"/>
  <c r="CC42" i="4"/>
  <c r="H41" i="4"/>
  <c r="AS39" i="4"/>
  <c r="CD37" i="4"/>
  <c r="I36" i="4"/>
  <c r="AT34" i="4"/>
  <c r="CD32" i="4"/>
  <c r="CO30" i="4"/>
  <c r="AG29" i="4"/>
  <c r="BN27" i="4"/>
  <c r="G26" i="4"/>
  <c r="BE24" i="4"/>
  <c r="CQ22" i="4"/>
  <c r="AV21" i="4"/>
  <c r="CT19" i="4"/>
  <c r="AY18" i="4"/>
  <c r="BM16" i="4"/>
  <c r="R15" i="4"/>
  <c r="BD13" i="4"/>
  <c r="I12" i="4"/>
  <c r="AU10" i="4"/>
  <c r="CS8" i="4"/>
  <c r="AX7" i="4"/>
  <c r="D123" i="1"/>
  <c r="D91" i="1"/>
  <c r="Q57" i="4"/>
  <c r="BA52" i="4"/>
  <c r="P49" i="4"/>
  <c r="CD44" i="4"/>
  <c r="AH8" i="4"/>
  <c r="U18" i="15"/>
  <c r="D23" i="9"/>
  <c r="E56" i="5"/>
  <c r="E8" i="5"/>
  <c r="K65" i="4"/>
  <c r="BV60" i="4"/>
  <c r="T25" i="15"/>
  <c r="D17" i="11"/>
  <c r="L63" i="5"/>
  <c r="L15" i="5"/>
  <c r="BE66" i="4"/>
  <c r="CI61" i="4"/>
  <c r="AA59" i="4"/>
  <c r="CS56" i="4"/>
  <c r="I55" i="4"/>
  <c r="AT53" i="4"/>
  <c r="BR51" i="4"/>
  <c r="CC49" i="4"/>
  <c r="U48" i="4"/>
  <c r="CH49" i="4"/>
  <c r="AJ20" i="4"/>
  <c r="R52" i="5"/>
  <c r="BF58" i="4"/>
  <c r="AI51" i="4"/>
  <c r="CB45" i="4"/>
  <c r="CK41" i="4"/>
  <c r="AZ38" i="4"/>
  <c r="BC35" i="4"/>
  <c r="CG32" i="4"/>
  <c r="BD30" i="4"/>
  <c r="CB27" i="4"/>
  <c r="BF25" i="4"/>
  <c r="BT23" i="4"/>
  <c r="AX21" i="4"/>
  <c r="AZ19" i="4"/>
  <c r="BN17" i="4"/>
  <c r="CB15" i="4"/>
  <c r="BR13" i="4"/>
  <c r="CR11" i="4"/>
  <c r="Y10" i="4"/>
  <c r="AY8" i="4"/>
  <c r="D16" i="2"/>
  <c r="F99" i="1"/>
  <c r="F73" i="1"/>
  <c r="F47" i="1"/>
  <c r="F11" i="1"/>
  <c r="J55" i="4"/>
  <c r="BI48" i="4"/>
  <c r="BJ38" i="4"/>
  <c r="CB24" i="4"/>
  <c r="H12" i="4"/>
  <c r="C21" i="1"/>
  <c r="Q46" i="4"/>
  <c r="CQ29" i="4"/>
  <c r="BM13" i="4"/>
  <c r="K63" i="15"/>
  <c r="N12" i="14"/>
  <c r="BK72" i="4"/>
  <c r="W64" i="4"/>
  <c r="BD60" i="4"/>
  <c r="CU57" i="4"/>
  <c r="CN55" i="4"/>
  <c r="AE54" i="4"/>
  <c r="BC52" i="4"/>
  <c r="CN50" i="4"/>
  <c r="AF49" i="4"/>
  <c r="BQ47" i="4"/>
  <c r="CN45" i="4"/>
  <c r="AF44" i="4"/>
  <c r="BQ42" i="4"/>
  <c r="CB40" i="4"/>
  <c r="T39" i="4"/>
  <c r="AR37" i="4"/>
  <c r="AO35" i="4"/>
  <c r="BM33" i="4"/>
  <c r="E32" i="4"/>
  <c r="AC30" i="4"/>
  <c r="BB28" i="4"/>
  <c r="CN26" i="4"/>
  <c r="AS25" i="4"/>
  <c r="CE23" i="4"/>
  <c r="AJ22" i="4"/>
  <c r="CH20" i="4"/>
  <c r="AM19" i="4"/>
  <c r="BA17" i="4"/>
  <c r="F16" i="4"/>
  <c r="AR14" i="4"/>
  <c r="CD12" i="4"/>
  <c r="AI11" i="4"/>
  <c r="CG9" i="4"/>
  <c r="AL8" i="4"/>
  <c r="D51" i="2"/>
  <c r="E109" i="1"/>
  <c r="E81" i="1"/>
  <c r="E55" i="1"/>
  <c r="E21" i="1"/>
  <c r="D73" i="1"/>
  <c r="D41" i="1"/>
  <c r="BA58" i="4"/>
  <c r="BF51" i="4"/>
  <c r="AQ44" i="4"/>
  <c r="CN30" i="4"/>
  <c r="Y19" i="4"/>
  <c r="D49" i="2"/>
  <c r="X59" i="4"/>
  <c r="BG43" i="4"/>
  <c r="CU27" i="4"/>
  <c r="BC11" i="4"/>
  <c r="F27" i="15"/>
  <c r="D35" i="9"/>
  <c r="F64" i="5"/>
  <c r="F16" i="5"/>
  <c r="BM66" i="4"/>
  <c r="BO61" i="4"/>
  <c r="K59" i="4"/>
  <c r="CU56" i="4"/>
  <c r="K55" i="4"/>
  <c r="V53" i="4"/>
  <c r="BG51" i="4"/>
  <c r="CE49" i="4"/>
  <c r="CC47" i="4"/>
  <c r="T46" i="4"/>
  <c r="AR44" i="4"/>
  <c r="BP42" i="4"/>
  <c r="CN40" i="4"/>
  <c r="Z48" i="4"/>
  <c r="Y7" i="4"/>
  <c r="R40" i="5"/>
  <c r="CG57" i="4"/>
  <c r="CO50" i="4"/>
  <c r="BB45" i="4"/>
  <c r="BX41" i="4"/>
  <c r="AM38" i="4"/>
  <c r="AP35" i="4"/>
  <c r="BF32" i="4"/>
  <c r="AQ30" i="4"/>
  <c r="BD27" i="4"/>
  <c r="AT25" i="4"/>
  <c r="AJ23" i="4"/>
  <c r="AL21" i="4"/>
  <c r="AN19" i="4"/>
  <c r="BB17" i="4"/>
  <c r="AR15" i="4"/>
  <c r="BF13" i="4"/>
  <c r="CF11" i="4"/>
  <c r="M10" i="4"/>
  <c r="AM8" i="4"/>
  <c r="F127" i="1"/>
  <c r="F97" i="1"/>
  <c r="F71" i="1"/>
  <c r="F45" i="1"/>
  <c r="F9" i="1"/>
  <c r="AC54" i="4"/>
  <c r="I48" i="4"/>
  <c r="AB37" i="4"/>
  <c r="CC23" i="4"/>
  <c r="I11" i="4"/>
  <c r="BV62" i="4"/>
  <c r="BO44" i="4"/>
  <c r="BV28" i="4"/>
  <c r="R12" i="4"/>
  <c r="M50" i="15"/>
  <c r="E51" i="13"/>
  <c r="P71" i="4"/>
  <c r="BU63" i="4"/>
  <c r="AI60" i="4"/>
  <c r="CF57" i="4"/>
  <c r="BZ55" i="4"/>
  <c r="R54" i="4"/>
  <c r="AP52" i="4"/>
  <c r="CA50" i="4"/>
  <c r="S49" i="4"/>
  <c r="BC47" i="4"/>
  <c r="CA45" i="4"/>
  <c r="S44" i="4"/>
  <c r="BD42" i="4"/>
  <c r="BO40" i="4"/>
  <c r="G39" i="4"/>
  <c r="AE37" i="4"/>
  <c r="AB35" i="4"/>
  <c r="AZ33" i="4"/>
  <c r="CK31" i="4"/>
  <c r="P30" i="4"/>
  <c r="AP28" i="4"/>
  <c r="CB26" i="4"/>
  <c r="AG25" i="4"/>
  <c r="BS23" i="4"/>
  <c r="X22" i="4"/>
  <c r="BV20" i="4"/>
  <c r="AA19" i="4"/>
  <c r="AO17" i="4"/>
  <c r="CA15" i="4"/>
  <c r="AF14" i="4"/>
  <c r="BR12" i="4"/>
  <c r="W11" i="4"/>
  <c r="BU9" i="4"/>
  <c r="Z8" i="4"/>
  <c r="D39" i="2"/>
  <c r="E107" i="1"/>
  <c r="E79" i="1"/>
  <c r="E53" i="1"/>
  <c r="E19" i="1"/>
  <c r="D71" i="1"/>
  <c r="D33" i="1"/>
  <c r="Q58" i="4"/>
  <c r="S51" i="4"/>
  <c r="V43" i="4"/>
  <c r="N30" i="4"/>
  <c r="Z18" i="4"/>
  <c r="C121" i="1"/>
  <c r="BJ57" i="4"/>
  <c r="AZ42" i="4"/>
  <c r="AB26" i="4"/>
  <c r="T10" i="4"/>
  <c r="N19" i="15"/>
  <c r="E37" i="8"/>
  <c r="F60" i="5"/>
  <c r="F12" i="5"/>
  <c r="Q66" i="4"/>
  <c r="AQ61" i="4"/>
  <c r="CL58" i="4"/>
  <c r="CF56" i="4"/>
  <c r="CQ54" i="4"/>
  <c r="I53" i="4"/>
  <c r="AT51" i="4"/>
  <c r="BR49" i="4"/>
  <c r="BO47" i="4"/>
  <c r="G46" i="4"/>
  <c r="AE44" i="4"/>
  <c r="BC42" i="4"/>
  <c r="CA40" i="4"/>
  <c r="S39" i="4"/>
  <c r="BD37" i="4"/>
  <c r="CA35" i="4"/>
  <c r="S34" i="4"/>
  <c r="BD32" i="4"/>
  <c r="BO30" i="4"/>
  <c r="G29" i="4"/>
  <c r="AP27" i="4"/>
  <c r="CB25" i="4"/>
  <c r="AG24" i="4"/>
  <c r="BS22" i="4"/>
  <c r="X21" i="4"/>
  <c r="BV19" i="4"/>
  <c r="AA18" i="4"/>
  <c r="AO16" i="4"/>
  <c r="CA14" i="4"/>
  <c r="AF13" i="4"/>
  <c r="BR11" i="4"/>
  <c r="W10" i="4"/>
  <c r="BU8" i="4"/>
  <c r="Z7" i="4"/>
  <c r="D119" i="1"/>
  <c r="D87" i="1"/>
  <c r="AX56" i="4"/>
  <c r="CS51" i="4"/>
  <c r="AV48" i="4"/>
  <c r="BJ43" i="4"/>
  <c r="D63" i="26"/>
  <c r="N70" i="14"/>
  <c r="E67" i="6"/>
  <c r="E48" i="5"/>
  <c r="BX71" i="4"/>
  <c r="L64" i="4"/>
  <c r="D55" i="26"/>
  <c r="Q10" i="15"/>
  <c r="E29" i="8"/>
  <c r="L55" i="5"/>
  <c r="L7" i="5"/>
  <c r="BF65" i="4"/>
  <c r="BK46" i="4"/>
  <c r="AD51" i="4"/>
  <c r="R32" i="5"/>
  <c r="BA57" i="4"/>
  <c r="BO50" i="4"/>
  <c r="O45" i="4"/>
  <c r="W41" i="4"/>
  <c r="CF37" i="4"/>
  <c r="AC35" i="4"/>
  <c r="AS32" i="4"/>
  <c r="AD30" i="4"/>
  <c r="AR27" i="4"/>
  <c r="AH25" i="4"/>
  <c r="X23" i="4"/>
  <c r="Z21" i="4"/>
  <c r="AB19" i="4"/>
  <c r="AP17" i="4"/>
  <c r="AF15" i="4"/>
  <c r="AT13" i="4"/>
  <c r="BT11" i="4"/>
  <c r="CT9" i="4"/>
  <c r="AA8" i="4"/>
  <c r="F125" i="1"/>
  <c r="F95" i="1"/>
  <c r="F67" i="1"/>
  <c r="F43" i="1"/>
  <c r="F7" i="1"/>
  <c r="CI53" i="4"/>
  <c r="BN47" i="4"/>
  <c r="AH36" i="4"/>
  <c r="CD22" i="4"/>
  <c r="CQ9" i="4"/>
  <c r="H60" i="4"/>
  <c r="AG43" i="4"/>
  <c r="AY27" i="4"/>
  <c r="BD10" i="4"/>
  <c r="U42" i="15"/>
  <c r="E37" i="12"/>
  <c r="AO70" i="4"/>
  <c r="AR63" i="4"/>
  <c r="O60" i="4"/>
  <c r="BO57" i="4"/>
  <c r="BM55" i="4"/>
  <c r="E54" i="4"/>
  <c r="AC52" i="4"/>
  <c r="BN50" i="4"/>
  <c r="E49" i="4"/>
  <c r="AP47" i="4"/>
  <c r="BN45" i="4"/>
  <c r="F44" i="4"/>
  <c r="AQ42" i="4"/>
  <c r="BB40" i="4"/>
  <c r="BZ38" i="4"/>
  <c r="Q37" i="4"/>
  <c r="O35" i="4"/>
  <c r="AM33" i="4"/>
  <c r="BX31" i="4"/>
  <c r="CI29" i="4"/>
  <c r="AD28" i="4"/>
  <c r="BP26" i="4"/>
  <c r="U25" i="4"/>
  <c r="BG23" i="4"/>
  <c r="L22" i="4"/>
  <c r="BJ20" i="4"/>
  <c r="O19" i="4"/>
  <c r="AC17" i="4"/>
  <c r="BO15" i="4"/>
  <c r="T14" i="4"/>
  <c r="BF12" i="4"/>
  <c r="K11" i="4"/>
  <c r="BI9" i="4"/>
  <c r="N8" i="4"/>
  <c r="D27" i="2"/>
  <c r="E103" i="1"/>
  <c r="E77" i="1"/>
  <c r="E51" i="1"/>
  <c r="E15" i="1"/>
  <c r="D67" i="1"/>
  <c r="D23" i="1"/>
  <c r="CB57" i="4"/>
  <c r="BK50" i="4"/>
  <c r="AO42" i="4"/>
  <c r="F29" i="4"/>
  <c r="AA17" i="4"/>
  <c r="C101" i="1"/>
  <c r="AG56" i="4"/>
  <c r="E41" i="4"/>
  <c r="Q25" i="4"/>
  <c r="CD8" i="4"/>
  <c r="N71" i="14"/>
  <c r="L14" i="7"/>
  <c r="F56" i="5"/>
  <c r="F8" i="5"/>
  <c r="BN65" i="4"/>
  <c r="S61" i="4"/>
  <c r="BT58" i="4"/>
  <c r="BO56" i="4"/>
  <c r="CD54" i="4"/>
  <c r="CO52" i="4"/>
  <c r="AG51" i="4"/>
  <c r="BE49" i="4"/>
  <c r="BB47" i="4"/>
  <c r="BZ45" i="4"/>
  <c r="R44" i="4"/>
  <c r="AP42" i="4"/>
  <c r="BN40" i="4"/>
  <c r="F39" i="4"/>
  <c r="AQ37" i="4"/>
  <c r="BN35" i="4"/>
  <c r="F34" i="4"/>
  <c r="AQ32" i="4"/>
  <c r="BB30" i="4"/>
  <c r="BZ28" i="4"/>
  <c r="AD27" i="4"/>
  <c r="BP25" i="4"/>
  <c r="U24" i="4"/>
  <c r="BG22" i="4"/>
  <c r="L21" i="4"/>
  <c r="BJ19" i="4"/>
  <c r="O18" i="4"/>
  <c r="AC16" i="4"/>
  <c r="BO14" i="4"/>
  <c r="T13" i="4"/>
  <c r="BF11" i="4"/>
  <c r="K10" i="4"/>
  <c r="BI8" i="4"/>
  <c r="N7" i="4"/>
  <c r="D113" i="1"/>
  <c r="D85" i="1"/>
  <c r="G56" i="4"/>
  <c r="BS51" i="4"/>
  <c r="V48" i="4"/>
  <c r="AF22" i="4"/>
  <c r="J67" i="23"/>
  <c r="N58" i="14"/>
  <c r="E55" i="6"/>
  <c r="CI44" i="4"/>
  <c r="X35" i="4"/>
  <c r="BL72" i="4"/>
  <c r="AM56" i="4"/>
  <c r="BT49" i="4"/>
  <c r="BH44" i="4"/>
  <c r="BP40" i="4"/>
  <c r="AS37" i="4"/>
  <c r="P35" i="4"/>
  <c r="AF32" i="4"/>
  <c r="Q30" i="4"/>
  <c r="AF27" i="4"/>
  <c r="V25" i="4"/>
  <c r="CS22" i="4"/>
  <c r="N21" i="4"/>
  <c r="P19" i="4"/>
  <c r="F17" i="4"/>
  <c r="T15" i="4"/>
  <c r="AH13" i="4"/>
  <c r="BH11" i="4"/>
  <c r="CH9" i="4"/>
  <c r="BL7" i="4"/>
  <c r="F123" i="1"/>
  <c r="F91" i="1"/>
  <c r="F65" i="1"/>
  <c r="F41" i="1"/>
  <c r="K60" i="4"/>
  <c r="AH53" i="4"/>
  <c r="N47" i="4"/>
  <c r="M35" i="4"/>
  <c r="BS21" i="4"/>
  <c r="CR8" i="4"/>
  <c r="AE58" i="4"/>
  <c r="CR41" i="4"/>
  <c r="AC25" i="4"/>
  <c r="AS9" i="4"/>
  <c r="J35" i="15"/>
  <c r="D53" i="11"/>
  <c r="BN69" i="4"/>
  <c r="N63" i="4"/>
  <c r="CL59" i="4"/>
  <c r="AY57" i="4"/>
  <c r="AZ55" i="4"/>
  <c r="CK53" i="4"/>
  <c r="P52" i="4"/>
  <c r="AZ50" i="4"/>
  <c r="CK48" i="4"/>
  <c r="AC47" i="4"/>
  <c r="BA45" i="4"/>
  <c r="CL43" i="4"/>
  <c r="AD42" i="4"/>
  <c r="AO40" i="4"/>
  <c r="BL38" i="4"/>
  <c r="BW36" i="4"/>
  <c r="CU34" i="4"/>
  <c r="Z33" i="4"/>
  <c r="BK31" i="4"/>
  <c r="BU29" i="4"/>
  <c r="R28" i="4"/>
  <c r="BD26" i="4"/>
  <c r="I25" i="4"/>
  <c r="AU23" i="4"/>
  <c r="CS21" i="4"/>
  <c r="AX20" i="4"/>
  <c r="BX18" i="4"/>
  <c r="Q17" i="4"/>
  <c r="BC15" i="4"/>
  <c r="H14" i="4"/>
  <c r="AT12" i="4"/>
  <c r="CR10" i="4"/>
  <c r="AW9" i="4"/>
  <c r="CU7" i="4"/>
  <c r="D15" i="2"/>
  <c r="E101" i="1"/>
  <c r="E75" i="1"/>
  <c r="E49" i="1"/>
  <c r="E13" i="1"/>
  <c r="D65" i="1"/>
  <c r="D15" i="1"/>
  <c r="AF57" i="4"/>
  <c r="K50" i="4"/>
  <c r="AG41" i="4"/>
  <c r="P28" i="4"/>
  <c r="P16" i="4"/>
  <c r="C89" i="1"/>
  <c r="CN54" i="4"/>
  <c r="CC39" i="4"/>
  <c r="CA23" i="4"/>
  <c r="AU7" i="4"/>
  <c r="N59" i="14"/>
  <c r="L8" i="7"/>
  <c r="F52" i="5"/>
  <c r="AZ72" i="4"/>
  <c r="R65" i="4"/>
  <c r="CQ60" i="4"/>
  <c r="BB58" i="4"/>
  <c r="AY56" i="4"/>
  <c r="BQ54" i="4"/>
  <c r="CB52" i="4"/>
  <c r="T51" i="4"/>
  <c r="AR49" i="4"/>
  <c r="AO47" i="4"/>
  <c r="BM45" i="4"/>
  <c r="E44" i="4"/>
  <c r="AC42" i="4"/>
  <c r="BA40" i="4"/>
  <c r="CL38" i="4"/>
  <c r="AC37" i="4"/>
  <c r="BA35" i="4"/>
  <c r="CL33" i="4"/>
  <c r="AD32" i="4"/>
  <c r="AO30" i="4"/>
  <c r="BM28" i="4"/>
  <c r="R27" i="4"/>
  <c r="BD25" i="4"/>
  <c r="I24" i="4"/>
  <c r="AU22" i="4"/>
  <c r="CS20" i="4"/>
  <c r="AX19" i="4"/>
  <c r="BX17" i="4"/>
  <c r="Q16" i="4"/>
  <c r="BC14" i="4"/>
  <c r="H13" i="4"/>
  <c r="AT11" i="4"/>
  <c r="CR9" i="4"/>
  <c r="AW8" i="4"/>
  <c r="D62" i="2"/>
  <c r="D111" i="1"/>
  <c r="D51" i="1"/>
  <c r="AX55" i="4"/>
  <c r="AS51" i="4"/>
  <c r="CA47" i="4"/>
  <c r="M17" i="4"/>
  <c r="F24" i="22"/>
  <c r="N46" i="14"/>
  <c r="E43" i="6"/>
  <c r="E40" i="5"/>
  <c r="BB69" i="4"/>
  <c r="AL63" i="4"/>
  <c r="D10" i="22"/>
  <c r="N57" i="14"/>
  <c r="L7" i="7"/>
  <c r="L47" i="5"/>
  <c r="BM71" i="4"/>
  <c r="BG64" i="4"/>
  <c r="CN60" i="4"/>
  <c r="AH58" i="4"/>
  <c r="AH56" i="4"/>
  <c r="BB54" i="4"/>
  <c r="BZ52" i="4"/>
  <c r="R51" i="4"/>
  <c r="AB49" i="4"/>
  <c r="AZ47" i="4"/>
  <c r="CK45" i="4"/>
  <c r="P44" i="4"/>
  <c r="AN42" i="4"/>
  <c r="BY40" i="4"/>
  <c r="Q39" i="4"/>
  <c r="AA43" i="4"/>
  <c r="CR18" i="4"/>
  <c r="AP70" i="4"/>
  <c r="CO55" i="4"/>
  <c r="AG49" i="4"/>
  <c r="T44" i="4"/>
  <c r="BC40" i="4"/>
  <c r="AF37" i="4"/>
  <c r="AV34" i="4"/>
  <c r="S32" i="4"/>
  <c r="AI29" i="4"/>
  <c r="T27" i="4"/>
  <c r="CE24" i="4"/>
  <c r="CG22" i="4"/>
  <c r="CU20" i="4"/>
  <c r="CK18" i="4"/>
  <c r="CA16" i="4"/>
  <c r="H15" i="4"/>
  <c r="V13" i="4"/>
  <c r="AV11" i="4"/>
  <c r="BV9" i="4"/>
  <c r="AZ7" i="4"/>
  <c r="F121" i="1"/>
  <c r="F89" i="1"/>
  <c r="F63" i="1"/>
  <c r="F37" i="1"/>
  <c r="AU59" i="4"/>
  <c r="CA52" i="4"/>
  <c r="AT46" i="4"/>
  <c r="CK33" i="4"/>
  <c r="BT20" i="4"/>
  <c r="CS7" i="4"/>
  <c r="BK56" i="4"/>
  <c r="BX40" i="4"/>
  <c r="AP24" i="4"/>
  <c r="CQ7" i="4"/>
  <c r="R27" i="15"/>
  <c r="D47" i="9"/>
  <c r="S68" i="4"/>
  <c r="CG62" i="4"/>
  <c r="BS59" i="4"/>
  <c r="AJ57" i="4"/>
  <c r="AM55" i="4"/>
  <c r="BX53" i="4"/>
  <c r="CU51" i="4"/>
  <c r="AM50" i="4"/>
  <c r="BX48" i="4"/>
  <c r="P47" i="4"/>
  <c r="AN45" i="4"/>
  <c r="BY43" i="4"/>
  <c r="Q42" i="4"/>
  <c r="AB40" i="4"/>
  <c r="AY38" i="4"/>
  <c r="BJ36" i="4"/>
  <c r="CH34" i="4"/>
  <c r="M33" i="4"/>
  <c r="AX31" i="4"/>
  <c r="BH29" i="4"/>
  <c r="F28" i="4"/>
  <c r="AR26" i="4"/>
  <c r="CD24" i="4"/>
  <c r="AI23" i="4"/>
  <c r="CG21" i="4"/>
  <c r="AL20" i="4"/>
  <c r="BL18" i="4"/>
  <c r="E17" i="4"/>
  <c r="AQ15" i="4"/>
  <c r="CO13" i="4"/>
  <c r="AH12" i="4"/>
  <c r="CF10" i="4"/>
  <c r="AK9" i="4"/>
  <c r="CI7" i="4"/>
  <c r="E129" i="1"/>
  <c r="E99" i="1"/>
  <c r="E73" i="1"/>
  <c r="E47" i="1"/>
  <c r="E11" i="1"/>
  <c r="D63" i="1"/>
  <c r="D13" i="1"/>
  <c r="BN56" i="4"/>
  <c r="BD49" i="4"/>
  <c r="L40" i="4"/>
  <c r="Q27" i="4"/>
  <c r="E15" i="4"/>
  <c r="C73" i="1"/>
  <c r="BS53" i="4"/>
  <c r="BH38" i="4"/>
  <c r="AR22" i="4"/>
  <c r="D71" i="26"/>
  <c r="N47" i="14"/>
  <c r="F67" i="6"/>
  <c r="F48" i="5"/>
  <c r="BY71" i="4"/>
  <c r="BO64" i="4"/>
  <c r="BW60" i="4"/>
  <c r="AJ58" i="4"/>
  <c r="AK56" i="4"/>
  <c r="BD54" i="4"/>
  <c r="BO52" i="4"/>
  <c r="G51" i="4"/>
  <c r="AE49" i="4"/>
  <c r="AB47" i="4"/>
  <c r="AZ45" i="4"/>
  <c r="CK43" i="4"/>
  <c r="P42" i="4"/>
  <c r="AN40" i="4"/>
  <c r="BX38" i="4"/>
  <c r="P37" i="4"/>
  <c r="AN35" i="4"/>
  <c r="BY33" i="4"/>
  <c r="Q32" i="4"/>
  <c r="AB30" i="4"/>
  <c r="BA28" i="4"/>
  <c r="F27" i="4"/>
  <c r="AR25" i="4"/>
  <c r="CD23" i="4"/>
  <c r="AI22" i="4"/>
  <c r="CG20" i="4"/>
  <c r="AL19" i="4"/>
  <c r="BL17" i="4"/>
  <c r="E16" i="4"/>
  <c r="AQ14" i="4"/>
  <c r="CO12" i="4"/>
  <c r="AH11" i="4"/>
  <c r="CF9" i="4"/>
  <c r="AK8" i="4"/>
  <c r="D50" i="2"/>
  <c r="D109" i="1"/>
  <c r="D47" i="1"/>
  <c r="BP54" i="4"/>
  <c r="F51" i="4"/>
  <c r="BA47" i="4"/>
  <c r="BW15" i="4"/>
  <c r="J56" i="20"/>
  <c r="N34" i="14"/>
  <c r="E31" i="6"/>
  <c r="E36" i="5"/>
  <c r="CA68" i="4"/>
  <c r="L63" i="4"/>
  <c r="M51" i="20"/>
  <c r="N45" i="14"/>
  <c r="F65" i="6"/>
  <c r="L43" i="5"/>
  <c r="CL70" i="4"/>
  <c r="K64" i="4"/>
  <c r="BS60" i="4"/>
  <c r="P58" i="4"/>
  <c r="BL41" i="4"/>
  <c r="D35" i="2"/>
  <c r="CN68" i="4"/>
  <c r="BN55" i="4"/>
  <c r="G49" i="4"/>
  <c r="G44" i="4"/>
  <c r="AP40" i="4"/>
  <c r="S37" i="4"/>
  <c r="V34" i="4"/>
  <c r="F32" i="4"/>
  <c r="I29" i="4"/>
  <c r="H27" i="4"/>
  <c r="BS24" i="4"/>
  <c r="BU22" i="4"/>
  <c r="CI20" i="4"/>
  <c r="BA18" i="4"/>
  <c r="BO16" i="4"/>
  <c r="CO14" i="4"/>
  <c r="J13" i="4"/>
  <c r="AJ11" i="4"/>
  <c r="AL9" i="4"/>
  <c r="AN7" i="4"/>
  <c r="F119" i="1"/>
  <c r="F87" i="1"/>
  <c r="F61" i="1"/>
  <c r="F33" i="1"/>
  <c r="J59" i="4"/>
  <c r="Z52" i="4"/>
  <c r="Y45" i="4"/>
  <c r="CC32" i="4"/>
  <c r="BI19" i="4"/>
  <c r="M7" i="4"/>
  <c r="U55" i="4"/>
  <c r="BC39" i="4"/>
  <c r="G23" i="4"/>
  <c r="D47" i="2"/>
  <c r="G20" i="15"/>
  <c r="E41" i="8"/>
  <c r="BP67" i="4"/>
  <c r="BB62" i="4"/>
  <c r="AY59" i="4"/>
  <c r="S57" i="4"/>
  <c r="Z55" i="4"/>
  <c r="BK53" i="4"/>
  <c r="CH51" i="4"/>
  <c r="Z50" i="4"/>
  <c r="BK48" i="4"/>
  <c r="CI46" i="4"/>
  <c r="AA45" i="4"/>
  <c r="BL43" i="4"/>
  <c r="BW41" i="4"/>
  <c r="N40" i="4"/>
  <c r="AL38" i="4"/>
  <c r="AW36" i="4"/>
  <c r="BU34" i="4"/>
  <c r="CS32" i="4"/>
  <c r="AK31" i="4"/>
  <c r="AU29" i="4"/>
  <c r="CA27" i="4"/>
  <c r="AF26" i="4"/>
  <c r="BR24" i="4"/>
  <c r="W23" i="4"/>
  <c r="BU21" i="4"/>
  <c r="Z20" i="4"/>
  <c r="AZ18" i="4"/>
  <c r="CL16" i="4"/>
  <c r="AE15" i="4"/>
  <c r="CC13" i="4"/>
  <c r="V12" i="4"/>
  <c r="BT10" i="4"/>
  <c r="Y9" i="4"/>
  <c r="BW7" i="4"/>
  <c r="E127" i="1"/>
  <c r="E97" i="1"/>
  <c r="E71" i="1"/>
  <c r="E45" i="1"/>
  <c r="E9" i="1"/>
  <c r="D61" i="1"/>
  <c r="D11" i="1"/>
  <c r="U56" i="4"/>
  <c r="CI48" i="4"/>
  <c r="E39" i="4"/>
  <c r="R26" i="4"/>
  <c r="F14" i="4"/>
  <c r="C55" i="1"/>
  <c r="BL52" i="4"/>
  <c r="AM37" i="4"/>
  <c r="U21" i="4"/>
  <c r="G61" i="20"/>
  <c r="N35" i="14"/>
  <c r="F55" i="6"/>
  <c r="F44" i="5"/>
  <c r="E71" i="4"/>
  <c r="S64" i="4"/>
  <c r="BA60" i="4"/>
  <c r="R58" i="4"/>
  <c r="V56" i="4"/>
  <c r="AQ54" i="4"/>
  <c r="BB52" i="4"/>
  <c r="BZ50" i="4"/>
  <c r="Q49" i="4"/>
  <c r="O47" i="4"/>
  <c r="AM45" i="4"/>
  <c r="BX43" i="4"/>
  <c r="CI41" i="4"/>
  <c r="Z40" i="4"/>
  <c r="BK38" i="4"/>
  <c r="CI36" i="4"/>
  <c r="AA35" i="4"/>
  <c r="BL33" i="4"/>
  <c r="BW31" i="4"/>
  <c r="O30" i="4"/>
  <c r="AO28" i="4"/>
  <c r="CA26" i="4"/>
  <c r="AF25" i="4"/>
  <c r="BR23" i="4"/>
  <c r="W22" i="4"/>
  <c r="BU20" i="4"/>
  <c r="Z19" i="4"/>
  <c r="AZ17" i="4"/>
  <c r="CL15" i="4"/>
  <c r="AE14" i="4"/>
  <c r="CC12" i="4"/>
  <c r="V11" i="4"/>
  <c r="BT9" i="4"/>
  <c r="Y8" i="4"/>
  <c r="D38" i="2"/>
  <c r="D107" i="1"/>
  <c r="D43" i="1"/>
  <c r="AP54" i="4"/>
  <c r="CL50" i="4"/>
  <c r="AA47" i="4"/>
  <c r="AZ14" i="4"/>
  <c r="D22" i="18"/>
  <c r="N22" i="14"/>
  <c r="E19" i="6"/>
  <c r="E32" i="5"/>
  <c r="H68" i="4"/>
  <c r="BZ62" i="4"/>
  <c r="D57" i="17"/>
  <c r="N33" i="14"/>
  <c r="F53" i="6"/>
  <c r="L39" i="5"/>
  <c r="AF39" i="4"/>
  <c r="CH19" i="4"/>
  <c r="D89" i="1"/>
  <c r="J11" i="15"/>
  <c r="AN61" i="4"/>
  <c r="L23" i="5"/>
  <c r="AY60" i="4"/>
  <c r="AI55" i="4"/>
  <c r="CR51" i="4"/>
  <c r="AU48" i="4"/>
  <c r="BK45" i="4"/>
  <c r="CA42" i="4"/>
  <c r="AX40" i="4"/>
  <c r="CB37" i="4"/>
  <c r="BY35" i="4"/>
  <c r="W33" i="4"/>
  <c r="T31" i="4"/>
  <c r="R29" i="4"/>
  <c r="P27" i="4"/>
  <c r="AD25" i="4"/>
  <c r="T23" i="4"/>
  <c r="AH21" i="4"/>
  <c r="BH19" i="4"/>
  <c r="CH17" i="4"/>
  <c r="O16" i="4"/>
  <c r="CL13" i="4"/>
  <c r="S12" i="4"/>
  <c r="BE10" i="4"/>
  <c r="CE8" i="4"/>
  <c r="X7" i="4"/>
  <c r="K40" i="15"/>
  <c r="E25" i="12"/>
  <c r="F65" i="4"/>
  <c r="CO49" i="4"/>
  <c r="AZ37" i="4"/>
  <c r="BX26" i="4"/>
  <c r="O15" i="4"/>
  <c r="S32" i="15"/>
  <c r="O62" i="4"/>
  <c r="AS36" i="4"/>
  <c r="BM25" i="4"/>
  <c r="CL47" i="4"/>
  <c r="BZ24" i="4"/>
  <c r="CC22" i="4"/>
  <c r="AB15" i="4"/>
  <c r="P17" i="15"/>
  <c r="AQ11" i="4"/>
  <c r="Z30" i="4"/>
  <c r="BI18" i="4"/>
  <c r="Q70" i="4"/>
  <c r="AT8" i="4"/>
  <c r="BQ37" i="4"/>
  <c r="AM18" i="4"/>
  <c r="D19" i="1"/>
  <c r="E31" i="12"/>
  <c r="AZ60" i="4"/>
  <c r="L11" i="5"/>
  <c r="BM59" i="4"/>
  <c r="CO54" i="4"/>
  <c r="BE51" i="4"/>
  <c r="H48" i="4"/>
  <c r="X45" i="4"/>
  <c r="BN42" i="4"/>
  <c r="K40" i="4"/>
  <c r="BO37" i="4"/>
  <c r="BL35" i="4"/>
  <c r="I33" i="4"/>
  <c r="G31" i="4"/>
  <c r="E29" i="4"/>
  <c r="CK26" i="4"/>
  <c r="CA24" i="4"/>
  <c r="H23" i="4"/>
  <c r="V21" i="4"/>
  <c r="AV19" i="4"/>
  <c r="BV17" i="4"/>
  <c r="AZ15" i="4"/>
  <c r="BZ13" i="4"/>
  <c r="G12" i="4"/>
  <c r="AS10" i="4"/>
  <c r="BS8" i="4"/>
  <c r="L7" i="4"/>
  <c r="E25" i="8"/>
  <c r="CG48" i="4"/>
  <c r="BY13" i="4"/>
  <c r="BN12" i="4"/>
  <c r="AO26" i="4"/>
  <c r="U10" i="4"/>
  <c r="K35" i="4"/>
  <c r="AB32" i="4"/>
  <c r="R13" i="4"/>
  <c r="CO35" i="4"/>
  <c r="BA16" i="4"/>
  <c r="CC56" i="4"/>
  <c r="E33" i="8"/>
  <c r="H60" i="23"/>
  <c r="AN72" i="4"/>
  <c r="I59" i="4"/>
  <c r="CB54" i="4"/>
  <c r="AR51" i="4"/>
  <c r="BZ47" i="4"/>
  <c r="K45" i="4"/>
  <c r="BA42" i="4"/>
  <c r="CQ39" i="4"/>
  <c r="BA37" i="4"/>
  <c r="AY35" i="4"/>
  <c r="CB32" i="4"/>
  <c r="BZ30" i="4"/>
  <c r="CK28" i="4"/>
  <c r="BY26" i="4"/>
  <c r="BO24" i="4"/>
  <c r="CO22" i="4"/>
  <c r="J21" i="4"/>
  <c r="AJ19" i="4"/>
  <c r="BJ17" i="4"/>
  <c r="AN15" i="4"/>
  <c r="BN13" i="4"/>
  <c r="CN11" i="4"/>
  <c r="AG10" i="4"/>
  <c r="BG8" i="4"/>
  <c r="D72" i="2"/>
  <c r="H25" i="15"/>
  <c r="E41" i="6"/>
  <c r="CH61" i="4"/>
  <c r="BX35" i="4"/>
  <c r="CQ20" i="4"/>
  <c r="CB11" i="4"/>
  <c r="BR60" i="4"/>
  <c r="AD39" i="4"/>
  <c r="BY14" i="4"/>
  <c r="AF34" i="4"/>
  <c r="F15" i="4"/>
  <c r="H53" i="4"/>
  <c r="E64" i="5"/>
  <c r="D41" i="15"/>
  <c r="R70" i="4"/>
  <c r="BR58" i="4"/>
  <c r="BO54" i="4"/>
  <c r="AE51" i="4"/>
  <c r="BM47" i="4"/>
  <c r="BP44" i="4"/>
  <c r="AA42" i="4"/>
  <c r="BQ39" i="4"/>
  <c r="AN37" i="4"/>
  <c r="L35" i="4"/>
  <c r="BC24" i="4"/>
  <c r="X19" i="4"/>
  <c r="D60" i="2"/>
  <c r="BD34" i="4"/>
  <c r="AR11" i="4"/>
  <c r="BQ32" i="4"/>
  <c r="AR13" i="4"/>
  <c r="AN52" i="4"/>
  <c r="E52" i="5"/>
  <c r="I18" i="15"/>
  <c r="BD67" i="4"/>
  <c r="AZ58" i="4"/>
  <c r="AO54" i="4"/>
  <c r="E51" i="4"/>
  <c r="AM47" i="4"/>
  <c r="BC44" i="4"/>
  <c r="N42" i="4"/>
  <c r="BD39" i="4"/>
  <c r="AA37" i="4"/>
  <c r="CR34" i="4"/>
  <c r="BB32" i="4"/>
  <c r="AZ30" i="4"/>
  <c r="BK28" i="4"/>
  <c r="AC26" i="4"/>
  <c r="AQ24" i="4"/>
  <c r="BQ22" i="4"/>
  <c r="CE20" i="4"/>
  <c r="L19" i="4"/>
  <c r="N17" i="4"/>
  <c r="P15" i="4"/>
  <c r="AP13" i="4"/>
  <c r="BP11" i="4"/>
  <c r="I10" i="4"/>
  <c r="AI8" i="4"/>
  <c r="D48" i="2"/>
  <c r="E10" i="15"/>
  <c r="BL71" i="4"/>
  <c r="CF59" i="4"/>
  <c r="AJ45" i="4"/>
  <c r="P34" i="4"/>
  <c r="BP22" i="4"/>
  <c r="AR10" i="4"/>
  <c r="J65" i="4"/>
  <c r="E26" i="4"/>
  <c r="BR9" i="4"/>
  <c r="CB30" i="4"/>
  <c r="CD11" i="4"/>
  <c r="BQ49" i="4"/>
  <c r="E44" i="5"/>
  <c r="N69" i="14"/>
  <c r="I66" i="4"/>
  <c r="CR57" i="4"/>
  <c r="AB54" i="4"/>
  <c r="BW50" i="4"/>
  <c r="Z47" i="4"/>
  <c r="AP44" i="4"/>
  <c r="BS41" i="4"/>
  <c r="AQ39" i="4"/>
  <c r="N37" i="4"/>
  <c r="BR34" i="4"/>
  <c r="AO32" i="4"/>
  <c r="AM30" i="4"/>
  <c r="AA28" i="4"/>
  <c r="Q26" i="4"/>
  <c r="AE24" i="4"/>
  <c r="BE22" i="4"/>
  <c r="BS20" i="4"/>
  <c r="BU18" i="4"/>
  <c r="CU16" i="4"/>
  <c r="CK14" i="4"/>
  <c r="AD13" i="4"/>
  <c r="BD11" i="4"/>
  <c r="CD9" i="4"/>
  <c r="W8" i="4"/>
  <c r="D36" i="2"/>
  <c r="N56" i="14"/>
  <c r="CK70" i="4"/>
  <c r="BO58" i="4"/>
  <c r="BB44" i="4"/>
  <c r="BI33" i="4"/>
  <c r="CC21" i="4"/>
  <c r="BQ9" i="4"/>
  <c r="E64" i="12"/>
  <c r="O28" i="4"/>
  <c r="D12" i="2"/>
  <c r="T29" i="4"/>
  <c r="AI10" i="4"/>
  <c r="BV48" i="4"/>
  <c r="E16" i="5"/>
  <c r="AE57" i="4"/>
  <c r="BF41" i="4"/>
  <c r="S24" i="4"/>
  <c r="BR20" i="4"/>
  <c r="BB27" i="4"/>
  <c r="CG8" i="4"/>
  <c r="AL45" i="4"/>
  <c r="AY72" i="4"/>
  <c r="D11" i="9"/>
  <c r="BM63" i="4"/>
  <c r="CB56" i="4"/>
  <c r="AG53" i="4"/>
  <c r="BP49" i="4"/>
  <c r="AR46" i="4"/>
  <c r="CI43" i="4"/>
  <c r="AF41" i="4"/>
  <c r="CI38" i="4"/>
  <c r="BG36" i="4"/>
  <c r="AQ34" i="4"/>
  <c r="O32" i="4"/>
  <c r="CE29" i="4"/>
  <c r="BX27" i="4"/>
  <c r="CL25" i="4"/>
  <c r="G24" i="4"/>
  <c r="AG22" i="4"/>
  <c r="W20" i="4"/>
  <c r="AW18" i="4"/>
  <c r="BW16" i="4"/>
  <c r="BM14" i="4"/>
  <c r="F13" i="4"/>
  <c r="AF11" i="4"/>
  <c r="BF9" i="4"/>
  <c r="CF7" i="4"/>
  <c r="D47" i="26"/>
  <c r="N32" i="14"/>
  <c r="AP69" i="4"/>
  <c r="AU55" i="4"/>
  <c r="Z42" i="4"/>
  <c r="BF31" i="4"/>
  <c r="BS19" i="4"/>
  <c r="BG7" i="4"/>
  <c r="D23" i="2"/>
  <c r="BT53" i="4"/>
  <c r="N44" i="14"/>
  <c r="CN25" i="4"/>
  <c r="AL7" i="4"/>
  <c r="AD44" i="4"/>
  <c r="AC70" i="4"/>
  <c r="L13" i="7"/>
  <c r="AW62" i="4"/>
  <c r="BL56" i="4"/>
  <c r="T53" i="4"/>
  <c r="BC49" i="4"/>
  <c r="AE46" i="4"/>
  <c r="BV43" i="4"/>
  <c r="S41" i="4"/>
  <c r="BV38" i="4"/>
  <c r="AG36" i="4"/>
  <c r="AD34" i="4"/>
  <c r="CU31" i="4"/>
  <c r="BR29" i="4"/>
  <c r="BL27" i="4"/>
  <c r="BZ25" i="4"/>
  <c r="CN23" i="4"/>
  <c r="U22" i="4"/>
  <c r="K20" i="4"/>
  <c r="AK18" i="4"/>
  <c r="BK16" i="4"/>
  <c r="BA14" i="4"/>
  <c r="CA12" i="4"/>
  <c r="T11" i="4"/>
  <c r="AH9" i="4"/>
  <c r="BT7" i="4"/>
  <c r="F53" i="23"/>
  <c r="N20" i="14"/>
  <c r="BO68" i="4"/>
  <c r="BA54" i="4"/>
  <c r="AR41" i="4"/>
  <c r="AY30" i="4"/>
  <c r="BT18" i="4"/>
  <c r="W50" i="4"/>
  <c r="K8" i="4"/>
  <c r="AS24" i="4"/>
  <c r="D127" i="1"/>
  <c r="H10" i="4"/>
  <c r="J66" i="4"/>
  <c r="L71" i="5"/>
  <c r="BK61" i="4"/>
  <c r="AW56" i="4"/>
  <c r="G53" i="4"/>
  <c r="AO49" i="4"/>
  <c r="R46" i="4"/>
  <c r="AH43" i="4"/>
  <c r="F41" i="4"/>
  <c r="AI38" i="4"/>
  <c r="T36" i="4"/>
  <c r="Q34" i="4"/>
  <c r="BG31" i="4"/>
  <c r="BE29" i="4"/>
  <c r="AZ27" i="4"/>
  <c r="BN25" i="4"/>
  <c r="CB23" i="4"/>
  <c r="BR21" i="4"/>
  <c r="CR19" i="4"/>
  <c r="Y18" i="4"/>
  <c r="AY16" i="4"/>
  <c r="AO14" i="4"/>
  <c r="BO12" i="4"/>
  <c r="CO10" i="4"/>
  <c r="V9" i="4"/>
  <c r="BH7" i="4"/>
  <c r="P46" i="20"/>
  <c r="N8" i="14"/>
  <c r="AZ67" i="4"/>
  <c r="AF53" i="4"/>
  <c r="W40" i="4"/>
  <c r="BQ29" i="4"/>
  <c r="CS17" i="4"/>
  <c r="K52" i="4"/>
  <c r="BJ28" i="4"/>
  <c r="BK27" i="4"/>
  <c r="BM30" i="4"/>
  <c r="AU8" i="4"/>
  <c r="BO23" i="4"/>
  <c r="BT36" i="4"/>
  <c r="CI16" i="4"/>
  <c r="BN32" i="4"/>
  <c r="CE22" i="4"/>
  <c r="D121" i="1"/>
  <c r="K7" i="4"/>
  <c r="BH64" i="4"/>
  <c r="L59" i="5"/>
  <c r="AM61" i="4"/>
  <c r="T56" i="4"/>
  <c r="BM52" i="4"/>
  <c r="O49" i="4"/>
  <c r="E46" i="4"/>
  <c r="U43" i="4"/>
  <c r="CL40" i="4"/>
  <c r="V38" i="4"/>
  <c r="F36" i="4"/>
  <c r="BW33" i="4"/>
  <c r="AT31" i="4"/>
  <c r="AR29" i="4"/>
  <c r="AN27" i="4"/>
  <c r="BB25" i="4"/>
  <c r="BP23" i="4"/>
  <c r="BF21" i="4"/>
  <c r="CF19" i="4"/>
  <c r="M18" i="4"/>
  <c r="AM16" i="4"/>
  <c r="AC14" i="4"/>
  <c r="AQ12" i="4"/>
  <c r="CC10" i="4"/>
  <c r="J9" i="4"/>
  <c r="AV7" i="4"/>
  <c r="D37" i="17"/>
  <c r="E35" i="13"/>
  <c r="BA66" i="4"/>
  <c r="AC39" i="4"/>
  <c r="CT16" i="4"/>
  <c r="BO32" i="4"/>
  <c r="BB13" i="4"/>
  <c r="CE46" i="4"/>
  <c r="AC44" i="4"/>
  <c r="AS22" i="4"/>
  <c r="N57" i="4"/>
  <c r="AJ21" i="4"/>
  <c r="D97" i="1"/>
  <c r="E34" i="15"/>
  <c r="BP63" i="4"/>
  <c r="L51" i="5"/>
  <c r="O61" i="4"/>
  <c r="F56" i="4"/>
  <c r="AZ52" i="4"/>
  <c r="CU48" i="4"/>
  <c r="BX45" i="4"/>
  <c r="CN42" i="4"/>
  <c r="BL40" i="4"/>
  <c r="CO37" i="4"/>
  <c r="CL35" i="4"/>
  <c r="BJ33" i="4"/>
  <c r="AG31" i="4"/>
  <c r="AE29" i="4"/>
  <c r="AB27" i="4"/>
  <c r="AP25" i="4"/>
  <c r="AF23" i="4"/>
  <c r="AT21" i="4"/>
  <c r="BT19" i="4"/>
  <c r="CT17" i="4"/>
  <c r="AA16" i="4"/>
  <c r="E14" i="4"/>
  <c r="AE12" i="4"/>
  <c r="BQ10" i="4"/>
  <c r="CQ8" i="4"/>
  <c r="AJ7" i="4"/>
  <c r="J58" i="15"/>
  <c r="E61" i="12"/>
  <c r="E66" i="4"/>
  <c r="Q51" i="4"/>
  <c r="U38" i="4"/>
  <c r="CI15" i="4"/>
  <c r="BX28" i="4"/>
  <c r="Z17" i="4"/>
  <c r="E17" i="6"/>
  <c r="BS46" i="4"/>
  <c r="BG20" i="4"/>
  <c r="AT43" i="4"/>
  <c r="D66" i="4" l="1"/>
  <c r="AJ73" i="4"/>
  <c r="CP8" i="4"/>
  <c r="D14" i="4"/>
  <c r="CM42" i="4"/>
  <c r="H97" i="1"/>
  <c r="F37" i="17"/>
  <c r="AV73" i="4"/>
  <c r="D46" i="4"/>
  <c r="K73" i="4"/>
  <c r="D130" i="1"/>
  <c r="H121" i="1"/>
  <c r="BH73" i="4"/>
  <c r="H127" i="1"/>
  <c r="BA74" i="4"/>
  <c r="BT73" i="4"/>
  <c r="CM23" i="4"/>
  <c r="K13" i="7"/>
  <c r="AL73" i="4"/>
  <c r="CM25" i="4"/>
  <c r="BG73" i="4"/>
  <c r="L47" i="26"/>
  <c r="CF73" i="4"/>
  <c r="AB74" i="4"/>
  <c r="D26" i="4"/>
  <c r="D51" i="4"/>
  <c r="AO74" i="4"/>
  <c r="BO74" i="4"/>
  <c r="V41" i="15"/>
  <c r="CP20" i="4"/>
  <c r="CM11" i="4"/>
  <c r="CP39" i="4"/>
  <c r="CB74" i="4"/>
  <c r="L73" i="4"/>
  <c r="D29" i="4"/>
  <c r="CO74" i="4"/>
  <c r="H19" i="1"/>
  <c r="X73" i="4"/>
  <c r="H89" i="1"/>
  <c r="F57" i="17"/>
  <c r="AP74" i="4"/>
  <c r="H43" i="1"/>
  <c r="H107" i="1"/>
  <c r="AQ74" i="4"/>
  <c r="D71" i="4"/>
  <c r="G55" i="1"/>
  <c r="D39" i="4"/>
  <c r="H11" i="1"/>
  <c r="H61" i="1"/>
  <c r="BW73" i="4"/>
  <c r="M73" i="4"/>
  <c r="AN73" i="4"/>
  <c r="CM68" i="4"/>
  <c r="BP74" i="4"/>
  <c r="H47" i="1"/>
  <c r="H109" i="1"/>
  <c r="D16" i="4"/>
  <c r="BD74" i="4"/>
  <c r="L71" i="26"/>
  <c r="G73" i="1"/>
  <c r="D15" i="4"/>
  <c r="H13" i="1"/>
  <c r="H63" i="1"/>
  <c r="CI73" i="4"/>
  <c r="D17" i="4"/>
  <c r="CP7" i="4"/>
  <c r="CQ73" i="4"/>
  <c r="CS73" i="4"/>
  <c r="F130" i="1"/>
  <c r="F132" i="1" s="1"/>
  <c r="AZ73" i="4"/>
  <c r="BB74" i="4"/>
  <c r="CM60" i="4"/>
  <c r="L73" i="7"/>
  <c r="K7" i="7"/>
  <c r="H10" i="22"/>
  <c r="H51" i="1"/>
  <c r="D69" i="1"/>
  <c r="H111" i="1"/>
  <c r="D44" i="4"/>
  <c r="BQ74" i="4"/>
  <c r="CP60" i="4"/>
  <c r="K8" i="7"/>
  <c r="AU73" i="4"/>
  <c r="CN74" i="4"/>
  <c r="CM54" i="4"/>
  <c r="G89" i="1"/>
  <c r="H15" i="1"/>
  <c r="H65" i="1"/>
  <c r="E76" i="1"/>
  <c r="CU73" i="4"/>
  <c r="BL73" i="4"/>
  <c r="H85" i="1"/>
  <c r="H113" i="1"/>
  <c r="N73" i="4"/>
  <c r="CD74" i="4"/>
  <c r="K14" i="7"/>
  <c r="D41" i="4"/>
  <c r="G101" i="1"/>
  <c r="H23" i="1"/>
  <c r="H67" i="1"/>
  <c r="E69" i="1"/>
  <c r="E78" i="1"/>
  <c r="D49" i="4"/>
  <c r="E74" i="4"/>
  <c r="D54" i="4"/>
  <c r="CP9" i="4"/>
  <c r="F12" i="1"/>
  <c r="Q32" i="5"/>
  <c r="L73" i="5"/>
  <c r="L55" i="26"/>
  <c r="L63" i="26"/>
  <c r="H87" i="1"/>
  <c r="H119" i="1"/>
  <c r="Z73" i="4"/>
  <c r="CQ74" i="4"/>
  <c r="CP54" i="4"/>
  <c r="C130" i="1"/>
  <c r="G121" i="1"/>
  <c r="H33" i="1"/>
  <c r="H71" i="1"/>
  <c r="E93" i="1"/>
  <c r="R74" i="4"/>
  <c r="AC74" i="4"/>
  <c r="Q40" i="5"/>
  <c r="Y73" i="4"/>
  <c r="CM40" i="4"/>
  <c r="CM30" i="4"/>
  <c r="H41" i="1"/>
  <c r="H73" i="1"/>
  <c r="E20" i="1"/>
  <c r="CM26" i="4"/>
  <c r="D32" i="4"/>
  <c r="CM45" i="4"/>
  <c r="CM50" i="4"/>
  <c r="AE74" i="4"/>
  <c r="CM55" i="4"/>
  <c r="CP29" i="4"/>
  <c r="C20" i="1"/>
  <c r="G21" i="1"/>
  <c r="Q52" i="5"/>
  <c r="H91" i="1"/>
  <c r="H123" i="1"/>
  <c r="AX73" i="4"/>
  <c r="CP22" i="4"/>
  <c r="BI73" i="4"/>
  <c r="H45" i="1"/>
  <c r="H75" i="1"/>
  <c r="D76" i="1"/>
  <c r="CP23" i="4"/>
  <c r="CJ23" i="4" s="1"/>
  <c r="AR74" i="4"/>
  <c r="G43" i="1"/>
  <c r="F76" i="1"/>
  <c r="CM15" i="4"/>
  <c r="CM52" i="4"/>
  <c r="H95" i="1"/>
  <c r="H125" i="1"/>
  <c r="BJ73" i="4"/>
  <c r="CP37" i="4"/>
  <c r="H49" i="1"/>
  <c r="D78" i="1"/>
  <c r="H77" i="1"/>
  <c r="E27" i="1"/>
  <c r="O73" i="4"/>
  <c r="CP42" i="4"/>
  <c r="CP47" i="4"/>
  <c r="BE74" i="4"/>
  <c r="G59" i="1"/>
  <c r="F69" i="1"/>
  <c r="F78" i="1"/>
  <c r="CM38" i="4"/>
  <c r="BV73" i="4"/>
  <c r="F73" i="6"/>
  <c r="CP21" i="4"/>
  <c r="H53" i="1"/>
  <c r="H79" i="1"/>
  <c r="D93" i="1"/>
  <c r="AA73" i="4"/>
  <c r="CM28" i="4"/>
  <c r="BR74" i="4"/>
  <c r="R66" i="20"/>
  <c r="C76" i="1"/>
  <c r="G75" i="1"/>
  <c r="F93" i="1"/>
  <c r="D18" i="4"/>
  <c r="CP30" i="4"/>
  <c r="K9" i="7"/>
  <c r="CU74" i="4"/>
  <c r="CP49" i="4"/>
  <c r="D20" i="1"/>
  <c r="H21" i="1"/>
  <c r="H99" i="1"/>
  <c r="H129" i="1"/>
  <c r="CH73" i="4"/>
  <c r="CM13" i="4"/>
  <c r="D28" i="4"/>
  <c r="C12" i="1"/>
  <c r="G7" i="1"/>
  <c r="H55" i="1"/>
  <c r="H81" i="1"/>
  <c r="E130" i="1"/>
  <c r="E132" i="1" s="1"/>
  <c r="AM73" i="4"/>
  <c r="CM14" i="4"/>
  <c r="CE74" i="4"/>
  <c r="G91" i="1"/>
  <c r="F20" i="1"/>
  <c r="F74" i="4"/>
  <c r="H25" i="1"/>
  <c r="D27" i="1"/>
  <c r="H101" i="1"/>
  <c r="CT73" i="4"/>
  <c r="CP10" i="4"/>
  <c r="Q74" i="4"/>
  <c r="H22" i="16"/>
  <c r="G23" i="1"/>
  <c r="BC74" i="4"/>
  <c r="D12" i="1"/>
  <c r="H7" i="1"/>
  <c r="H57" i="1"/>
  <c r="H83" i="1"/>
  <c r="AY73" i="4"/>
  <c r="CP11" i="4"/>
  <c r="CR74" i="4"/>
  <c r="G109" i="1"/>
  <c r="P73" i="4"/>
  <c r="CM33" i="4"/>
  <c r="AF74" i="4"/>
  <c r="CP58" i="4"/>
  <c r="CR73" i="4"/>
  <c r="O74" i="4"/>
  <c r="G73" i="16"/>
  <c r="E73" i="6"/>
  <c r="P74" i="4"/>
  <c r="H37" i="1"/>
  <c r="H103" i="1"/>
  <c r="AD74" i="4"/>
  <c r="CP19" i="4"/>
  <c r="G41" i="1"/>
  <c r="CM12" i="4"/>
  <c r="H9" i="1"/>
  <c r="H59" i="1"/>
  <c r="E12" i="1"/>
  <c r="BK73" i="4"/>
  <c r="G123" i="1"/>
  <c r="F27" i="1"/>
  <c r="AB73" i="4"/>
  <c r="CP12" i="4"/>
  <c r="D37" i="4"/>
  <c r="BS74" i="4"/>
  <c r="D57" i="4"/>
  <c r="Q20" i="5"/>
  <c r="Q68" i="5"/>
  <c r="G25" i="1"/>
  <c r="C27" i="1"/>
  <c r="CP40" i="4"/>
  <c r="CP45" i="4"/>
  <c r="AG74" i="4"/>
  <c r="D58" i="4"/>
  <c r="D13" i="4"/>
  <c r="D8" i="4"/>
  <c r="D35" i="4"/>
  <c r="D40" i="4"/>
  <c r="CK73" i="4"/>
  <c r="G90" i="1"/>
  <c r="C117" i="1"/>
  <c r="G116" i="1"/>
  <c r="G73" i="4"/>
  <c r="Q24" i="5"/>
  <c r="Q72" i="5"/>
  <c r="G57" i="1"/>
  <c r="AT74" i="4"/>
  <c r="AK73" i="4"/>
  <c r="CP26" i="4"/>
  <c r="G9" i="1"/>
  <c r="G92" i="1"/>
  <c r="C120" i="1"/>
  <c r="G118" i="1"/>
  <c r="S73" i="4"/>
  <c r="D42" i="4"/>
  <c r="Q28" i="5"/>
  <c r="E73" i="13"/>
  <c r="C78" i="1"/>
  <c r="G77" i="1"/>
  <c r="BG74" i="4"/>
  <c r="CP57" i="4"/>
  <c r="CP25" i="4"/>
  <c r="D74" i="2"/>
  <c r="CM31" i="4"/>
  <c r="CM36" i="4"/>
  <c r="G33" i="1"/>
  <c r="CM24" i="4"/>
  <c r="G22" i="1"/>
  <c r="C100" i="1"/>
  <c r="G94" i="1"/>
  <c r="G122" i="1"/>
  <c r="AE73" i="4"/>
  <c r="CP27" i="4"/>
  <c r="G15" i="1"/>
  <c r="G95" i="1"/>
  <c r="BT74" i="4"/>
  <c r="R18" i="20"/>
  <c r="CM53" i="4"/>
  <c r="G49" i="1"/>
  <c r="C35" i="1"/>
  <c r="G32" i="1"/>
  <c r="G96" i="1"/>
  <c r="G124" i="1"/>
  <c r="AQ73" i="4"/>
  <c r="D9" i="4"/>
  <c r="G36" i="1"/>
  <c r="C38" i="1"/>
  <c r="D10" i="4"/>
  <c r="S74" i="4"/>
  <c r="Q36" i="5"/>
  <c r="G129" i="1"/>
  <c r="AC73" i="4"/>
  <c r="CH74" i="4"/>
  <c r="M10" i="23"/>
  <c r="F73" i="4"/>
  <c r="CM17" i="4"/>
  <c r="CP28" i="4"/>
  <c r="CP33" i="4"/>
  <c r="H74" i="4"/>
  <c r="L7" i="26"/>
  <c r="D73" i="26"/>
  <c r="G61" i="1"/>
  <c r="G42" i="1"/>
  <c r="G98" i="1"/>
  <c r="G126" i="1"/>
  <c r="BC73" i="4"/>
  <c r="G44" i="1"/>
  <c r="F52" i="25"/>
  <c r="CM32" i="4"/>
  <c r="E73" i="4"/>
  <c r="D7" i="4"/>
  <c r="R73" i="4"/>
  <c r="CP14" i="4"/>
  <c r="CP50" i="4"/>
  <c r="U74" i="4"/>
  <c r="CP55" i="4"/>
  <c r="K10" i="7"/>
  <c r="G83" i="1"/>
  <c r="G52" i="1"/>
  <c r="G102" i="1"/>
  <c r="G128" i="1"/>
  <c r="BO73" i="4"/>
  <c r="CM18" i="4"/>
  <c r="G64" i="1"/>
  <c r="CP35" i="4"/>
  <c r="AS74" i="4"/>
  <c r="Q44" i="5"/>
  <c r="H53" i="27"/>
  <c r="G19" i="1"/>
  <c r="BY73" i="4"/>
  <c r="AD73" i="4"/>
  <c r="AH74" i="4"/>
  <c r="K16" i="7"/>
  <c r="G111" i="1"/>
  <c r="G60" i="1"/>
  <c r="G104" i="1"/>
  <c r="C105" i="1"/>
  <c r="D73" i="2"/>
  <c r="CA73" i="4"/>
  <c r="CP38" i="4"/>
  <c r="H72" i="1"/>
  <c r="CP52" i="4"/>
  <c r="BF74" i="4"/>
  <c r="Q48" i="5"/>
  <c r="F28" i="25"/>
  <c r="AA74" i="4"/>
  <c r="AI73" i="4"/>
  <c r="G53" i="1"/>
  <c r="CM16" i="4"/>
  <c r="AP73" i="4"/>
  <c r="AU74" i="4"/>
  <c r="N74" i="4"/>
  <c r="G127" i="1"/>
  <c r="G68" i="1"/>
  <c r="C115" i="1"/>
  <c r="G106" i="1"/>
  <c r="H84" i="1"/>
  <c r="CM22" i="4"/>
  <c r="D19" i="4"/>
  <c r="D47" i="4"/>
  <c r="D52" i="4"/>
  <c r="G71" i="1"/>
  <c r="D30" i="4"/>
  <c r="BB73" i="4"/>
  <c r="D20" i="4"/>
  <c r="BH74" i="4"/>
  <c r="CP13" i="4"/>
  <c r="G72" i="1"/>
  <c r="G108" i="1"/>
  <c r="CP15" i="4"/>
  <c r="D45" i="4"/>
  <c r="D27" i="4"/>
  <c r="H98" i="1"/>
  <c r="CM27" i="4"/>
  <c r="CF74" i="4"/>
  <c r="Q8" i="5"/>
  <c r="Q56" i="5"/>
  <c r="K15" i="7"/>
  <c r="BS73" i="4"/>
  <c r="CM37" i="4"/>
  <c r="CP51" i="4"/>
  <c r="G87" i="1"/>
  <c r="BN73" i="4"/>
  <c r="BV74" i="4"/>
  <c r="CG73" i="4"/>
  <c r="CC74" i="4"/>
  <c r="G84" i="1"/>
  <c r="G110" i="1"/>
  <c r="BX73" i="4"/>
  <c r="CP24" i="4"/>
  <c r="CT74" i="4"/>
  <c r="Q12" i="5"/>
  <c r="Q60" i="5"/>
  <c r="CM43" i="4"/>
  <c r="CM48" i="4"/>
  <c r="G74" i="4"/>
  <c r="CP59" i="4"/>
  <c r="V29" i="15"/>
  <c r="CM10" i="4"/>
  <c r="G103" i="1"/>
  <c r="BZ73" i="4"/>
  <c r="CI74" i="4"/>
  <c r="G86" i="1"/>
  <c r="G112" i="1"/>
  <c r="H73" i="4"/>
  <c r="Q16" i="5"/>
  <c r="Q64" i="5"/>
  <c r="T74" i="4"/>
  <c r="E73" i="12"/>
  <c r="AN74" i="4"/>
  <c r="G125" i="1"/>
  <c r="CL73" i="4"/>
  <c r="Q73" i="4"/>
  <c r="G88" i="1"/>
  <c r="G114" i="1"/>
  <c r="BW74" i="4"/>
  <c r="AF73" i="4"/>
  <c r="AI74" i="4"/>
  <c r="G97" i="1"/>
  <c r="H34" i="1"/>
  <c r="H126" i="1"/>
  <c r="CB73" i="4"/>
  <c r="CP43" i="4"/>
  <c r="CP48" i="4"/>
  <c r="J74" i="4"/>
  <c r="F74" i="5"/>
  <c r="L23" i="26"/>
  <c r="H44" i="1"/>
  <c r="H124" i="1"/>
  <c r="E38" i="1"/>
  <c r="E100" i="1"/>
  <c r="AG73" i="4"/>
  <c r="CM56" i="4"/>
  <c r="CM67" i="4"/>
  <c r="H110" i="1"/>
  <c r="AV74" i="4"/>
  <c r="N73" i="15"/>
  <c r="L15" i="26"/>
  <c r="BN74" i="4"/>
  <c r="G113" i="1"/>
  <c r="BM73" i="4"/>
  <c r="H42" i="1"/>
  <c r="H128" i="1"/>
  <c r="CN73" i="4"/>
  <c r="CM7" i="4"/>
  <c r="D22" i="4"/>
  <c r="CM29" i="4"/>
  <c r="W74" i="4"/>
  <c r="CM63" i="4"/>
  <c r="W73" i="4"/>
  <c r="CA74" i="4"/>
  <c r="G18" i="1"/>
  <c r="C17" i="1"/>
  <c r="H52" i="1"/>
  <c r="E39" i="1"/>
  <c r="E50" i="1" s="1"/>
  <c r="AS73" i="4"/>
  <c r="CM8" i="4"/>
  <c r="D23" i="4"/>
  <c r="D43" i="4"/>
  <c r="D25" i="4"/>
  <c r="G8" i="1"/>
  <c r="D117" i="1"/>
  <c r="H116" i="1"/>
  <c r="F100" i="1"/>
  <c r="D21" i="4"/>
  <c r="BJ74" i="4"/>
  <c r="H48" i="1"/>
  <c r="AJ74" i="4"/>
  <c r="C29" i="1"/>
  <c r="G28" i="1"/>
  <c r="H58" i="1"/>
  <c r="BE73" i="4"/>
  <c r="G13" i="1"/>
  <c r="C31" i="1"/>
  <c r="G30" i="1"/>
  <c r="E74" i="5"/>
  <c r="CE73" i="4"/>
  <c r="BU73" i="4"/>
  <c r="G10" i="1"/>
  <c r="H56" i="1"/>
  <c r="AX74" i="4"/>
  <c r="G34" i="1"/>
  <c r="H62" i="1"/>
  <c r="E74" i="1"/>
  <c r="BQ73" i="4"/>
  <c r="CP53" i="4"/>
  <c r="D70" i="4"/>
  <c r="G37" i="1"/>
  <c r="AO73" i="4"/>
  <c r="C39" i="1"/>
  <c r="G40" i="1"/>
  <c r="F120" i="1"/>
  <c r="G26" i="1"/>
  <c r="H64" i="1"/>
  <c r="BK74" i="4"/>
  <c r="G46" i="1"/>
  <c r="H68" i="1"/>
  <c r="E105" i="1"/>
  <c r="CC73" i="4"/>
  <c r="CM34" i="4"/>
  <c r="CM39" i="4"/>
  <c r="CJ39" i="4" s="1"/>
  <c r="K74" i="4"/>
  <c r="C69" i="1"/>
  <c r="G51" i="1"/>
  <c r="H18" i="1"/>
  <c r="D17" i="1"/>
  <c r="F31" i="1"/>
  <c r="D12" i="4"/>
  <c r="BX74" i="4"/>
  <c r="D63" i="4"/>
  <c r="G58" i="1"/>
  <c r="H82" i="1"/>
  <c r="E17" i="1"/>
  <c r="E115" i="1"/>
  <c r="CO73" i="4"/>
  <c r="D11" i="4"/>
  <c r="X74" i="4"/>
  <c r="G67" i="1"/>
  <c r="D34" i="4"/>
  <c r="D29" i="1"/>
  <c r="H28" i="1"/>
  <c r="CK74" i="4"/>
  <c r="Q74" i="15"/>
  <c r="G11" i="1"/>
  <c r="G66" i="1"/>
  <c r="H88" i="1"/>
  <c r="CP31" i="4"/>
  <c r="CP36" i="4"/>
  <c r="AL74" i="4"/>
  <c r="G85" i="1"/>
  <c r="D35" i="1"/>
  <c r="H32" i="1"/>
  <c r="F38" i="1"/>
  <c r="V73" i="4"/>
  <c r="G54" i="1"/>
  <c r="H90" i="1"/>
  <c r="T73" i="4"/>
  <c r="D55" i="4"/>
  <c r="G47" i="1"/>
  <c r="G80" i="1"/>
  <c r="D100" i="1"/>
  <c r="H94" i="1"/>
  <c r="AY74" i="4"/>
  <c r="CP64" i="4"/>
  <c r="G119" i="1"/>
  <c r="D39" i="1"/>
  <c r="H40" i="1"/>
  <c r="AH73" i="4"/>
  <c r="CP46" i="4"/>
  <c r="G65" i="1"/>
  <c r="H10" i="1"/>
  <c r="H102" i="1"/>
  <c r="E29" i="1"/>
  <c r="BL74" i="4"/>
  <c r="D36" i="4"/>
  <c r="H54" i="1"/>
  <c r="BF73" i="4"/>
  <c r="H58" i="16"/>
  <c r="G45" i="1"/>
  <c r="G82" i="1"/>
  <c r="H108" i="1"/>
  <c r="AR73" i="4"/>
  <c r="CM19" i="4"/>
  <c r="G81" i="1"/>
  <c r="H22" i="1"/>
  <c r="D115" i="1"/>
  <c r="H106" i="1"/>
  <c r="E31" i="1"/>
  <c r="CM20" i="4"/>
  <c r="BY74" i="4"/>
  <c r="H60" i="1"/>
  <c r="I74" i="4"/>
  <c r="G63" i="1"/>
  <c r="H16" i="1"/>
  <c r="H114" i="1"/>
  <c r="BD73" i="4"/>
  <c r="CP16" i="4"/>
  <c r="D33" i="4"/>
  <c r="CM46" i="4"/>
  <c r="CM51" i="4"/>
  <c r="K11" i="7"/>
  <c r="J37" i="21"/>
  <c r="CP34" i="4"/>
  <c r="G107" i="1"/>
  <c r="D31" i="1"/>
  <c r="H30" i="1"/>
  <c r="H112" i="1"/>
  <c r="E35" i="1"/>
  <c r="E117" i="1"/>
  <c r="I73" i="4"/>
  <c r="CP17" i="4"/>
  <c r="CL74" i="4"/>
  <c r="N74" i="14"/>
  <c r="L31" i="26"/>
  <c r="H96" i="1"/>
  <c r="CP41" i="4"/>
  <c r="Q26" i="5"/>
  <c r="CM41" i="4"/>
  <c r="V74" i="4"/>
  <c r="C93" i="1"/>
  <c r="G79" i="1"/>
  <c r="H26" i="1"/>
  <c r="H122" i="1"/>
  <c r="BP73" i="4"/>
  <c r="K17" i="7"/>
  <c r="BA73" i="4"/>
  <c r="D38" i="1"/>
  <c r="H36" i="1"/>
  <c r="D120" i="1"/>
  <c r="H118" i="1"/>
  <c r="E120" i="1"/>
  <c r="U73" i="4"/>
  <c r="K24" i="29"/>
  <c r="D105" i="1"/>
  <c r="H104" i="1"/>
  <c r="G62" i="1"/>
  <c r="H80" i="1"/>
  <c r="AM74" i="4"/>
  <c r="R74" i="5"/>
  <c r="Q54" i="5"/>
  <c r="V17" i="15"/>
  <c r="K18" i="7"/>
  <c r="K30" i="7"/>
  <c r="K42" i="7"/>
  <c r="L74" i="7"/>
  <c r="K54" i="7"/>
  <c r="K66" i="7"/>
  <c r="CP66" i="4"/>
  <c r="F38" i="8"/>
  <c r="F52" i="13"/>
  <c r="V19" i="15"/>
  <c r="V43" i="15"/>
  <c r="H66" i="16"/>
  <c r="R38" i="20"/>
  <c r="H74" i="23"/>
  <c r="G32" i="12"/>
  <c r="D12" i="14"/>
  <c r="O12" i="14" s="1"/>
  <c r="D48" i="14"/>
  <c r="O48" i="14" s="1"/>
  <c r="C74" i="1"/>
  <c r="G70" i="1"/>
  <c r="H86" i="1"/>
  <c r="AZ74" i="4"/>
  <c r="Q10" i="5"/>
  <c r="Q58" i="5"/>
  <c r="K19" i="7"/>
  <c r="K31" i="7"/>
  <c r="K43" i="7"/>
  <c r="K55" i="7"/>
  <c r="K67" i="7"/>
  <c r="H51" i="16"/>
  <c r="F42" i="8"/>
  <c r="F8" i="13"/>
  <c r="F56" i="13"/>
  <c r="G35" i="12"/>
  <c r="D13" i="14"/>
  <c r="O13" i="14" s="1"/>
  <c r="D49" i="14"/>
  <c r="O49" i="14" s="1"/>
  <c r="AW73" i="4"/>
  <c r="H8" i="1"/>
  <c r="H92" i="1"/>
  <c r="F29" i="1"/>
  <c r="CM9" i="4"/>
  <c r="D24" i="4"/>
  <c r="D48" i="4"/>
  <c r="D53" i="4"/>
  <c r="BM74" i="4"/>
  <c r="Q14" i="5"/>
  <c r="Q62" i="5"/>
  <c r="K20" i="7"/>
  <c r="K32" i="7"/>
  <c r="K44" i="7"/>
  <c r="K56" i="7"/>
  <c r="K68" i="7"/>
  <c r="G73" i="6"/>
  <c r="F46" i="8"/>
  <c r="F12" i="13"/>
  <c r="F60" i="13"/>
  <c r="CM70" i="4"/>
  <c r="G41" i="12"/>
  <c r="D15" i="14"/>
  <c r="O15" i="14" s="1"/>
  <c r="D51" i="14"/>
  <c r="O51" i="14" s="1"/>
  <c r="BZ74" i="4"/>
  <c r="CP65" i="4"/>
  <c r="Q18" i="5"/>
  <c r="Q66" i="5"/>
  <c r="K21" i="7"/>
  <c r="K33" i="7"/>
  <c r="K45" i="7"/>
  <c r="K57" i="7"/>
  <c r="K69" i="7"/>
  <c r="D72" i="4"/>
  <c r="F50" i="8"/>
  <c r="F16" i="13"/>
  <c r="F64" i="13"/>
  <c r="F61" i="17"/>
  <c r="D73" i="24"/>
  <c r="H56" i="27"/>
  <c r="G47" i="12"/>
  <c r="D17" i="14"/>
  <c r="O17" i="14" s="1"/>
  <c r="D53" i="14"/>
  <c r="O53" i="14" s="1"/>
  <c r="J29" i="21"/>
  <c r="F35" i="1"/>
  <c r="F117" i="1"/>
  <c r="J73" i="4"/>
  <c r="D31" i="4"/>
  <c r="CM44" i="4"/>
  <c r="CM49" i="4"/>
  <c r="D59" i="4"/>
  <c r="Q22" i="5"/>
  <c r="Q70" i="5"/>
  <c r="K22" i="7"/>
  <c r="K34" i="7"/>
  <c r="K46" i="7"/>
  <c r="K58" i="7"/>
  <c r="K70" i="7"/>
  <c r="V12" i="15"/>
  <c r="V36" i="15"/>
  <c r="V52" i="15"/>
  <c r="M68" i="23"/>
  <c r="F54" i="8"/>
  <c r="D74" i="8"/>
  <c r="F20" i="13"/>
  <c r="F68" i="13"/>
  <c r="T74" i="15"/>
  <c r="F8" i="25"/>
  <c r="F42" i="28"/>
  <c r="G68" i="12"/>
  <c r="D24" i="14"/>
  <c r="O24" i="14" s="1"/>
  <c r="D60" i="14"/>
  <c r="O60" i="14" s="1"/>
  <c r="N73" i="14"/>
  <c r="K23" i="7"/>
  <c r="K35" i="7"/>
  <c r="K47" i="7"/>
  <c r="K59" i="7"/>
  <c r="K71" i="7"/>
  <c r="F10" i="8"/>
  <c r="F58" i="8"/>
  <c r="F24" i="13"/>
  <c r="F72" i="13"/>
  <c r="R62" i="20"/>
  <c r="H70" i="22"/>
  <c r="F32" i="25"/>
  <c r="N74" i="7"/>
  <c r="G71" i="12"/>
  <c r="D25" i="14"/>
  <c r="O25" i="14" s="1"/>
  <c r="D61" i="14"/>
  <c r="O61" i="14" s="1"/>
  <c r="Q30" i="5"/>
  <c r="K24" i="7"/>
  <c r="K36" i="7"/>
  <c r="K48" i="7"/>
  <c r="K60" i="7"/>
  <c r="K72" i="7"/>
  <c r="H54" i="22"/>
  <c r="D74" i="22"/>
  <c r="F14" i="8"/>
  <c r="F62" i="8"/>
  <c r="F28" i="13"/>
  <c r="V7" i="15"/>
  <c r="D73" i="15"/>
  <c r="V31" i="15"/>
  <c r="F56" i="25"/>
  <c r="D27" i="14"/>
  <c r="O27" i="14" s="1"/>
  <c r="D63" i="14"/>
  <c r="O63" i="14" s="1"/>
  <c r="G16" i="1"/>
  <c r="H46" i="1"/>
  <c r="F39" i="1"/>
  <c r="F50" i="1" s="1"/>
  <c r="AT73" i="4"/>
  <c r="Q34" i="5"/>
  <c r="F21" i="17"/>
  <c r="K25" i="7"/>
  <c r="K37" i="7"/>
  <c r="K49" i="7"/>
  <c r="K61" i="7"/>
  <c r="R74" i="15"/>
  <c r="F38" i="28"/>
  <c r="F18" i="8"/>
  <c r="F66" i="8"/>
  <c r="D73" i="11"/>
  <c r="F32" i="13"/>
  <c r="P73" i="15"/>
  <c r="R14" i="20"/>
  <c r="CP67" i="4"/>
  <c r="D29" i="14"/>
  <c r="O29" i="14" s="1"/>
  <c r="D65" i="14"/>
  <c r="O65" i="14" s="1"/>
  <c r="V26" i="15"/>
  <c r="V50" i="15"/>
  <c r="Q38" i="5"/>
  <c r="R42" i="20"/>
  <c r="K26" i="7"/>
  <c r="K38" i="7"/>
  <c r="K50" i="7"/>
  <c r="K62" i="7"/>
  <c r="H73" i="26"/>
  <c r="F22" i="8"/>
  <c r="F70" i="8"/>
  <c r="F36" i="13"/>
  <c r="V61" i="15"/>
  <c r="H30" i="16"/>
  <c r="D36" i="14"/>
  <c r="O36" i="14" s="1"/>
  <c r="D72" i="14"/>
  <c r="O72" i="14" s="1"/>
  <c r="H57" i="27"/>
  <c r="F74" i="1"/>
  <c r="BR73" i="4"/>
  <c r="D60" i="4"/>
  <c r="Q42" i="5"/>
  <c r="K27" i="7"/>
  <c r="K39" i="7"/>
  <c r="K51" i="7"/>
  <c r="K63" i="7"/>
  <c r="D74" i="11"/>
  <c r="O73" i="15"/>
  <c r="H15" i="16"/>
  <c r="G74" i="5"/>
  <c r="F26" i="8"/>
  <c r="F40" i="13"/>
  <c r="CM58" i="4"/>
  <c r="T74" i="5"/>
  <c r="D37" i="14"/>
  <c r="O37" i="14" s="1"/>
  <c r="E73" i="15"/>
  <c r="G48" i="1"/>
  <c r="H66" i="1"/>
  <c r="F105" i="1"/>
  <c r="CD73" i="4"/>
  <c r="CM21" i="4"/>
  <c r="L74" i="4"/>
  <c r="CM57" i="4"/>
  <c r="Q46" i="5"/>
  <c r="K12" i="7"/>
  <c r="M46" i="23"/>
  <c r="K28" i="7"/>
  <c r="K40" i="7"/>
  <c r="K52" i="7"/>
  <c r="K64" i="7"/>
  <c r="V24" i="15"/>
  <c r="V48" i="15"/>
  <c r="S74" i="5"/>
  <c r="M74" i="7"/>
  <c r="F30" i="8"/>
  <c r="F44" i="13"/>
  <c r="M40" i="23"/>
  <c r="H73" i="6"/>
  <c r="D39" i="14"/>
  <c r="O39" i="14" s="1"/>
  <c r="H16" i="16"/>
  <c r="G99" i="1"/>
  <c r="G56" i="1"/>
  <c r="H70" i="1"/>
  <c r="D74" i="1"/>
  <c r="F17" i="1"/>
  <c r="F115" i="1"/>
  <c r="CP18" i="4"/>
  <c r="Z74" i="4"/>
  <c r="Q50" i="5"/>
  <c r="L39" i="26"/>
  <c r="K29" i="7"/>
  <c r="K41" i="7"/>
  <c r="K53" i="7"/>
  <c r="K65" i="7"/>
  <c r="F73" i="12"/>
  <c r="J17" i="21"/>
  <c r="M32" i="23"/>
  <c r="CM69" i="4"/>
  <c r="M73" i="5"/>
  <c r="M73" i="7"/>
  <c r="F34" i="8"/>
  <c r="F48" i="13"/>
  <c r="J49" i="21"/>
  <c r="D61" i="4"/>
  <c r="G11" i="12"/>
  <c r="D41" i="14"/>
  <c r="O41" i="14" s="1"/>
  <c r="E74" i="8"/>
  <c r="G17" i="12"/>
  <c r="G53" i="12"/>
  <c r="E73" i="14"/>
  <c r="D7" i="14"/>
  <c r="D19" i="14"/>
  <c r="O19" i="14" s="1"/>
  <c r="D31" i="14"/>
  <c r="O31" i="14" s="1"/>
  <c r="D43" i="14"/>
  <c r="O43" i="14" s="1"/>
  <c r="D55" i="14"/>
  <c r="O55" i="14" s="1"/>
  <c r="D67" i="14"/>
  <c r="O67" i="14" s="1"/>
  <c r="F9" i="17"/>
  <c r="L74" i="23"/>
  <c r="M74" i="4"/>
  <c r="N17" i="5"/>
  <c r="N29" i="5"/>
  <c r="N41" i="5"/>
  <c r="N53" i="5"/>
  <c r="N65" i="5"/>
  <c r="M70" i="23"/>
  <c r="I30" i="6"/>
  <c r="I60" i="6"/>
  <c r="F63" i="8"/>
  <c r="F61" i="13"/>
  <c r="CP70" i="4"/>
  <c r="E74" i="6"/>
  <c r="G20" i="12"/>
  <c r="G56" i="12"/>
  <c r="D8" i="14"/>
  <c r="O8" i="14" s="1"/>
  <c r="D20" i="14"/>
  <c r="O20" i="14" s="1"/>
  <c r="D32" i="14"/>
  <c r="O32" i="14" s="1"/>
  <c r="D44" i="14"/>
  <c r="O44" i="14" s="1"/>
  <c r="D56" i="14"/>
  <c r="O56" i="14" s="1"/>
  <c r="D68" i="14"/>
  <c r="O68" i="14" s="1"/>
  <c r="F25" i="17"/>
  <c r="M62" i="23"/>
  <c r="Y74" i="4"/>
  <c r="I74" i="5"/>
  <c r="V21" i="15"/>
  <c r="V45" i="15"/>
  <c r="V53" i="15"/>
  <c r="F65" i="17"/>
  <c r="I32" i="6"/>
  <c r="I62" i="6"/>
  <c r="D73" i="8"/>
  <c r="F7" i="8"/>
  <c r="F67" i="8"/>
  <c r="H74" i="5"/>
  <c r="G23" i="12"/>
  <c r="G59" i="12"/>
  <c r="D9" i="14"/>
  <c r="O9" i="14" s="1"/>
  <c r="D21" i="14"/>
  <c r="O21" i="14" s="1"/>
  <c r="D33" i="14"/>
  <c r="O33" i="14" s="1"/>
  <c r="D45" i="14"/>
  <c r="O45" i="14" s="1"/>
  <c r="D57" i="14"/>
  <c r="O57" i="14" s="1"/>
  <c r="D69" i="14"/>
  <c r="O69" i="14" s="1"/>
  <c r="F41" i="17"/>
  <c r="CM47" i="4"/>
  <c r="AK74" i="4"/>
  <c r="D62" i="4"/>
  <c r="O73" i="5"/>
  <c r="N7" i="5"/>
  <c r="N19" i="5"/>
  <c r="N31" i="5"/>
  <c r="N43" i="5"/>
  <c r="N55" i="5"/>
  <c r="N67" i="5"/>
  <c r="V55" i="15"/>
  <c r="R58" i="20"/>
  <c r="H58" i="22"/>
  <c r="F12" i="25"/>
  <c r="H59" i="27"/>
  <c r="I36" i="6"/>
  <c r="I66" i="6"/>
  <c r="F15" i="8"/>
  <c r="F71" i="8"/>
  <c r="CM61" i="4"/>
  <c r="V35" i="15"/>
  <c r="G26" i="12"/>
  <c r="G62" i="12"/>
  <c r="D10" i="14"/>
  <c r="O10" i="14" s="1"/>
  <c r="D22" i="14"/>
  <c r="O22" i="14" s="1"/>
  <c r="D34" i="14"/>
  <c r="O34" i="14" s="1"/>
  <c r="D46" i="14"/>
  <c r="O46" i="14" s="1"/>
  <c r="D58" i="14"/>
  <c r="O58" i="14" s="1"/>
  <c r="D70" i="14"/>
  <c r="O70" i="14" s="1"/>
  <c r="U74" i="15"/>
  <c r="CP44" i="4"/>
  <c r="AW74" i="4"/>
  <c r="H10" i="16"/>
  <c r="F36" i="25"/>
  <c r="CM72" i="4"/>
  <c r="J74" i="5"/>
  <c r="I8" i="6"/>
  <c r="I38" i="6"/>
  <c r="I68" i="6"/>
  <c r="F19" i="8"/>
  <c r="G29" i="12"/>
  <c r="G65" i="12"/>
  <c r="D11" i="14"/>
  <c r="O11" i="14" s="1"/>
  <c r="D23" i="14"/>
  <c r="O23" i="14" s="1"/>
  <c r="D35" i="14"/>
  <c r="O35" i="14" s="1"/>
  <c r="D47" i="14"/>
  <c r="O47" i="14" s="1"/>
  <c r="D59" i="14"/>
  <c r="O59" i="14" s="1"/>
  <c r="D71" i="14"/>
  <c r="O71" i="14" s="1"/>
  <c r="V14" i="15"/>
  <c r="V38" i="15"/>
  <c r="V56" i="15"/>
  <c r="H42" i="22"/>
  <c r="BI74" i="4"/>
  <c r="N9" i="5"/>
  <c r="N21" i="5"/>
  <c r="N33" i="5"/>
  <c r="N45" i="5"/>
  <c r="N57" i="5"/>
  <c r="N69" i="5"/>
  <c r="D74" i="10"/>
  <c r="F73" i="15"/>
  <c r="R10" i="20"/>
  <c r="F60" i="25"/>
  <c r="CP69" i="4"/>
  <c r="D73" i="5"/>
  <c r="I12" i="6"/>
  <c r="I42" i="6"/>
  <c r="I70" i="6"/>
  <c r="F23" i="8"/>
  <c r="F9" i="13"/>
  <c r="H22" i="27"/>
  <c r="BU74" i="4"/>
  <c r="R73" i="15"/>
  <c r="P73" i="5"/>
  <c r="I14" i="6"/>
  <c r="I44" i="6"/>
  <c r="I72" i="6"/>
  <c r="F27" i="8"/>
  <c r="F13" i="13"/>
  <c r="H8" i="29"/>
  <c r="CM35" i="4"/>
  <c r="D50" i="4"/>
  <c r="CG74" i="4"/>
  <c r="CM71" i="4"/>
  <c r="N11" i="5"/>
  <c r="N23" i="5"/>
  <c r="N35" i="5"/>
  <c r="N47" i="5"/>
  <c r="N59" i="5"/>
  <c r="N71" i="5"/>
  <c r="I18" i="6"/>
  <c r="I46" i="6"/>
  <c r="D73" i="7"/>
  <c r="F31" i="8"/>
  <c r="F33" i="13"/>
  <c r="S73" i="15"/>
  <c r="F14" i="28"/>
  <c r="N73" i="7"/>
  <c r="G38" i="12"/>
  <c r="D14" i="14"/>
  <c r="O14" i="14" s="1"/>
  <c r="D26" i="14"/>
  <c r="O26" i="14" s="1"/>
  <c r="D38" i="14"/>
  <c r="O38" i="14" s="1"/>
  <c r="D50" i="14"/>
  <c r="O50" i="14" s="1"/>
  <c r="D62" i="14"/>
  <c r="O62" i="14" s="1"/>
  <c r="Q73" i="15"/>
  <c r="CP32" i="4"/>
  <c r="CS74" i="4"/>
  <c r="CP68" i="4"/>
  <c r="V9" i="15"/>
  <c r="V33" i="15"/>
  <c r="H46" i="16"/>
  <c r="M34" i="23"/>
  <c r="I20" i="6"/>
  <c r="I48" i="6"/>
  <c r="F35" i="8"/>
  <c r="F37" i="13"/>
  <c r="M26" i="23"/>
  <c r="N13" i="5"/>
  <c r="N25" i="5"/>
  <c r="N37" i="5"/>
  <c r="N49" i="5"/>
  <c r="N61" i="5"/>
  <c r="I22" i="6"/>
  <c r="I50" i="6"/>
  <c r="F39" i="8"/>
  <c r="F41" i="13"/>
  <c r="H73" i="14"/>
  <c r="V11" i="15"/>
  <c r="G8" i="12"/>
  <c r="G44" i="12"/>
  <c r="D16" i="14"/>
  <c r="O16" i="14" s="1"/>
  <c r="D28" i="14"/>
  <c r="O28" i="14" s="1"/>
  <c r="D40" i="14"/>
  <c r="O40" i="14" s="1"/>
  <c r="D52" i="14"/>
  <c r="O52" i="14" s="1"/>
  <c r="D64" i="14"/>
  <c r="O64" i="14" s="1"/>
  <c r="H52" i="16"/>
  <c r="F74" i="14"/>
  <c r="V65" i="15"/>
  <c r="R34" i="20"/>
  <c r="I24" i="6"/>
  <c r="I52" i="6"/>
  <c r="D74" i="7"/>
  <c r="F43" i="8"/>
  <c r="F45" i="13"/>
  <c r="H30" i="22"/>
  <c r="D38" i="4"/>
  <c r="CM59" i="4"/>
  <c r="N15" i="5"/>
  <c r="N27" i="5"/>
  <c r="N39" i="5"/>
  <c r="N51" i="5"/>
  <c r="N63" i="5"/>
  <c r="F73" i="14"/>
  <c r="J61" i="21"/>
  <c r="I26" i="6"/>
  <c r="D74" i="6"/>
  <c r="I54" i="6"/>
  <c r="F51" i="8"/>
  <c r="F53" i="13"/>
  <c r="V16" i="15"/>
  <c r="V40" i="15"/>
  <c r="H70" i="16"/>
  <c r="G14" i="12"/>
  <c r="G50" i="12"/>
  <c r="D18" i="14"/>
  <c r="O18" i="14" s="1"/>
  <c r="D30" i="14"/>
  <c r="O30" i="14" s="1"/>
  <c r="D42" i="14"/>
  <c r="O42" i="14" s="1"/>
  <c r="E74" i="14"/>
  <c r="D54" i="14"/>
  <c r="D66" i="14"/>
  <c r="O66" i="14" s="1"/>
  <c r="CP56" i="4"/>
  <c r="I28" i="6"/>
  <c r="I56" i="6"/>
  <c r="F55" i="8"/>
  <c r="F57" i="13"/>
  <c r="H39" i="16"/>
  <c r="F21" i="13"/>
  <c r="F69" i="13"/>
  <c r="G74" i="14"/>
  <c r="D64" i="4"/>
  <c r="T73" i="15"/>
  <c r="M28" i="23"/>
  <c r="L19" i="26"/>
  <c r="G36" i="12"/>
  <c r="G72" i="12"/>
  <c r="I74" i="14"/>
  <c r="J53" i="21"/>
  <c r="F60" i="8"/>
  <c r="F70" i="13"/>
  <c r="E74" i="21"/>
  <c r="F25" i="13"/>
  <c r="G73" i="14"/>
  <c r="L27" i="26"/>
  <c r="D74" i="9"/>
  <c r="G39" i="12"/>
  <c r="I73" i="14"/>
  <c r="I16" i="6"/>
  <c r="I40" i="6"/>
  <c r="I64" i="6"/>
  <c r="F11" i="8"/>
  <c r="F59" i="8"/>
  <c r="F29" i="13"/>
  <c r="V28" i="15"/>
  <c r="J41" i="21"/>
  <c r="M56" i="23"/>
  <c r="L35" i="26"/>
  <c r="Q13" i="5"/>
  <c r="Q21" i="5"/>
  <c r="Q29" i="5"/>
  <c r="Q37" i="5"/>
  <c r="Q45" i="5"/>
  <c r="Q53" i="5"/>
  <c r="Q61" i="5"/>
  <c r="Q69" i="5"/>
  <c r="G42" i="12"/>
  <c r="H18" i="22"/>
  <c r="V25" i="15"/>
  <c r="H34" i="16"/>
  <c r="E73" i="8"/>
  <c r="H54" i="16"/>
  <c r="D74" i="16"/>
  <c r="L43" i="26"/>
  <c r="D65" i="4"/>
  <c r="L74" i="5"/>
  <c r="F74" i="7"/>
  <c r="G9" i="12"/>
  <c r="G45" i="12"/>
  <c r="E74" i="12"/>
  <c r="E74" i="15"/>
  <c r="H74" i="14"/>
  <c r="V64" i="15"/>
  <c r="R30" i="20"/>
  <c r="L51" i="26"/>
  <c r="F73" i="5"/>
  <c r="F73" i="7"/>
  <c r="G12" i="12"/>
  <c r="G48" i="12"/>
  <c r="H74" i="15"/>
  <c r="M58" i="23"/>
  <c r="CM64" i="4"/>
  <c r="M64" i="23"/>
  <c r="L59" i="26"/>
  <c r="R73" i="5"/>
  <c r="Q7" i="5"/>
  <c r="Q15" i="5"/>
  <c r="Q23" i="5"/>
  <c r="Q31" i="5"/>
  <c r="Q39" i="5"/>
  <c r="Q47" i="5"/>
  <c r="Q55" i="5"/>
  <c r="Q63" i="5"/>
  <c r="Q71" i="5"/>
  <c r="G15" i="12"/>
  <c r="G51" i="12"/>
  <c r="V30" i="15"/>
  <c r="H74" i="20"/>
  <c r="M14" i="23"/>
  <c r="G74" i="6"/>
  <c r="F10" i="13"/>
  <c r="V49" i="15"/>
  <c r="F13" i="17"/>
  <c r="L67" i="26"/>
  <c r="F74" i="6"/>
  <c r="G18" i="12"/>
  <c r="G54" i="12"/>
  <c r="D74" i="12"/>
  <c r="F14" i="13"/>
  <c r="F49" i="17"/>
  <c r="F20" i="25"/>
  <c r="H73" i="5"/>
  <c r="F49" i="13"/>
  <c r="G73" i="15"/>
  <c r="F29" i="17"/>
  <c r="G21" i="12"/>
  <c r="G57" i="12"/>
  <c r="I73" i="15"/>
  <c r="F12" i="8"/>
  <c r="F22" i="13"/>
  <c r="F68" i="25"/>
  <c r="F45" i="17"/>
  <c r="H46" i="22"/>
  <c r="F16" i="25"/>
  <c r="CP71" i="4"/>
  <c r="Q9" i="5"/>
  <c r="Q17" i="5"/>
  <c r="Q25" i="5"/>
  <c r="Q33" i="5"/>
  <c r="Q41" i="5"/>
  <c r="Q49" i="5"/>
  <c r="Q57" i="5"/>
  <c r="Q65" i="5"/>
  <c r="G24" i="12"/>
  <c r="G60" i="12"/>
  <c r="U73" i="15"/>
  <c r="U75" i="15" s="1"/>
  <c r="V59" i="15"/>
  <c r="M50" i="23"/>
  <c r="F36" i="8"/>
  <c r="F30" i="13"/>
  <c r="J74" i="14"/>
  <c r="M20" i="23"/>
  <c r="F50" i="28"/>
  <c r="E73" i="5"/>
  <c r="F74" i="15"/>
  <c r="F69" i="17"/>
  <c r="R54" i="20"/>
  <c r="D74" i="20"/>
  <c r="F40" i="25"/>
  <c r="G27" i="12"/>
  <c r="G63" i="12"/>
  <c r="H40" i="16"/>
  <c r="F40" i="8"/>
  <c r="F54" i="13"/>
  <c r="D74" i="13"/>
  <c r="F64" i="25"/>
  <c r="F18" i="28"/>
  <c r="G30" i="12"/>
  <c r="G66" i="12"/>
  <c r="H25" i="27"/>
  <c r="G73" i="5"/>
  <c r="G73" i="7"/>
  <c r="F44" i="8"/>
  <c r="F58" i="13"/>
  <c r="R50" i="20"/>
  <c r="I10" i="6"/>
  <c r="I34" i="6"/>
  <c r="I58" i="6"/>
  <c r="F47" i="8"/>
  <c r="D73" i="10"/>
  <c r="F17" i="13"/>
  <c r="F65" i="13"/>
  <c r="K57" i="29"/>
  <c r="H73" i="15"/>
  <c r="V23" i="15"/>
  <c r="V47" i="15"/>
  <c r="H18" i="16"/>
  <c r="L11" i="26"/>
  <c r="F54" i="28"/>
  <c r="D74" i="28"/>
  <c r="CM62" i="4"/>
  <c r="Q11" i="5"/>
  <c r="Q19" i="5"/>
  <c r="Q27" i="5"/>
  <c r="Q35" i="5"/>
  <c r="Q43" i="5"/>
  <c r="Q51" i="5"/>
  <c r="Q59" i="5"/>
  <c r="Q67" i="5"/>
  <c r="G33" i="12"/>
  <c r="G69" i="12"/>
  <c r="V18" i="15"/>
  <c r="V42" i="15"/>
  <c r="F74" i="16"/>
  <c r="S73" i="5"/>
  <c r="F52" i="8"/>
  <c r="F62" i="13"/>
  <c r="F20" i="8"/>
  <c r="F68" i="8"/>
  <c r="F38" i="13"/>
  <c r="I74" i="15"/>
  <c r="D67" i="4"/>
  <c r="K74" i="14"/>
  <c r="N12" i="5"/>
  <c r="N24" i="5"/>
  <c r="N36" i="5"/>
  <c r="N48" i="5"/>
  <c r="N60" i="5"/>
  <c r="N72" i="5"/>
  <c r="H18" i="7"/>
  <c r="H30" i="7"/>
  <c r="H42" i="7"/>
  <c r="I74" i="7"/>
  <c r="H54" i="7"/>
  <c r="H66" i="7"/>
  <c r="L73" i="14"/>
  <c r="V51" i="15"/>
  <c r="R46" i="20"/>
  <c r="J73" i="5"/>
  <c r="I45" i="6"/>
  <c r="F29" i="8"/>
  <c r="G34" i="12"/>
  <c r="F24" i="8"/>
  <c r="F72" i="8"/>
  <c r="F42" i="13"/>
  <c r="J13" i="21"/>
  <c r="K73" i="14"/>
  <c r="F17" i="17"/>
  <c r="CM65" i="4"/>
  <c r="I73" i="7"/>
  <c r="H7" i="7"/>
  <c r="H19" i="7"/>
  <c r="H31" i="7"/>
  <c r="H43" i="7"/>
  <c r="H55" i="7"/>
  <c r="H67" i="7"/>
  <c r="F24" i="25"/>
  <c r="I47" i="6"/>
  <c r="F41" i="8"/>
  <c r="G43" i="12"/>
  <c r="CP72" i="4"/>
  <c r="M74" i="5"/>
  <c r="G74" i="7"/>
  <c r="F28" i="8"/>
  <c r="D73" i="9"/>
  <c r="F46" i="13"/>
  <c r="F74" i="12"/>
  <c r="V20" i="15"/>
  <c r="V44" i="15"/>
  <c r="V68" i="15"/>
  <c r="F33" i="17"/>
  <c r="M8" i="23"/>
  <c r="CP62" i="4"/>
  <c r="N14" i="5"/>
  <c r="N26" i="5"/>
  <c r="N38" i="5"/>
  <c r="N50" i="5"/>
  <c r="N62" i="5"/>
  <c r="H8" i="7"/>
  <c r="H20" i="7"/>
  <c r="H32" i="7"/>
  <c r="H44" i="7"/>
  <c r="H56" i="7"/>
  <c r="H68" i="7"/>
  <c r="F48" i="25"/>
  <c r="I49" i="6"/>
  <c r="J74" i="7"/>
  <c r="F49" i="8"/>
  <c r="G49" i="12"/>
  <c r="F32" i="8"/>
  <c r="F50" i="13"/>
  <c r="J73" i="15"/>
  <c r="R26" i="20"/>
  <c r="H74" i="6"/>
  <c r="H9" i="7"/>
  <c r="H21" i="7"/>
  <c r="H33" i="7"/>
  <c r="H45" i="7"/>
  <c r="H57" i="7"/>
  <c r="H69" i="7"/>
  <c r="V15" i="15"/>
  <c r="N74" i="15"/>
  <c r="I53" i="6"/>
  <c r="G67" i="12"/>
  <c r="K74" i="15"/>
  <c r="E73" i="20"/>
  <c r="F26" i="28"/>
  <c r="N16" i="5"/>
  <c r="N28" i="5"/>
  <c r="N40" i="5"/>
  <c r="N52" i="5"/>
  <c r="N64" i="5"/>
  <c r="H10" i="7"/>
  <c r="H22" i="7"/>
  <c r="H34" i="7"/>
  <c r="H46" i="7"/>
  <c r="H58" i="7"/>
  <c r="H70" i="7"/>
  <c r="H42" i="16"/>
  <c r="R70" i="20"/>
  <c r="D74" i="5"/>
  <c r="I57" i="6"/>
  <c r="G70" i="12"/>
  <c r="Q73" i="20"/>
  <c r="F62" i="28"/>
  <c r="D68" i="4"/>
  <c r="H11" i="7"/>
  <c r="H23" i="7"/>
  <c r="H35" i="7"/>
  <c r="H47" i="7"/>
  <c r="H59" i="7"/>
  <c r="H71" i="7"/>
  <c r="CM66" i="4"/>
  <c r="P74" i="5"/>
  <c r="I69" i="6"/>
  <c r="F15" i="13"/>
  <c r="N18" i="5"/>
  <c r="N30" i="5"/>
  <c r="N42" i="5"/>
  <c r="O74" i="5"/>
  <c r="N54" i="5"/>
  <c r="N66" i="5"/>
  <c r="K66" i="5" s="1"/>
  <c r="U66" i="5" s="1"/>
  <c r="H12" i="7"/>
  <c r="H24" i="7"/>
  <c r="H36" i="7"/>
  <c r="H48" i="7"/>
  <c r="H60" i="7"/>
  <c r="H72" i="7"/>
  <c r="L73" i="15"/>
  <c r="V27" i="15"/>
  <c r="H22" i="22"/>
  <c r="I9" i="6"/>
  <c r="I71" i="6"/>
  <c r="F23" i="13"/>
  <c r="F48" i="8"/>
  <c r="F18" i="13"/>
  <c r="F66" i="13"/>
  <c r="H34" i="22"/>
  <c r="K73" i="15"/>
  <c r="H27" i="16"/>
  <c r="M44" i="23"/>
  <c r="H66" i="29"/>
  <c r="I73" i="5"/>
  <c r="H13" i="7"/>
  <c r="H25" i="7"/>
  <c r="H37" i="7"/>
  <c r="H49" i="7"/>
  <c r="H61" i="7"/>
  <c r="F53" i="17"/>
  <c r="I21" i="6"/>
  <c r="J73" i="7"/>
  <c r="F47" i="13"/>
  <c r="E74" i="13"/>
  <c r="V8" i="15"/>
  <c r="V32" i="15"/>
  <c r="N8" i="5"/>
  <c r="N20" i="5"/>
  <c r="N32" i="5"/>
  <c r="N44" i="5"/>
  <c r="N56" i="5"/>
  <c r="N68" i="5"/>
  <c r="H14" i="7"/>
  <c r="H26" i="7"/>
  <c r="H38" i="7"/>
  <c r="H50" i="7"/>
  <c r="H62" i="7"/>
  <c r="I23" i="6"/>
  <c r="F51" i="13"/>
  <c r="F8" i="8"/>
  <c r="F56" i="8"/>
  <c r="F26" i="13"/>
  <c r="J73" i="14"/>
  <c r="P74" i="20"/>
  <c r="J73" i="23"/>
  <c r="F44" i="25"/>
  <c r="CP61" i="4"/>
  <c r="I74" i="21"/>
  <c r="D56" i="4"/>
  <c r="H15" i="7"/>
  <c r="H27" i="7"/>
  <c r="H39" i="7"/>
  <c r="H51" i="7"/>
  <c r="H63" i="7"/>
  <c r="V39" i="15"/>
  <c r="M73" i="20"/>
  <c r="M16" i="23"/>
  <c r="F30" i="28"/>
  <c r="I25" i="6"/>
  <c r="G7" i="12"/>
  <c r="D73" i="12"/>
  <c r="F63" i="13"/>
  <c r="J65" i="21"/>
  <c r="N10" i="5"/>
  <c r="N22" i="5"/>
  <c r="N34" i="5"/>
  <c r="N46" i="5"/>
  <c r="N58" i="5"/>
  <c r="N70" i="5"/>
  <c r="H16" i="7"/>
  <c r="H28" i="7"/>
  <c r="H40" i="7"/>
  <c r="H52" i="7"/>
  <c r="H64" i="7"/>
  <c r="K20" i="29"/>
  <c r="I29" i="6"/>
  <c r="G13" i="12"/>
  <c r="F16" i="8"/>
  <c r="F64" i="8"/>
  <c r="F34" i="13"/>
  <c r="V13" i="15"/>
  <c r="V37" i="15"/>
  <c r="M22" i="23"/>
  <c r="T73" i="5"/>
  <c r="H63" i="16"/>
  <c r="H17" i="7"/>
  <c r="H29" i="7"/>
  <c r="H41" i="7"/>
  <c r="H53" i="7"/>
  <c r="H65" i="7"/>
  <c r="L74" i="14"/>
  <c r="I33" i="6"/>
  <c r="F25" i="8"/>
  <c r="G31" i="12"/>
  <c r="D69" i="4"/>
  <c r="I13" i="6"/>
  <c r="I37" i="6"/>
  <c r="I61" i="6"/>
  <c r="F9" i="8"/>
  <c r="F57" i="8"/>
  <c r="G19" i="12"/>
  <c r="G55" i="12"/>
  <c r="F31" i="13"/>
  <c r="V67" i="15"/>
  <c r="F61" i="28"/>
  <c r="K9" i="30"/>
  <c r="K46" i="30"/>
  <c r="H32" i="22"/>
  <c r="L73" i="23"/>
  <c r="F14" i="17"/>
  <c r="F21" i="25"/>
  <c r="L22" i="26"/>
  <c r="K25" i="30"/>
  <c r="K71" i="29"/>
  <c r="J72" i="21"/>
  <c r="M52" i="23"/>
  <c r="I15" i="6"/>
  <c r="I39" i="6"/>
  <c r="I63" i="6"/>
  <c r="F13" i="8"/>
  <c r="F61" i="8"/>
  <c r="G22" i="12"/>
  <c r="G58" i="12"/>
  <c r="F35" i="13"/>
  <c r="E74" i="17"/>
  <c r="H70" i="27"/>
  <c r="H41" i="29"/>
  <c r="K12" i="30"/>
  <c r="J63" i="21"/>
  <c r="M9" i="23"/>
  <c r="H9" i="27"/>
  <c r="V58" i="15"/>
  <c r="F22" i="17"/>
  <c r="P73" i="20"/>
  <c r="R27" i="20"/>
  <c r="K74" i="23"/>
  <c r="F29" i="25"/>
  <c r="K31" i="30"/>
  <c r="E73" i="30"/>
  <c r="H11" i="22"/>
  <c r="I17" i="6"/>
  <c r="I41" i="6"/>
  <c r="I65" i="6"/>
  <c r="F17" i="8"/>
  <c r="F65" i="8"/>
  <c r="G25" i="12"/>
  <c r="G61" i="12"/>
  <c r="F39" i="13"/>
  <c r="H66" i="22"/>
  <c r="K22" i="29"/>
  <c r="J20" i="21"/>
  <c r="J44" i="21"/>
  <c r="J68" i="21"/>
  <c r="H21" i="27"/>
  <c r="H69" i="27"/>
  <c r="L73" i="29"/>
  <c r="K7" i="29"/>
  <c r="H43" i="29"/>
  <c r="K15" i="30"/>
  <c r="H8" i="16"/>
  <c r="H44" i="16"/>
  <c r="M27" i="23"/>
  <c r="M45" i="23"/>
  <c r="M63" i="23"/>
  <c r="H15" i="27"/>
  <c r="K49" i="29"/>
  <c r="F46" i="17"/>
  <c r="R51" i="20"/>
  <c r="F53" i="25"/>
  <c r="L66" i="26"/>
  <c r="H35" i="22"/>
  <c r="G73" i="22"/>
  <c r="I19" i="6"/>
  <c r="I43" i="6"/>
  <c r="I67" i="6"/>
  <c r="F21" i="8"/>
  <c r="F69" i="8"/>
  <c r="G28" i="12"/>
  <c r="G64" i="12"/>
  <c r="F43" i="13"/>
  <c r="V22" i="15"/>
  <c r="V46" i="15"/>
  <c r="O74" i="15"/>
  <c r="V71" i="15"/>
  <c r="H39" i="22"/>
  <c r="K73" i="23"/>
  <c r="K9" i="29"/>
  <c r="H45" i="29"/>
  <c r="K18" i="30"/>
  <c r="J39" i="21"/>
  <c r="F73" i="26"/>
  <c r="H18" i="27"/>
  <c r="F50" i="17"/>
  <c r="R71" i="20"/>
  <c r="F57" i="25"/>
  <c r="L34" i="26"/>
  <c r="H19" i="29"/>
  <c r="V72" i="15"/>
  <c r="F13" i="28"/>
  <c r="K11" i="29"/>
  <c r="K21" i="30"/>
  <c r="K64" i="30"/>
  <c r="H44" i="22"/>
  <c r="H58" i="29"/>
  <c r="F54" i="17"/>
  <c r="D74" i="17"/>
  <c r="F61" i="25"/>
  <c r="L70" i="26"/>
  <c r="K61" i="30"/>
  <c r="H47" i="22"/>
  <c r="M73" i="15"/>
  <c r="K13" i="29"/>
  <c r="K24" i="30"/>
  <c r="J15" i="21"/>
  <c r="M15" i="23"/>
  <c r="M33" i="23"/>
  <c r="H37" i="16"/>
  <c r="F58" i="17"/>
  <c r="R15" i="20"/>
  <c r="H74" i="21"/>
  <c r="H49" i="22"/>
  <c r="F65" i="25"/>
  <c r="H10" i="29"/>
  <c r="H71" i="22"/>
  <c r="F33" i="8"/>
  <c r="G37" i="12"/>
  <c r="D73" i="13"/>
  <c r="F7" i="13"/>
  <c r="F55" i="13"/>
  <c r="H28" i="16"/>
  <c r="H34" i="27"/>
  <c r="F25" i="28"/>
  <c r="H53" i="29"/>
  <c r="K27" i="30"/>
  <c r="H20" i="16"/>
  <c r="H56" i="16"/>
  <c r="H8" i="22"/>
  <c r="M51" i="23"/>
  <c r="F62" i="17"/>
  <c r="R35" i="20"/>
  <c r="G74" i="20"/>
  <c r="F69" i="25"/>
  <c r="L38" i="26"/>
  <c r="J24" i="21"/>
  <c r="F72" i="25"/>
  <c r="I27" i="6"/>
  <c r="I51" i="6"/>
  <c r="F37" i="8"/>
  <c r="G40" i="12"/>
  <c r="F11" i="13"/>
  <c r="F59" i="13"/>
  <c r="M38" i="23"/>
  <c r="F74" i="21"/>
  <c r="H15" i="22"/>
  <c r="H51" i="22"/>
  <c r="H37" i="27"/>
  <c r="K30" i="30"/>
  <c r="H56" i="22"/>
  <c r="M69" i="23"/>
  <c r="H28" i="29"/>
  <c r="F70" i="17"/>
  <c r="E74" i="26"/>
  <c r="E74" i="20"/>
  <c r="J8" i="21"/>
  <c r="J32" i="21"/>
  <c r="J56" i="21"/>
  <c r="F37" i="28"/>
  <c r="K33" i="30"/>
  <c r="H30" i="29"/>
  <c r="V70" i="15"/>
  <c r="H41" i="27"/>
  <c r="J74" i="15"/>
  <c r="F66" i="28"/>
  <c r="CP63" i="4"/>
  <c r="D73" i="6"/>
  <c r="I7" i="6"/>
  <c r="I31" i="6"/>
  <c r="I55" i="6"/>
  <c r="F45" i="8"/>
  <c r="G10" i="12"/>
  <c r="G46" i="12"/>
  <c r="F19" i="13"/>
  <c r="F67" i="13"/>
  <c r="V10" i="15"/>
  <c r="V34" i="15"/>
  <c r="Q74" i="20"/>
  <c r="K36" i="30"/>
  <c r="J51" i="21"/>
  <c r="H20" i="22"/>
  <c r="M21" i="23"/>
  <c r="J74" i="23"/>
  <c r="H32" i="29"/>
  <c r="R23" i="20"/>
  <c r="F9" i="25"/>
  <c r="L18" i="26"/>
  <c r="L50" i="26"/>
  <c r="H47" i="27"/>
  <c r="K13" i="30"/>
  <c r="J48" i="21"/>
  <c r="F71" i="13"/>
  <c r="M74" i="14"/>
  <c r="H64" i="16"/>
  <c r="N73" i="20"/>
  <c r="I74" i="23"/>
  <c r="E73" i="26"/>
  <c r="F49" i="28"/>
  <c r="K39" i="30"/>
  <c r="G74" i="15"/>
  <c r="H32" i="16"/>
  <c r="H68" i="16"/>
  <c r="F74" i="20"/>
  <c r="H68" i="22"/>
  <c r="M39" i="23"/>
  <c r="H63" i="27"/>
  <c r="H34" i="29"/>
  <c r="R43" i="20"/>
  <c r="F13" i="25"/>
  <c r="K16" i="30"/>
  <c r="K45" i="29"/>
  <c r="R22" i="20"/>
  <c r="J25" i="21"/>
  <c r="I11" i="6"/>
  <c r="I35" i="6"/>
  <c r="I59" i="6"/>
  <c r="F53" i="8"/>
  <c r="G16" i="12"/>
  <c r="G52" i="12"/>
  <c r="F27" i="13"/>
  <c r="M73" i="14"/>
  <c r="H27" i="22"/>
  <c r="H63" i="22"/>
  <c r="E74" i="28"/>
  <c r="K68" i="29"/>
  <c r="K42" i="30"/>
  <c r="S74" i="15"/>
  <c r="V63" i="15"/>
  <c r="O73" i="20"/>
  <c r="J27" i="21"/>
  <c r="H66" i="27"/>
  <c r="F10" i="17"/>
  <c r="R63" i="20"/>
  <c r="H13" i="22"/>
  <c r="F17" i="25"/>
  <c r="L54" i="26"/>
  <c r="D74" i="26"/>
  <c r="K19" i="30"/>
  <c r="G74" i="29"/>
  <c r="F73" i="20"/>
  <c r="F30" i="17"/>
  <c r="R19" i="20"/>
  <c r="R67" i="20"/>
  <c r="F37" i="25"/>
  <c r="K37" i="30"/>
  <c r="V60" i="15"/>
  <c r="J12" i="21"/>
  <c r="J36" i="21"/>
  <c r="J60" i="21"/>
  <c r="H23" i="22"/>
  <c r="H59" i="22"/>
  <c r="K32" i="29"/>
  <c r="K58" i="29"/>
  <c r="F51" i="17"/>
  <c r="R32" i="20"/>
  <c r="H40" i="22"/>
  <c r="M37" i="23"/>
  <c r="F14" i="25"/>
  <c r="F62" i="25"/>
  <c r="K21" i="29"/>
  <c r="H13" i="27"/>
  <c r="F34" i="17"/>
  <c r="R39" i="20"/>
  <c r="F41" i="25"/>
  <c r="H69" i="29"/>
  <c r="K40" i="30"/>
  <c r="H23" i="16"/>
  <c r="H59" i="16"/>
  <c r="H51" i="27"/>
  <c r="F45" i="28"/>
  <c r="K34" i="29"/>
  <c r="F7" i="17"/>
  <c r="D73" i="17"/>
  <c r="F55" i="17"/>
  <c r="R52" i="20"/>
  <c r="M67" i="23"/>
  <c r="F18" i="25"/>
  <c r="F66" i="25"/>
  <c r="L21" i="26"/>
  <c r="L37" i="26"/>
  <c r="L53" i="26"/>
  <c r="E74" i="27"/>
  <c r="K23" i="29"/>
  <c r="K69" i="29"/>
  <c r="V62" i="15"/>
  <c r="V69" i="15"/>
  <c r="F73" i="21"/>
  <c r="H50" i="27"/>
  <c r="F38" i="17"/>
  <c r="R11" i="20"/>
  <c r="R59" i="20"/>
  <c r="F45" i="25"/>
  <c r="L14" i="26"/>
  <c r="L30" i="26"/>
  <c r="L46" i="26"/>
  <c r="L62" i="26"/>
  <c r="K7" i="30"/>
  <c r="D73" i="30"/>
  <c r="K43" i="30"/>
  <c r="D74" i="19"/>
  <c r="D74" i="27"/>
  <c r="H54" i="27"/>
  <c r="K36" i="29"/>
  <c r="H67" i="29"/>
  <c r="F11" i="17"/>
  <c r="F59" i="17"/>
  <c r="R24" i="20"/>
  <c r="R72" i="20"/>
  <c r="M25" i="23"/>
  <c r="F22" i="25"/>
  <c r="F70" i="25"/>
  <c r="G74" i="26"/>
  <c r="H7" i="27"/>
  <c r="D73" i="27"/>
  <c r="K25" i="29"/>
  <c r="H21" i="16"/>
  <c r="H69" i="16"/>
  <c r="H25" i="16"/>
  <c r="H61" i="16"/>
  <c r="F42" i="17"/>
  <c r="R31" i="20"/>
  <c r="J22" i="21"/>
  <c r="J46" i="21"/>
  <c r="J70" i="21"/>
  <c r="H37" i="22"/>
  <c r="F49" i="25"/>
  <c r="E73" i="28"/>
  <c r="K10" i="30"/>
  <c r="I74" i="20"/>
  <c r="F57" i="28"/>
  <c r="F15" i="17"/>
  <c r="F63" i="17"/>
  <c r="R44" i="20"/>
  <c r="M55" i="23"/>
  <c r="F26" i="25"/>
  <c r="J73" i="26"/>
  <c r="H10" i="27"/>
  <c r="H58" i="27"/>
  <c r="F73" i="30"/>
  <c r="F19" i="17"/>
  <c r="F67" i="17"/>
  <c r="R16" i="20"/>
  <c r="J74" i="20"/>
  <c r="R64" i="20"/>
  <c r="D73" i="21"/>
  <c r="J7" i="21"/>
  <c r="J31" i="21"/>
  <c r="J55" i="21"/>
  <c r="H16" i="22"/>
  <c r="H52" i="22"/>
  <c r="M13" i="23"/>
  <c r="F30" i="25"/>
  <c r="L9" i="26"/>
  <c r="L25" i="26"/>
  <c r="L41" i="26"/>
  <c r="L57" i="26"/>
  <c r="K74" i="20"/>
  <c r="E73" i="21"/>
  <c r="J62" i="21"/>
  <c r="H69" i="22"/>
  <c r="H61" i="27"/>
  <c r="H14" i="22"/>
  <c r="H35" i="16"/>
  <c r="H71" i="16"/>
  <c r="F69" i="28"/>
  <c r="F23" i="17"/>
  <c r="F71" i="17"/>
  <c r="G73" i="20"/>
  <c r="R36" i="20"/>
  <c r="F74" i="22"/>
  <c r="M43" i="23"/>
  <c r="F34" i="25"/>
  <c r="E73" i="23"/>
  <c r="H50" i="22"/>
  <c r="F74" i="26"/>
  <c r="F27" i="17"/>
  <c r="R8" i="20"/>
  <c r="R56" i="20"/>
  <c r="F38" i="25"/>
  <c r="L74" i="15"/>
  <c r="H33" i="16"/>
  <c r="J14" i="21"/>
  <c r="E74" i="25"/>
  <c r="M12" i="23"/>
  <c r="H44" i="27"/>
  <c r="K22" i="30"/>
  <c r="K43" i="29"/>
  <c r="I73" i="26"/>
  <c r="F9" i="28"/>
  <c r="K58" i="30"/>
  <c r="F31" i="17"/>
  <c r="R28" i="20"/>
  <c r="M31" i="23"/>
  <c r="F42" i="25"/>
  <c r="L13" i="26"/>
  <c r="L29" i="26"/>
  <c r="L45" i="26"/>
  <c r="L61" i="26"/>
  <c r="H29" i="27"/>
  <c r="K10" i="29"/>
  <c r="F35" i="17"/>
  <c r="R48" i="20"/>
  <c r="H28" i="22"/>
  <c r="H64" i="22"/>
  <c r="M61" i="23"/>
  <c r="F46" i="25"/>
  <c r="H32" i="27"/>
  <c r="I74" i="29"/>
  <c r="H54" i="29"/>
  <c r="H73" i="20"/>
  <c r="K12" i="29"/>
  <c r="F18" i="17"/>
  <c r="F66" i="17"/>
  <c r="D73" i="20"/>
  <c r="R7" i="20"/>
  <c r="R55" i="20"/>
  <c r="J10" i="21"/>
  <c r="J34" i="21"/>
  <c r="J58" i="21"/>
  <c r="F25" i="25"/>
  <c r="G73" i="26"/>
  <c r="H17" i="29"/>
  <c r="F74" i="29"/>
  <c r="K28" i="30"/>
  <c r="K47" i="29"/>
  <c r="H11" i="16"/>
  <c r="H47" i="16"/>
  <c r="H38" i="27"/>
  <c r="F21" i="28"/>
  <c r="F39" i="17"/>
  <c r="R20" i="20"/>
  <c r="R68" i="20"/>
  <c r="M19" i="23"/>
  <c r="F50" i="25"/>
  <c r="G74" i="16"/>
  <c r="E74" i="22"/>
  <c r="K70" i="30"/>
  <c r="F43" i="17"/>
  <c r="R40" i="20"/>
  <c r="J19" i="21"/>
  <c r="J43" i="21"/>
  <c r="J67" i="21"/>
  <c r="M49" i="23"/>
  <c r="F54" i="25"/>
  <c r="D74" i="25"/>
  <c r="L17" i="26"/>
  <c r="L33" i="26"/>
  <c r="L49" i="26"/>
  <c r="L65" i="26"/>
  <c r="H57" i="16"/>
  <c r="G74" i="21"/>
  <c r="M57" i="23"/>
  <c r="H13" i="16"/>
  <c r="H49" i="16"/>
  <c r="F26" i="17"/>
  <c r="R47" i="20"/>
  <c r="H25" i="22"/>
  <c r="H61" i="22"/>
  <c r="F33" i="25"/>
  <c r="L10" i="26"/>
  <c r="L26" i="26"/>
  <c r="L42" i="26"/>
  <c r="L58" i="26"/>
  <c r="H21" i="29"/>
  <c r="K60" i="29"/>
  <c r="K34" i="30"/>
  <c r="H56" i="29"/>
  <c r="E74" i="16"/>
  <c r="F33" i="28"/>
  <c r="F47" i="17"/>
  <c r="D73" i="19"/>
  <c r="R12" i="20"/>
  <c r="R60" i="20"/>
  <c r="D73" i="23"/>
  <c r="M7" i="23"/>
  <c r="F10" i="25"/>
  <c r="F58" i="25"/>
  <c r="K19" i="29"/>
  <c r="J38" i="21"/>
  <c r="H33" i="22"/>
  <c r="H46" i="29"/>
  <c r="E73" i="17"/>
  <c r="J26" i="21"/>
  <c r="J50" i="21"/>
  <c r="H9" i="22"/>
  <c r="H45" i="22"/>
  <c r="H38" i="16"/>
  <c r="J21" i="21"/>
  <c r="J45" i="21"/>
  <c r="J69" i="21"/>
  <c r="I74" i="26"/>
  <c r="H29" i="29"/>
  <c r="F52" i="17"/>
  <c r="R41" i="20"/>
  <c r="F31" i="25"/>
  <c r="L48" i="26"/>
  <c r="F41" i="28"/>
  <c r="K67" i="30"/>
  <c r="H60" i="16"/>
  <c r="H73" i="23"/>
  <c r="J18" i="21"/>
  <c r="H13" i="29"/>
  <c r="L69" i="26"/>
  <c r="H45" i="27"/>
  <c r="V57" i="15"/>
  <c r="H38" i="22"/>
  <c r="F73" i="23"/>
  <c r="M36" i="23"/>
  <c r="H26" i="27"/>
  <c r="F10" i="28"/>
  <c r="H31" i="29"/>
  <c r="F8" i="17"/>
  <c r="F56" i="17"/>
  <c r="R13" i="20"/>
  <c r="R61" i="20"/>
  <c r="F35" i="25"/>
  <c r="H23" i="27"/>
  <c r="F53" i="28"/>
  <c r="E73" i="22"/>
  <c r="H41" i="16"/>
  <c r="H62" i="27"/>
  <c r="K55" i="29"/>
  <c r="H15" i="29"/>
  <c r="K32" i="30"/>
  <c r="F8" i="28"/>
  <c r="H9" i="16"/>
  <c r="H45" i="16"/>
  <c r="H74" i="26"/>
  <c r="H40" i="29"/>
  <c r="H73" i="30"/>
  <c r="M66" i="23"/>
  <c r="F22" i="28"/>
  <c r="H33" i="29"/>
  <c r="K61" i="29"/>
  <c r="F12" i="17"/>
  <c r="F60" i="17"/>
  <c r="R33" i="20"/>
  <c r="J28" i="21"/>
  <c r="F47" i="25"/>
  <c r="K72" i="29"/>
  <c r="E73" i="16"/>
  <c r="H72" i="16"/>
  <c r="E73" i="25"/>
  <c r="H53" i="16"/>
  <c r="J30" i="21"/>
  <c r="F20" i="28"/>
  <c r="K14" i="29"/>
  <c r="G74" i="22"/>
  <c r="K73" i="26"/>
  <c r="F73" i="29"/>
  <c r="H42" i="29"/>
  <c r="D74" i="18"/>
  <c r="M24" i="23"/>
  <c r="F34" i="28"/>
  <c r="H7" i="16"/>
  <c r="D73" i="16"/>
  <c r="H43" i="16"/>
  <c r="F16" i="17"/>
  <c r="F64" i="17"/>
  <c r="R53" i="20"/>
  <c r="F51" i="25"/>
  <c r="J74" i="26"/>
  <c r="H16" i="29"/>
  <c r="J35" i="21"/>
  <c r="G74" i="23"/>
  <c r="K30" i="29"/>
  <c r="M74" i="29"/>
  <c r="F44" i="28"/>
  <c r="H21" i="22"/>
  <c r="H57" i="22"/>
  <c r="F73" i="27"/>
  <c r="G74" i="27"/>
  <c r="K8" i="29"/>
  <c r="H44" i="29"/>
  <c r="K55" i="30"/>
  <c r="H14" i="16"/>
  <c r="H50" i="16"/>
  <c r="M54" i="23"/>
  <c r="D74" i="23"/>
  <c r="F46" i="28"/>
  <c r="H70" i="29"/>
  <c r="F20" i="17"/>
  <c r="F68" i="17"/>
  <c r="R25" i="20"/>
  <c r="G73" i="21"/>
  <c r="D73" i="22"/>
  <c r="H7" i="22"/>
  <c r="G73" i="23"/>
  <c r="F55" i="25"/>
  <c r="H18" i="29"/>
  <c r="M17" i="23"/>
  <c r="O74" i="20"/>
  <c r="J42" i="21"/>
  <c r="J73" i="29"/>
  <c r="H28" i="27"/>
  <c r="K50" i="30"/>
  <c r="F56" i="28"/>
  <c r="H35" i="29"/>
  <c r="H39" i="27"/>
  <c r="F58" i="28"/>
  <c r="F24" i="17"/>
  <c r="F72" i="17"/>
  <c r="R45" i="20"/>
  <c r="M74" i="20"/>
  <c r="F59" i="25"/>
  <c r="L32" i="26"/>
  <c r="H20" i="29"/>
  <c r="H24" i="16"/>
  <c r="J47" i="21"/>
  <c r="H36" i="22"/>
  <c r="I73" i="23"/>
  <c r="K65" i="29"/>
  <c r="H74" i="30"/>
  <c r="K50" i="29"/>
  <c r="J9" i="21"/>
  <c r="J33" i="21"/>
  <c r="J57" i="21"/>
  <c r="M42" i="23"/>
  <c r="H42" i="27"/>
  <c r="F70" i="28"/>
  <c r="F28" i="17"/>
  <c r="D73" i="18"/>
  <c r="J73" i="20"/>
  <c r="R17" i="20"/>
  <c r="R65" i="20"/>
  <c r="F71" i="25"/>
  <c r="H22" i="29"/>
  <c r="D74" i="21"/>
  <c r="J54" i="21"/>
  <c r="K31" i="29"/>
  <c r="F74" i="27"/>
  <c r="H51" i="29"/>
  <c r="M72" i="23"/>
  <c r="G73" i="29"/>
  <c r="H19" i="16"/>
  <c r="H55" i="16"/>
  <c r="F32" i="17"/>
  <c r="R37" i="20"/>
  <c r="L64" i="26"/>
  <c r="H36" i="16"/>
  <c r="M23" i="23"/>
  <c r="K37" i="29"/>
  <c r="H64" i="27"/>
  <c r="K68" i="30"/>
  <c r="H71" i="29"/>
  <c r="J74" i="29"/>
  <c r="H26" i="16"/>
  <c r="H62" i="16"/>
  <c r="M30" i="23"/>
  <c r="F36" i="17"/>
  <c r="R9" i="20"/>
  <c r="R57" i="20"/>
  <c r="J16" i="21"/>
  <c r="H71" i="27"/>
  <c r="K73" i="20"/>
  <c r="K46" i="29"/>
  <c r="J66" i="21"/>
  <c r="K48" i="30"/>
  <c r="F7" i="28"/>
  <c r="D73" i="28"/>
  <c r="K64" i="29"/>
  <c r="K39" i="29"/>
  <c r="K56" i="29"/>
  <c r="M74" i="15"/>
  <c r="H26" i="22"/>
  <c r="H62" i="22"/>
  <c r="M60" i="23"/>
  <c r="G73" i="27"/>
  <c r="F40" i="17"/>
  <c r="R29" i="20"/>
  <c r="F7" i="25"/>
  <c r="D73" i="25"/>
  <c r="J11" i="21"/>
  <c r="J59" i="21"/>
  <c r="M65" i="23"/>
  <c r="H17" i="16"/>
  <c r="H14" i="27"/>
  <c r="K57" i="30"/>
  <c r="F31" i="28"/>
  <c r="H14" i="29"/>
  <c r="L74" i="20"/>
  <c r="M18" i="23"/>
  <c r="F44" i="17"/>
  <c r="R49" i="20"/>
  <c r="E74" i="23"/>
  <c r="F11" i="25"/>
  <c r="L16" i="26"/>
  <c r="F17" i="28"/>
  <c r="K52" i="30"/>
  <c r="M35" i="23"/>
  <c r="L73" i="20"/>
  <c r="H27" i="27"/>
  <c r="F43" i="28"/>
  <c r="K14" i="30"/>
  <c r="H60" i="29"/>
  <c r="H35" i="27"/>
  <c r="G73" i="30"/>
  <c r="H65" i="29"/>
  <c r="I73" i="20"/>
  <c r="M48" i="23"/>
  <c r="H31" i="16"/>
  <c r="H67" i="16"/>
  <c r="F48" i="17"/>
  <c r="R21" i="20"/>
  <c r="R69" i="20"/>
  <c r="H43" i="22"/>
  <c r="F23" i="25"/>
  <c r="H57" i="29"/>
  <c r="E57" i="29" s="1"/>
  <c r="N57" i="29" s="1"/>
  <c r="J23" i="21"/>
  <c r="J71" i="21"/>
  <c r="H72" i="22"/>
  <c r="M71" i="23"/>
  <c r="H68" i="29"/>
  <c r="K70" i="29"/>
  <c r="K66" i="30"/>
  <c r="F55" i="28"/>
  <c r="J52" i="21"/>
  <c r="F15" i="25"/>
  <c r="F63" i="25"/>
  <c r="L20" i="26"/>
  <c r="L36" i="26"/>
  <c r="L52" i="26"/>
  <c r="L68" i="26"/>
  <c r="F29" i="28"/>
  <c r="H12" i="16"/>
  <c r="H48" i="16"/>
  <c r="H73" i="21"/>
  <c r="H12" i="22"/>
  <c r="H48" i="22"/>
  <c r="M11" i="23"/>
  <c r="F74" i="23"/>
  <c r="H49" i="27"/>
  <c r="H7" i="29"/>
  <c r="I73" i="29"/>
  <c r="V66" i="15"/>
  <c r="F73" i="22"/>
  <c r="H55" i="29"/>
  <c r="D74" i="30"/>
  <c r="K54" i="30"/>
  <c r="K72" i="30"/>
  <c r="K67" i="29"/>
  <c r="F23" i="28"/>
  <c r="F71" i="28"/>
  <c r="H27" i="29"/>
  <c r="F36" i="28"/>
  <c r="K51" i="29"/>
  <c r="H72" i="29"/>
  <c r="K26" i="29"/>
  <c r="H47" i="29"/>
  <c r="F19" i="25"/>
  <c r="F67" i="25"/>
  <c r="N74" i="20"/>
  <c r="M41" i="23"/>
  <c r="K74" i="26"/>
  <c r="H9" i="29"/>
  <c r="K44" i="29"/>
  <c r="H16" i="27"/>
  <c r="H52" i="27"/>
  <c r="F27" i="28"/>
  <c r="M73" i="29"/>
  <c r="K53" i="29"/>
  <c r="K52" i="29"/>
  <c r="K8" i="30"/>
  <c r="K26" i="30"/>
  <c r="K44" i="30"/>
  <c r="K62" i="30"/>
  <c r="F40" i="28"/>
  <c r="H12" i="29"/>
  <c r="H19" i="22"/>
  <c r="H55" i="22"/>
  <c r="F27" i="25"/>
  <c r="L8" i="26"/>
  <c r="L24" i="26"/>
  <c r="L40" i="26"/>
  <c r="L56" i="26"/>
  <c r="L72" i="26"/>
  <c r="M29" i="23"/>
  <c r="H8" i="27"/>
  <c r="I73" i="21"/>
  <c r="H17" i="22"/>
  <c r="H53" i="22"/>
  <c r="H30" i="27"/>
  <c r="K33" i="29"/>
  <c r="H52" i="29"/>
  <c r="I73" i="30"/>
  <c r="F35" i="28"/>
  <c r="J73" i="30"/>
  <c r="K11" i="30"/>
  <c r="K29" i="30"/>
  <c r="K47" i="30"/>
  <c r="K65" i="30"/>
  <c r="H31" i="27"/>
  <c r="H67" i="27"/>
  <c r="F48" i="28"/>
  <c r="K15" i="29"/>
  <c r="H36" i="29"/>
  <c r="H24" i="27"/>
  <c r="H60" i="27"/>
  <c r="H11" i="29"/>
  <c r="H24" i="22"/>
  <c r="H60" i="22"/>
  <c r="M59" i="23"/>
  <c r="K35" i="29"/>
  <c r="K60" i="30"/>
  <c r="F39" i="28"/>
  <c r="K54" i="29"/>
  <c r="L74" i="29"/>
  <c r="K17" i="29"/>
  <c r="H38" i="29"/>
  <c r="G74" i="30"/>
  <c r="K16" i="29"/>
  <c r="H37" i="29"/>
  <c r="F52" i="28"/>
  <c r="D74" i="29"/>
  <c r="J40" i="21"/>
  <c r="J64" i="21"/>
  <c r="F39" i="25"/>
  <c r="L12" i="26"/>
  <c r="L28" i="26"/>
  <c r="L44" i="26"/>
  <c r="L60" i="26"/>
  <c r="H17" i="27"/>
  <c r="H65" i="27"/>
  <c r="F65" i="28"/>
  <c r="M47" i="23"/>
  <c r="D74" i="15"/>
  <c r="V54" i="15"/>
  <c r="H29" i="16"/>
  <c r="H65" i="16"/>
  <c r="K49" i="30"/>
  <c r="K45" i="30"/>
  <c r="K63" i="30"/>
  <c r="F47" i="28"/>
  <c r="K41" i="29"/>
  <c r="H62" i="29"/>
  <c r="K40" i="29"/>
  <c r="H61" i="29"/>
  <c r="F12" i="28"/>
  <c r="F60" i="28"/>
  <c r="H31" i="22"/>
  <c r="H67" i="22"/>
  <c r="F43" i="25"/>
  <c r="H20" i="27"/>
  <c r="H68" i="27"/>
  <c r="K48" i="29"/>
  <c r="H33" i="27"/>
  <c r="K59" i="29"/>
  <c r="P74" i="15"/>
  <c r="H29" i="22"/>
  <c r="H65" i="22"/>
  <c r="F51" i="28"/>
  <c r="K18" i="29"/>
  <c r="H39" i="29"/>
  <c r="K17" i="30"/>
  <c r="K35" i="30"/>
  <c r="K53" i="30"/>
  <c r="K71" i="30"/>
  <c r="H43" i="27"/>
  <c r="F16" i="28"/>
  <c r="F64" i="28"/>
  <c r="K63" i="29"/>
  <c r="H36" i="27"/>
  <c r="H72" i="27"/>
  <c r="K38" i="29"/>
  <c r="H59" i="29"/>
  <c r="F68" i="28"/>
  <c r="H24" i="29"/>
  <c r="I74" i="30"/>
  <c r="D74" i="24"/>
  <c r="H11" i="27"/>
  <c r="H40" i="27"/>
  <c r="F11" i="28"/>
  <c r="F59" i="28"/>
  <c r="K42" i="29"/>
  <c r="H63" i="29"/>
  <c r="H26" i="29"/>
  <c r="H25" i="29"/>
  <c r="K20" i="30"/>
  <c r="K38" i="30"/>
  <c r="K56" i="30"/>
  <c r="F24" i="28"/>
  <c r="F72" i="28"/>
  <c r="E73" i="27"/>
  <c r="K62" i="29"/>
  <c r="K51" i="30"/>
  <c r="K69" i="30"/>
  <c r="H64" i="29"/>
  <c r="E74" i="30"/>
  <c r="F15" i="28"/>
  <c r="F63" i="28"/>
  <c r="F74" i="30"/>
  <c r="F28" i="28"/>
  <c r="D73" i="29"/>
  <c r="K27" i="29"/>
  <c r="H48" i="29"/>
  <c r="H23" i="29"/>
  <c r="M53" i="23"/>
  <c r="H46" i="27"/>
  <c r="F73" i="16"/>
  <c r="H41" i="22"/>
  <c r="F19" i="28"/>
  <c r="F67" i="28"/>
  <c r="K66" i="29"/>
  <c r="K29" i="29"/>
  <c r="H50" i="29"/>
  <c r="K28" i="29"/>
  <c r="H49" i="29"/>
  <c r="K23" i="30"/>
  <c r="K41" i="30"/>
  <c r="K59" i="30"/>
  <c r="H19" i="27"/>
  <c r="H55" i="27"/>
  <c r="F32" i="28"/>
  <c r="H12" i="27"/>
  <c r="H48" i="27"/>
  <c r="J74" i="30"/>
  <c r="K44" i="5" l="1"/>
  <c r="U44" i="5" s="1"/>
  <c r="E24" i="7"/>
  <c r="O24" i="7" s="1"/>
  <c r="K40" i="5"/>
  <c r="U40" i="5" s="1"/>
  <c r="CJ58" i="4"/>
  <c r="CV58" i="4" s="1"/>
  <c r="E8" i="7"/>
  <c r="O8" i="7" s="1"/>
  <c r="E68" i="7"/>
  <c r="O68" i="7" s="1"/>
  <c r="CJ56" i="4"/>
  <c r="CV56" i="4" s="1"/>
  <c r="E55" i="29"/>
  <c r="N55" i="29" s="1"/>
  <c r="E19" i="7"/>
  <c r="O19" i="7" s="1"/>
  <c r="K52" i="5"/>
  <c r="U52" i="5" s="1"/>
  <c r="Q75" i="4"/>
  <c r="E54" i="7"/>
  <c r="O54" i="7" s="1"/>
  <c r="E15" i="7"/>
  <c r="O15" i="7" s="1"/>
  <c r="CJ68" i="4"/>
  <c r="CV68" i="4" s="1"/>
  <c r="E60" i="7"/>
  <c r="O60" i="7" s="1"/>
  <c r="E9" i="7"/>
  <c r="O9" i="7" s="1"/>
  <c r="E13" i="7"/>
  <c r="O13" i="7" s="1"/>
  <c r="I75" i="21"/>
  <c r="BP75" i="4"/>
  <c r="CJ20" i="4"/>
  <c r="CV20" i="4" s="1"/>
  <c r="CJ29" i="4"/>
  <c r="CV29" i="4" s="1"/>
  <c r="AQ75" i="4"/>
  <c r="E48" i="7"/>
  <c r="O48" i="7" s="1"/>
  <c r="K56" i="5"/>
  <c r="U56" i="5" s="1"/>
  <c r="AO75" i="4"/>
  <c r="BA75" i="4"/>
  <c r="G75" i="5"/>
  <c r="F14" i="1"/>
  <c r="F24" i="1" s="1"/>
  <c r="CJ13" i="4"/>
  <c r="CV13" i="4" s="1"/>
  <c r="CJ67" i="4"/>
  <c r="CV67" i="4" s="1"/>
  <c r="AS75" i="4"/>
  <c r="E43" i="29"/>
  <c r="N43" i="29" s="1"/>
  <c r="CJ50" i="4"/>
  <c r="CV50" i="4" s="1"/>
  <c r="K53" i="5"/>
  <c r="U53" i="5" s="1"/>
  <c r="CJ42" i="4"/>
  <c r="CV42" i="4" s="1"/>
  <c r="F75" i="4"/>
  <c r="CJ66" i="4"/>
  <c r="CV66" i="4" s="1"/>
  <c r="K36" i="5"/>
  <c r="U36" i="5" s="1"/>
  <c r="D75" i="10"/>
  <c r="E8" i="29"/>
  <c r="N8" i="29" s="1"/>
  <c r="K16" i="5"/>
  <c r="U16" i="5" s="1"/>
  <c r="K12" i="5"/>
  <c r="U12" i="5" s="1"/>
  <c r="E38" i="7"/>
  <c r="O38" i="7" s="1"/>
  <c r="CJ47" i="4"/>
  <c r="CV47" i="4" s="1"/>
  <c r="G93" i="1"/>
  <c r="CJ54" i="4"/>
  <c r="CV54" i="4" s="1"/>
  <c r="BR75" i="4"/>
  <c r="E18" i="7"/>
  <c r="O18" i="7" s="1"/>
  <c r="T75" i="4"/>
  <c r="CE75" i="4"/>
  <c r="AF75" i="4"/>
  <c r="CD75" i="4"/>
  <c r="CJ52" i="4"/>
  <c r="CV52" i="4" s="1"/>
  <c r="K68" i="5"/>
  <c r="U68" i="5" s="1"/>
  <c r="CJ65" i="4"/>
  <c r="CV65" i="4" s="1"/>
  <c r="K46" i="5"/>
  <c r="U46" i="5" s="1"/>
  <c r="BB75" i="4"/>
  <c r="K34" i="5"/>
  <c r="U34" i="5" s="1"/>
  <c r="E56" i="7"/>
  <c r="O56" i="7" s="1"/>
  <c r="H75" i="23"/>
  <c r="E44" i="7"/>
  <c r="O44" i="7" s="1"/>
  <c r="BD75" i="4"/>
  <c r="CJ8" i="4"/>
  <c r="CV8" i="4" s="1"/>
  <c r="E42" i="7"/>
  <c r="O42" i="7" s="1"/>
  <c r="CJ38" i="4"/>
  <c r="CV38" i="4" s="1"/>
  <c r="E51" i="29"/>
  <c r="N51" i="29" s="1"/>
  <c r="D75" i="22"/>
  <c r="K26" i="5"/>
  <c r="U26" i="5" s="1"/>
  <c r="K58" i="5"/>
  <c r="U58" i="5" s="1"/>
  <c r="E21" i="29"/>
  <c r="N21" i="29" s="1"/>
  <c r="K54" i="5"/>
  <c r="U54" i="5" s="1"/>
  <c r="CJ7" i="4"/>
  <c r="CV7" i="4" s="1"/>
  <c r="E20" i="7"/>
  <c r="O20" i="7" s="1"/>
  <c r="E30" i="7"/>
  <c r="O30" i="7" s="1"/>
  <c r="AT75" i="4"/>
  <c r="AR75" i="4"/>
  <c r="J75" i="4"/>
  <c r="K14" i="5"/>
  <c r="U14" i="5" s="1"/>
  <c r="G78" i="1"/>
  <c r="CJ40" i="4"/>
  <c r="CV40" i="4" s="1"/>
  <c r="E70" i="7"/>
  <c r="O70" i="7" s="1"/>
  <c r="E75" i="5"/>
  <c r="E32" i="7"/>
  <c r="O32" i="7" s="1"/>
  <c r="E25" i="29"/>
  <c r="N25" i="29" s="1"/>
  <c r="I75" i="14"/>
  <c r="E66" i="29"/>
  <c r="N66" i="29" s="1"/>
  <c r="E34" i="7"/>
  <c r="O34" i="7" s="1"/>
  <c r="S75" i="5"/>
  <c r="E49" i="7"/>
  <c r="O49" i="7" s="1"/>
  <c r="T75" i="15"/>
  <c r="CJ64" i="4"/>
  <c r="CV64" i="4" s="1"/>
  <c r="H100" i="1"/>
  <c r="R75" i="4"/>
  <c r="CJ15" i="4"/>
  <c r="CV15" i="4" s="1"/>
  <c r="CJ11" i="4"/>
  <c r="CV11" i="4" s="1"/>
  <c r="E22" i="29"/>
  <c r="N22" i="29" s="1"/>
  <c r="D75" i="28"/>
  <c r="D75" i="6"/>
  <c r="E28" i="7"/>
  <c r="O28" i="7" s="1"/>
  <c r="CJ22" i="4"/>
  <c r="CV22" i="4" s="1"/>
  <c r="K32" i="5"/>
  <c r="U32" i="5" s="1"/>
  <c r="CJ60" i="4"/>
  <c r="CV60" i="4" s="1"/>
  <c r="H75" i="20"/>
  <c r="E61" i="29"/>
  <c r="N61" i="29" s="1"/>
  <c r="E75" i="21"/>
  <c r="CJ63" i="4"/>
  <c r="CV63" i="4" s="1"/>
  <c r="F75" i="5"/>
  <c r="CJ21" i="4"/>
  <c r="CV21" i="4" s="1"/>
  <c r="G69" i="1"/>
  <c r="E46" i="7"/>
  <c r="O46" i="7" s="1"/>
  <c r="J75" i="23"/>
  <c r="E57" i="7"/>
  <c r="O57" i="7" s="1"/>
  <c r="J75" i="5"/>
  <c r="K48" i="5"/>
  <c r="U48" i="5" s="1"/>
  <c r="G38" i="1"/>
  <c r="CJ12" i="4"/>
  <c r="CV12" i="4" s="1"/>
  <c r="E20" i="29"/>
  <c r="N20" i="29" s="1"/>
  <c r="E41" i="29"/>
  <c r="N41" i="29" s="1"/>
  <c r="J75" i="14"/>
  <c r="K28" i="5"/>
  <c r="U28" i="5" s="1"/>
  <c r="E33" i="7"/>
  <c r="O33" i="7" s="1"/>
  <c r="K24" i="5"/>
  <c r="U24" i="5" s="1"/>
  <c r="R75" i="5"/>
  <c r="E75" i="8"/>
  <c r="E36" i="29"/>
  <c r="N36" i="29" s="1"/>
  <c r="E47" i="29"/>
  <c r="N47" i="29" s="1"/>
  <c r="K22" i="5"/>
  <c r="U22" i="5" s="1"/>
  <c r="E12" i="7"/>
  <c r="O12" i="7" s="1"/>
  <c r="AD75" i="4"/>
  <c r="E29" i="7"/>
  <c r="O29" i="7" s="1"/>
  <c r="E27" i="7"/>
  <c r="O27" i="7" s="1"/>
  <c r="K8" i="5"/>
  <c r="U8" i="5" s="1"/>
  <c r="E35" i="7"/>
  <c r="O35" i="7" s="1"/>
  <c r="E52" i="7"/>
  <c r="O52" i="7" s="1"/>
  <c r="E11" i="7"/>
  <c r="O11" i="7" s="1"/>
  <c r="CJ10" i="4"/>
  <c r="CV10" i="4" s="1"/>
  <c r="E22" i="7"/>
  <c r="O22" i="7" s="1"/>
  <c r="CB75" i="4"/>
  <c r="AP75" i="4"/>
  <c r="G76" i="1"/>
  <c r="E46" i="29"/>
  <c r="N46" i="29" s="1"/>
  <c r="E69" i="29"/>
  <c r="N69" i="29" s="1"/>
  <c r="E45" i="7"/>
  <c r="O45" i="7" s="1"/>
  <c r="E14" i="1"/>
  <c r="E24" i="1" s="1"/>
  <c r="E131" i="1" s="1"/>
  <c r="E133" i="1" s="1"/>
  <c r="AG75" i="4"/>
  <c r="CJ59" i="4"/>
  <c r="CV59" i="4" s="1"/>
  <c r="E24" i="29"/>
  <c r="N24" i="29" s="1"/>
  <c r="E71" i="7"/>
  <c r="O71" i="7" s="1"/>
  <c r="N75" i="7"/>
  <c r="E68" i="29"/>
  <c r="N68" i="29" s="1"/>
  <c r="D75" i="16"/>
  <c r="E32" i="29"/>
  <c r="N32" i="29" s="1"/>
  <c r="K10" i="5"/>
  <c r="U10" i="5" s="1"/>
  <c r="K20" i="5"/>
  <c r="U20" i="5" s="1"/>
  <c r="CJ9" i="4"/>
  <c r="CV9" i="4" s="1"/>
  <c r="G74" i="1"/>
  <c r="BQ75" i="4"/>
  <c r="BS75" i="4"/>
  <c r="G20" i="1"/>
  <c r="E63" i="29"/>
  <c r="N63" i="29" s="1"/>
  <c r="E17" i="7"/>
  <c r="O17" i="7" s="1"/>
  <c r="I75" i="5"/>
  <c r="E23" i="7"/>
  <c r="O23" i="7" s="1"/>
  <c r="CJ32" i="4"/>
  <c r="CV32" i="4" s="1"/>
  <c r="BE75" i="4"/>
  <c r="G75" i="23"/>
  <c r="E58" i="29"/>
  <c r="N58" i="29" s="1"/>
  <c r="E40" i="7"/>
  <c r="O40" i="7" s="1"/>
  <c r="E50" i="7"/>
  <c r="O50" i="7" s="1"/>
  <c r="K30" i="5"/>
  <c r="U30" i="5" s="1"/>
  <c r="K62" i="5"/>
  <c r="U62" i="5" s="1"/>
  <c r="E43" i="7"/>
  <c r="O43" i="7" s="1"/>
  <c r="CJ57" i="4"/>
  <c r="CV57" i="4" s="1"/>
  <c r="CJ49" i="4"/>
  <c r="CV49" i="4" s="1"/>
  <c r="D75" i="25"/>
  <c r="E60" i="29"/>
  <c r="N60" i="29" s="1"/>
  <c r="F75" i="21"/>
  <c r="K18" i="5"/>
  <c r="U18" i="5" s="1"/>
  <c r="E10" i="7"/>
  <c r="O10" i="7" s="1"/>
  <c r="K72" i="5"/>
  <c r="U72" i="5" s="1"/>
  <c r="CJ19" i="4"/>
  <c r="CV19" i="4" s="1"/>
  <c r="F75" i="29"/>
  <c r="E16" i="7"/>
  <c r="O16" i="7" s="1"/>
  <c r="K38" i="5"/>
  <c r="U38" i="5" s="1"/>
  <c r="K60" i="5"/>
  <c r="U60" i="5" s="1"/>
  <c r="E75" i="22"/>
  <c r="E58" i="7"/>
  <c r="O58" i="7" s="1"/>
  <c r="V74" i="15"/>
  <c r="E12" i="29"/>
  <c r="N12" i="29" s="1"/>
  <c r="E44" i="29"/>
  <c r="N44" i="29" s="1"/>
  <c r="E18" i="29"/>
  <c r="N18" i="29" s="1"/>
  <c r="E30" i="29"/>
  <c r="N30" i="29" s="1"/>
  <c r="E75" i="17"/>
  <c r="E64" i="7"/>
  <c r="O64" i="7" s="1"/>
  <c r="R75" i="15"/>
  <c r="E39" i="7"/>
  <c r="O39" i="7" s="1"/>
  <c r="BF75" i="4"/>
  <c r="E27" i="29"/>
  <c r="N27" i="29" s="1"/>
  <c r="G75" i="30"/>
  <c r="E54" i="29"/>
  <c r="N54" i="29" s="1"/>
  <c r="O75" i="20"/>
  <c r="L75" i="23"/>
  <c r="D75" i="12"/>
  <c r="E62" i="7"/>
  <c r="O62" i="7" s="1"/>
  <c r="E55" i="7"/>
  <c r="O55" i="7" s="1"/>
  <c r="K37" i="5"/>
  <c r="U37" i="5" s="1"/>
  <c r="BO75" i="4"/>
  <c r="CJ25" i="4"/>
  <c r="CV25" i="4" s="1"/>
  <c r="J75" i="26"/>
  <c r="F75" i="20"/>
  <c r="I75" i="23"/>
  <c r="D75" i="13"/>
  <c r="E69" i="7"/>
  <c r="O69" i="7" s="1"/>
  <c r="CJ35" i="4"/>
  <c r="CV35" i="4" s="1"/>
  <c r="G115" i="1"/>
  <c r="H75" i="5"/>
  <c r="CJ24" i="4"/>
  <c r="CV24" i="4" s="1"/>
  <c r="K21" i="5"/>
  <c r="U21" i="5" s="1"/>
  <c r="K31" i="5"/>
  <c r="U31" i="5" s="1"/>
  <c r="H78" i="1"/>
  <c r="H76" i="1"/>
  <c r="M75" i="20"/>
  <c r="H75" i="21"/>
  <c r="L75" i="20"/>
  <c r="K75" i="20"/>
  <c r="E45" i="29"/>
  <c r="N45" i="29" s="1"/>
  <c r="E10" i="29"/>
  <c r="N10" i="29" s="1"/>
  <c r="M75" i="15"/>
  <c r="E61" i="7"/>
  <c r="O61" i="7" s="1"/>
  <c r="E36" i="7"/>
  <c r="O36" i="7" s="1"/>
  <c r="E59" i="29"/>
  <c r="N59" i="29" s="1"/>
  <c r="E70" i="29"/>
  <c r="N70" i="29" s="1"/>
  <c r="J75" i="29"/>
  <c r="K75" i="23"/>
  <c r="E65" i="7"/>
  <c r="O65" i="7" s="1"/>
  <c r="E63" i="7"/>
  <c r="O63" i="7" s="1"/>
  <c r="E52" i="29"/>
  <c r="N52" i="29" s="1"/>
  <c r="E49" i="29"/>
  <c r="N49" i="29" s="1"/>
  <c r="F75" i="22"/>
  <c r="E33" i="29"/>
  <c r="N33" i="29" s="1"/>
  <c r="E75" i="26"/>
  <c r="E53" i="29"/>
  <c r="N53" i="29" s="1"/>
  <c r="E53" i="7"/>
  <c r="O53" i="7" s="1"/>
  <c r="E51" i="7"/>
  <c r="O51" i="7" s="1"/>
  <c r="E37" i="7"/>
  <c r="O37" i="7" s="1"/>
  <c r="E59" i="7"/>
  <c r="O59" i="7" s="1"/>
  <c r="E21" i="7"/>
  <c r="O21" i="7" s="1"/>
  <c r="CJ46" i="4"/>
  <c r="CV46" i="4" s="1"/>
  <c r="CJ34" i="4"/>
  <c r="CV34" i="4" s="1"/>
  <c r="E75" i="4"/>
  <c r="CJ26" i="4"/>
  <c r="CV26" i="4" s="1"/>
  <c r="E28" i="29"/>
  <c r="N28" i="29" s="1"/>
  <c r="E72" i="29"/>
  <c r="N72" i="29" s="1"/>
  <c r="E41" i="7"/>
  <c r="O41" i="7" s="1"/>
  <c r="E47" i="7"/>
  <c r="O47" i="7" s="1"/>
  <c r="E66" i="7"/>
  <c r="O66" i="7" s="1"/>
  <c r="Q75" i="15"/>
  <c r="K45" i="5"/>
  <c r="U45" i="5" s="1"/>
  <c r="CC75" i="4"/>
  <c r="E48" i="29"/>
  <c r="N48" i="29" s="1"/>
  <c r="E75" i="27"/>
  <c r="E75" i="25"/>
  <c r="K63" i="5"/>
  <c r="U63" i="5" s="1"/>
  <c r="K43" i="5"/>
  <c r="U43" i="5" s="1"/>
  <c r="D75" i="11"/>
  <c r="N75" i="14"/>
  <c r="H117" i="1"/>
  <c r="CJ37" i="4"/>
  <c r="CV37" i="4" s="1"/>
  <c r="AE75" i="4"/>
  <c r="M74" i="23"/>
  <c r="E75" i="14"/>
  <c r="K42" i="5"/>
  <c r="U42" i="5" s="1"/>
  <c r="J75" i="15"/>
  <c r="E67" i="7"/>
  <c r="O67" i="7" s="1"/>
  <c r="K71" i="5"/>
  <c r="U71" i="5" s="1"/>
  <c r="K9" i="5"/>
  <c r="U9" i="5" s="1"/>
  <c r="K29" i="5"/>
  <c r="U29" i="5" s="1"/>
  <c r="BY75" i="4"/>
  <c r="L75" i="29"/>
  <c r="T75" i="5"/>
  <c r="K59" i="5"/>
  <c r="U59" i="5" s="1"/>
  <c r="E37" i="29"/>
  <c r="N37" i="29" s="1"/>
  <c r="F75" i="26"/>
  <c r="CJ69" i="4"/>
  <c r="CV69" i="4" s="1"/>
  <c r="H120" i="1"/>
  <c r="H31" i="1"/>
  <c r="CJ48" i="4"/>
  <c r="CV48" i="4" s="1"/>
  <c r="CJ55" i="4"/>
  <c r="CV55" i="4" s="1"/>
  <c r="AC75" i="4"/>
  <c r="G35" i="1"/>
  <c r="AB75" i="4"/>
  <c r="E13" i="29"/>
  <c r="N13" i="29" s="1"/>
  <c r="K64" i="5"/>
  <c r="U64" i="5" s="1"/>
  <c r="H75" i="15"/>
  <c r="F75" i="16"/>
  <c r="E11" i="29"/>
  <c r="N11" i="29" s="1"/>
  <c r="J75" i="30"/>
  <c r="E71" i="29"/>
  <c r="N71" i="29" s="1"/>
  <c r="G75" i="21"/>
  <c r="K75" i="26"/>
  <c r="K70" i="5"/>
  <c r="U70" i="5" s="1"/>
  <c r="E14" i="7"/>
  <c r="O14" i="7" s="1"/>
  <c r="CO75" i="4"/>
  <c r="CN75" i="4"/>
  <c r="D75" i="2"/>
  <c r="K11" i="5"/>
  <c r="U11" i="5" s="1"/>
  <c r="CJ31" i="4"/>
  <c r="CV31" i="4" s="1"/>
  <c r="G27" i="1"/>
  <c r="G75" i="27"/>
  <c r="E38" i="29"/>
  <c r="N38" i="29" s="1"/>
  <c r="I75" i="20"/>
  <c r="E15" i="29"/>
  <c r="N15" i="29" s="1"/>
  <c r="E31" i="29"/>
  <c r="N31" i="29" s="1"/>
  <c r="M73" i="23"/>
  <c r="D75" i="21"/>
  <c r="K73" i="30"/>
  <c r="D75" i="17"/>
  <c r="E26" i="7"/>
  <c r="O26" i="7" s="1"/>
  <c r="J75" i="7"/>
  <c r="K75" i="15"/>
  <c r="E72" i="7"/>
  <c r="O72" i="7" s="1"/>
  <c r="Q75" i="20"/>
  <c r="K50" i="5"/>
  <c r="U50" i="5" s="1"/>
  <c r="D75" i="9"/>
  <c r="E31" i="7"/>
  <c r="O31" i="7" s="1"/>
  <c r="G75" i="14"/>
  <c r="K39" i="5"/>
  <c r="U39" i="5" s="1"/>
  <c r="H75" i="14"/>
  <c r="K33" i="5"/>
  <c r="U33" i="5" s="1"/>
  <c r="CJ61" i="4"/>
  <c r="CV61" i="4" s="1"/>
  <c r="D73" i="14"/>
  <c r="O7" i="14"/>
  <c r="O73" i="14" s="1"/>
  <c r="M75" i="5"/>
  <c r="P75" i="15"/>
  <c r="AH75" i="4"/>
  <c r="G29" i="1"/>
  <c r="CV23" i="4"/>
  <c r="BZ75" i="4"/>
  <c r="BX75" i="4"/>
  <c r="P75" i="4"/>
  <c r="H93" i="1"/>
  <c r="C132" i="1"/>
  <c r="G132" i="1" s="1"/>
  <c r="G130" i="1"/>
  <c r="N75" i="4"/>
  <c r="AZ75" i="4"/>
  <c r="K74" i="29"/>
  <c r="I75" i="30"/>
  <c r="I75" i="29"/>
  <c r="E65" i="29"/>
  <c r="N65" i="29" s="1"/>
  <c r="E56" i="29"/>
  <c r="N56" i="29" s="1"/>
  <c r="H73" i="16"/>
  <c r="D75" i="23"/>
  <c r="G75" i="20"/>
  <c r="F73" i="17"/>
  <c r="L74" i="26"/>
  <c r="K27" i="5"/>
  <c r="U27" i="5" s="1"/>
  <c r="K41" i="5"/>
  <c r="U41" i="5" s="1"/>
  <c r="C50" i="1"/>
  <c r="G50" i="1" s="1"/>
  <c r="G39" i="1"/>
  <c r="BU75" i="4"/>
  <c r="CM73" i="4"/>
  <c r="CL75" i="4"/>
  <c r="O75" i="4"/>
  <c r="CJ30" i="4"/>
  <c r="CV30" i="4" s="1"/>
  <c r="CP74" i="4"/>
  <c r="D74" i="4"/>
  <c r="CV39" i="4"/>
  <c r="CF75" i="4"/>
  <c r="D132" i="1"/>
  <c r="H132" i="1" s="1"/>
  <c r="H130" i="1"/>
  <c r="E75" i="30"/>
  <c r="H73" i="7"/>
  <c r="G75" i="7"/>
  <c r="E7" i="7"/>
  <c r="K15" i="5"/>
  <c r="U15" i="5" s="1"/>
  <c r="K19" i="5"/>
  <c r="U19" i="5" s="1"/>
  <c r="G75" i="6"/>
  <c r="D50" i="1"/>
  <c r="H50" i="1" s="1"/>
  <c r="H39" i="1"/>
  <c r="CA75" i="4"/>
  <c r="G100" i="1"/>
  <c r="E75" i="13"/>
  <c r="CT75" i="4"/>
  <c r="CS75" i="4"/>
  <c r="L75" i="4"/>
  <c r="K75" i="4"/>
  <c r="R73" i="20"/>
  <c r="D75" i="20"/>
  <c r="I75" i="7"/>
  <c r="G75" i="15"/>
  <c r="Q73" i="5"/>
  <c r="F75" i="7"/>
  <c r="D75" i="5"/>
  <c r="N73" i="5"/>
  <c r="K17" i="5"/>
  <c r="U17" i="5" s="1"/>
  <c r="H74" i="1"/>
  <c r="F74" i="8"/>
  <c r="D75" i="24"/>
  <c r="K74" i="7"/>
  <c r="H105" i="1"/>
  <c r="V75" i="4"/>
  <c r="G12" i="1"/>
  <c r="Y75" i="4"/>
  <c r="Z75" i="4"/>
  <c r="BL75" i="4"/>
  <c r="CQ75" i="4"/>
  <c r="BG75" i="4"/>
  <c r="H73" i="29"/>
  <c r="F75" i="23"/>
  <c r="D75" i="19"/>
  <c r="M75" i="14"/>
  <c r="E19" i="29"/>
  <c r="N19" i="29" s="1"/>
  <c r="K47" i="5"/>
  <c r="U47" i="5" s="1"/>
  <c r="O75" i="5"/>
  <c r="F75" i="12"/>
  <c r="O75" i="15"/>
  <c r="H74" i="22"/>
  <c r="I75" i="4"/>
  <c r="H115" i="1"/>
  <c r="E75" i="12"/>
  <c r="CG75" i="4"/>
  <c r="CJ16" i="4"/>
  <c r="CV16" i="4" s="1"/>
  <c r="G105" i="1"/>
  <c r="D75" i="26"/>
  <c r="CJ53" i="4"/>
  <c r="CV53" i="4" s="1"/>
  <c r="AY75" i="4"/>
  <c r="H27" i="1"/>
  <c r="F75" i="6"/>
  <c r="CU75" i="4"/>
  <c r="CP73" i="4"/>
  <c r="AV75" i="4"/>
  <c r="F73" i="25"/>
  <c r="H73" i="22"/>
  <c r="E16" i="29"/>
  <c r="N16" i="29" s="1"/>
  <c r="E42" i="29"/>
  <c r="N42" i="29" s="1"/>
  <c r="I75" i="26"/>
  <c r="E67" i="29"/>
  <c r="N67" i="29" s="1"/>
  <c r="G75" i="22"/>
  <c r="R74" i="20"/>
  <c r="D74" i="14"/>
  <c r="O54" i="14"/>
  <c r="O74" i="14" s="1"/>
  <c r="I74" i="6"/>
  <c r="K61" i="5"/>
  <c r="U61" i="5" s="1"/>
  <c r="K35" i="5"/>
  <c r="U35" i="5" s="1"/>
  <c r="CJ44" i="4"/>
  <c r="CV44" i="4" s="1"/>
  <c r="G31" i="1"/>
  <c r="G17" i="1"/>
  <c r="BM75" i="4"/>
  <c r="L73" i="26"/>
  <c r="S75" i="4"/>
  <c r="G75" i="4"/>
  <c r="E75" i="6"/>
  <c r="BV75" i="4"/>
  <c r="H69" i="1"/>
  <c r="AL75" i="4"/>
  <c r="E64" i="29"/>
  <c r="N64" i="29" s="1"/>
  <c r="F73" i="28"/>
  <c r="J75" i="20"/>
  <c r="H75" i="30"/>
  <c r="E23" i="29"/>
  <c r="N23" i="29" s="1"/>
  <c r="E26" i="29"/>
  <c r="N26" i="29" s="1"/>
  <c r="E62" i="29"/>
  <c r="N62" i="29" s="1"/>
  <c r="M75" i="29"/>
  <c r="G75" i="29"/>
  <c r="D75" i="18"/>
  <c r="E35" i="29"/>
  <c r="N35" i="29" s="1"/>
  <c r="E7" i="29"/>
  <c r="E75" i="16"/>
  <c r="E40" i="29"/>
  <c r="N40" i="29" s="1"/>
  <c r="F75" i="30"/>
  <c r="E75" i="28"/>
  <c r="E34" i="29"/>
  <c r="N34" i="29" s="1"/>
  <c r="N75" i="20"/>
  <c r="E25" i="7"/>
  <c r="O25" i="7" s="1"/>
  <c r="K75" i="14"/>
  <c r="L75" i="14"/>
  <c r="K49" i="5"/>
  <c r="U49" i="5" s="1"/>
  <c r="K23" i="5"/>
  <c r="U23" i="5" s="1"/>
  <c r="P75" i="5"/>
  <c r="AW75" i="4"/>
  <c r="U75" i="4"/>
  <c r="H35" i="1"/>
  <c r="H29" i="1"/>
  <c r="BN75" i="4"/>
  <c r="AI75" i="4"/>
  <c r="CJ18" i="4"/>
  <c r="CV18" i="4" s="1"/>
  <c r="D73" i="4"/>
  <c r="CJ36" i="4"/>
  <c r="CV36" i="4" s="1"/>
  <c r="BK75" i="4"/>
  <c r="G75" i="16"/>
  <c r="CI75" i="4"/>
  <c r="E50" i="29"/>
  <c r="N50" i="29" s="1"/>
  <c r="K74" i="30"/>
  <c r="E14" i="29"/>
  <c r="N14" i="29" s="1"/>
  <c r="E29" i="29"/>
  <c r="N29" i="29" s="1"/>
  <c r="E17" i="29"/>
  <c r="N17" i="29" s="1"/>
  <c r="D75" i="27"/>
  <c r="H74" i="27"/>
  <c r="P75" i="20"/>
  <c r="N74" i="5"/>
  <c r="E75" i="20"/>
  <c r="CJ62" i="4"/>
  <c r="CV62" i="4" s="1"/>
  <c r="S75" i="15"/>
  <c r="F75" i="15"/>
  <c r="F73" i="8"/>
  <c r="E75" i="15"/>
  <c r="CJ43" i="4"/>
  <c r="CV43" i="4" s="1"/>
  <c r="G120" i="1"/>
  <c r="G117" i="1"/>
  <c r="H12" i="1"/>
  <c r="CH75" i="4"/>
  <c r="BJ75" i="4"/>
  <c r="BI75" i="4"/>
  <c r="CJ45" i="4"/>
  <c r="CV45" i="4" s="1"/>
  <c r="F74" i="25"/>
  <c r="G75" i="26"/>
  <c r="H74" i="29"/>
  <c r="E75" i="23"/>
  <c r="H73" i="27"/>
  <c r="F74" i="17"/>
  <c r="K73" i="29"/>
  <c r="H74" i="7"/>
  <c r="H74" i="16"/>
  <c r="K25" i="5"/>
  <c r="U25" i="5" s="1"/>
  <c r="CJ71" i="4"/>
  <c r="CV71" i="4" s="1"/>
  <c r="D75" i="8"/>
  <c r="CJ41" i="4"/>
  <c r="CV41" i="4" s="1"/>
  <c r="D14" i="1"/>
  <c r="H17" i="1"/>
  <c r="W75" i="4"/>
  <c r="H75" i="4"/>
  <c r="CJ51" i="4"/>
  <c r="CV51" i="4" s="1"/>
  <c r="C14" i="1"/>
  <c r="CR75" i="4"/>
  <c r="K7" i="5"/>
  <c r="K73" i="7"/>
  <c r="AN75" i="4"/>
  <c r="BT75" i="4"/>
  <c r="F75" i="27"/>
  <c r="I73" i="6"/>
  <c r="F73" i="13"/>
  <c r="F74" i="28"/>
  <c r="F75" i="14"/>
  <c r="K13" i="5"/>
  <c r="U13" i="5" s="1"/>
  <c r="K69" i="5"/>
  <c r="U69" i="5" s="1"/>
  <c r="CJ72" i="4"/>
  <c r="CV72" i="4" s="1"/>
  <c r="H75" i="6"/>
  <c r="Q74" i="5"/>
  <c r="N75" i="15"/>
  <c r="AX75" i="4"/>
  <c r="L75" i="5"/>
  <c r="CM74" i="4"/>
  <c r="L75" i="7"/>
  <c r="M75" i="4"/>
  <c r="G73" i="12"/>
  <c r="F74" i="13"/>
  <c r="G74" i="12"/>
  <c r="K57" i="5"/>
  <c r="U57" i="5" s="1"/>
  <c r="K67" i="5"/>
  <c r="U67" i="5" s="1"/>
  <c r="D75" i="15"/>
  <c r="CJ70" i="4"/>
  <c r="CJ17" i="4"/>
  <c r="CV17" i="4" s="1"/>
  <c r="CJ27" i="4"/>
  <c r="CV27" i="4" s="1"/>
  <c r="CK75" i="4"/>
  <c r="CJ14" i="4"/>
  <c r="CV14" i="4" s="1"/>
  <c r="CJ28" i="4"/>
  <c r="CV28" i="4" s="1"/>
  <c r="BW75" i="4"/>
  <c r="X75" i="4"/>
  <c r="AJ75" i="4"/>
  <c r="D75" i="29"/>
  <c r="E39" i="29"/>
  <c r="N39" i="29" s="1"/>
  <c r="E9" i="29"/>
  <c r="N9" i="29" s="1"/>
  <c r="J74" i="21"/>
  <c r="J73" i="21"/>
  <c r="D75" i="30"/>
  <c r="L75" i="15"/>
  <c r="I75" i="15"/>
  <c r="K51" i="5"/>
  <c r="U51" i="5" s="1"/>
  <c r="D75" i="7"/>
  <c r="K55" i="5"/>
  <c r="U55" i="5" s="1"/>
  <c r="K65" i="5"/>
  <c r="U65" i="5" s="1"/>
  <c r="M75" i="7"/>
  <c r="H75" i="26"/>
  <c r="V73" i="15"/>
  <c r="H38" i="1"/>
  <c r="BC75" i="4"/>
  <c r="AK75" i="4"/>
  <c r="CJ33" i="4"/>
  <c r="CV33" i="4" s="1"/>
  <c r="AM75" i="4"/>
  <c r="H20" i="1"/>
  <c r="AA75" i="4"/>
  <c r="F131" i="1"/>
  <c r="F133" i="1" s="1"/>
  <c r="AU75" i="4"/>
  <c r="BH75" i="4"/>
  <c r="V75" i="15" l="1"/>
  <c r="K75" i="7"/>
  <c r="K75" i="29"/>
  <c r="F75" i="8"/>
  <c r="I75" i="6"/>
  <c r="CJ73" i="4"/>
  <c r="D75" i="4"/>
  <c r="CJ74" i="4"/>
  <c r="H75" i="7"/>
  <c r="O75" i="14"/>
  <c r="F75" i="13"/>
  <c r="H75" i="22"/>
  <c r="J75" i="21"/>
  <c r="M75" i="23"/>
  <c r="G14" i="1"/>
  <c r="C24" i="1"/>
  <c r="CP75" i="4"/>
  <c r="L75" i="26"/>
  <c r="CV73" i="4"/>
  <c r="F75" i="28"/>
  <c r="E73" i="7"/>
  <c r="O7" i="7"/>
  <c r="O73" i="7" s="1"/>
  <c r="CV70" i="4"/>
  <c r="CV74" i="4" s="1"/>
  <c r="N75" i="5"/>
  <c r="F75" i="17"/>
  <c r="N74" i="29"/>
  <c r="H75" i="29"/>
  <c r="D75" i="14"/>
  <c r="E74" i="29"/>
  <c r="H14" i="1"/>
  <c r="D24" i="1"/>
  <c r="Q75" i="5"/>
  <c r="H75" i="16"/>
  <c r="O74" i="7"/>
  <c r="CM75" i="4"/>
  <c r="E74" i="7"/>
  <c r="K75" i="30"/>
  <c r="U74" i="5"/>
  <c r="H75" i="27"/>
  <c r="E73" i="29"/>
  <c r="N7" i="29"/>
  <c r="N73" i="29" s="1"/>
  <c r="G75" i="12"/>
  <c r="K73" i="5"/>
  <c r="U7" i="5"/>
  <c r="U73" i="5" s="1"/>
  <c r="F75" i="25"/>
  <c r="R75" i="20"/>
  <c r="K74" i="5"/>
  <c r="E75" i="7" l="1"/>
  <c r="U75" i="5"/>
  <c r="CJ75" i="4"/>
  <c r="CV75" i="4"/>
  <c r="O75" i="7"/>
  <c r="K75" i="5"/>
  <c r="G24" i="1"/>
  <c r="C131" i="1"/>
  <c r="E75" i="29"/>
  <c r="H24" i="1"/>
  <c r="D131" i="1"/>
  <c r="N75" i="29"/>
  <c r="G131" i="1" l="1"/>
  <c r="C133" i="1"/>
  <c r="G133" i="1" s="1"/>
  <c r="H131" i="1"/>
  <c r="D133" i="1"/>
  <c r="H133" i="1" s="1"/>
</calcChain>
</file>

<file path=xl/sharedStrings.xml><?xml version="1.0" encoding="utf-8"?>
<sst xmlns="http://schemas.openxmlformats.org/spreadsheetml/2006/main" count="5891" uniqueCount="366">
  <si>
    <t>PRİM ÜRETİMİ</t>
  </si>
  <si>
    <t>Genel</t>
  </si>
  <si>
    <t>TÜM ŞİRKETLER</t>
  </si>
  <si>
    <t>Lütfen Seçiminizi Yapınız</t>
  </si>
  <si>
    <t>Direkt</t>
  </si>
  <si>
    <t>Endirekt</t>
  </si>
  <si>
    <t>Toplam</t>
  </si>
  <si>
    <t>Branş Adı</t>
  </si>
  <si>
    <t>Branş Kodu</t>
  </si>
  <si>
    <t>Yurtiçi</t>
  </si>
  <si>
    <t>Yurtdışı</t>
  </si>
  <si>
    <t>Maden Çalışanları Zorunlu Ferdi Kaza</t>
  </si>
  <si>
    <t>Karayolu Yolcu Taşımacılığı Zor.Koltuk F.K.</t>
  </si>
  <si>
    <t>Uçak Yolcu Kaza</t>
  </si>
  <si>
    <t>Ferdi Kaza</t>
  </si>
  <si>
    <t>Uzun Süreli Ferdi Kaza</t>
  </si>
  <si>
    <t>KAZA TOPLAM</t>
  </si>
  <si>
    <t>Hastalık</t>
  </si>
  <si>
    <t>Sağlık Toplam</t>
  </si>
  <si>
    <t>Acil Sağlık</t>
  </si>
  <si>
    <t xml:space="preserve">Yabancılar için Sağlık </t>
  </si>
  <si>
    <t>Tamamlayıcı Sağlık</t>
  </si>
  <si>
    <t>Yatarak Tedavi</t>
  </si>
  <si>
    <t>Yatarak ve Ayakta Tedavi</t>
  </si>
  <si>
    <t>Sağlık</t>
  </si>
  <si>
    <t>Seyahat Sağlık</t>
  </si>
  <si>
    <t>HASTALIK-SAĞLIK TOPLAM</t>
  </si>
  <si>
    <t>Motorlu Kara Taşıtları - Kasko</t>
  </si>
  <si>
    <t>Motorlu Kara Taşıtları Dışındaki Kara Taşıtları</t>
  </si>
  <si>
    <t>KARA ARAÇLARI TOPLAM</t>
  </si>
  <si>
    <t>Raylı Araçlar</t>
  </si>
  <si>
    <t>RAYLI ARAÇLAR TOPLAM</t>
  </si>
  <si>
    <t>Uçak Tekne</t>
  </si>
  <si>
    <t>HAVA ARAÇLARI TOPLAM</t>
  </si>
  <si>
    <t>Tekne</t>
  </si>
  <si>
    <t>Nehir Araçları</t>
  </si>
  <si>
    <t>Göl Araçları</t>
  </si>
  <si>
    <t>SU ARAÇLARI TOPLAM</t>
  </si>
  <si>
    <t>Emtea</t>
  </si>
  <si>
    <t>Kıymet</t>
  </si>
  <si>
    <t>NAKLİYAT TOPLAM</t>
  </si>
  <si>
    <t>Yangın</t>
  </si>
  <si>
    <t>Sivil</t>
  </si>
  <si>
    <t>Ticari</t>
  </si>
  <si>
    <t>Sınai</t>
  </si>
  <si>
    <t>Zorunlu Deprem</t>
  </si>
  <si>
    <t>İhtiyari Deprem</t>
  </si>
  <si>
    <t>Sel</t>
  </si>
  <si>
    <t>Deprem ve Sel Dışındaki Doğal Afetler</t>
  </si>
  <si>
    <t>Nükleer Enerji</t>
  </si>
  <si>
    <t>Toprak Kayması</t>
  </si>
  <si>
    <t>Patlama</t>
  </si>
  <si>
    <t>YANGIN VE DOĞAL AFETLER TOPLAM</t>
  </si>
  <si>
    <t>Cam Kırılması</t>
  </si>
  <si>
    <t>Hırsızlık</t>
  </si>
  <si>
    <t>Makine Kırılması</t>
  </si>
  <si>
    <t>Montaj</t>
  </si>
  <si>
    <t>İnşaat</t>
  </si>
  <si>
    <t>Elektronik Cihaz</t>
  </si>
  <si>
    <t>Devlet Destekli İpek Böceği Sigortası</t>
  </si>
  <si>
    <t>Devlet Destekli Arıcılık</t>
  </si>
  <si>
    <t>Su Ürünleri</t>
  </si>
  <si>
    <t>Dolu Sera</t>
  </si>
  <si>
    <t>Devlet Destekli Sera</t>
  </si>
  <si>
    <t>Devlet Destekli Bitkisel Ürün</t>
  </si>
  <si>
    <t>Devlet Destekli Su Ürünleri</t>
  </si>
  <si>
    <t>Devlet Destekli Hayvan Hayat</t>
  </si>
  <si>
    <t>Hayvan Hayat</t>
  </si>
  <si>
    <t>Kümes Hayvan Hayat</t>
  </si>
  <si>
    <t>Devlet Destekli Kümes Hayvan Hayat</t>
  </si>
  <si>
    <t>Devlet Destekli Küçükbaş Hayvan Hayat</t>
  </si>
  <si>
    <t>GENEL ZARARLAR TOPLAM</t>
  </si>
  <si>
    <t>Zorunlu Karayolu Tasımacılık Mali Sorumluluk</t>
  </si>
  <si>
    <t>Zorunlu Trafik (Yeşil Kart Hariç)</t>
  </si>
  <si>
    <t>Yeşil Kart</t>
  </si>
  <si>
    <t>Motorlu Kara Taşıtları İhtiyari Mali Sorumluluk</t>
  </si>
  <si>
    <t>KARA ARAÇLARI SORUMLULUK TOPLAM</t>
  </si>
  <si>
    <t>Uçak Mali Mesuliyet</t>
  </si>
  <si>
    <t>HAVA ARAÇLARI SORUMLULUK TOPLAM</t>
  </si>
  <si>
    <t>Tekne Sorumluluk</t>
  </si>
  <si>
    <t>SU ARAÇLARI SORUMLULUK TOPLAM</t>
  </si>
  <si>
    <t>İşveren Mali Sorumluluk</t>
  </si>
  <si>
    <t>Üçüncü Şahıslara Karşı Mali Sorumluluk</t>
  </si>
  <si>
    <t>Asansör Kaza Üçüncü Şahıslara Karşı Mali Sorumluluk</t>
  </si>
  <si>
    <t>Çevre Kirliliği Mali Sorumluluk</t>
  </si>
  <si>
    <t>Tüpgaz Zorunlu Sorumluluk</t>
  </si>
  <si>
    <t>Tehlikeli Maddeler Zorunlu Sorumluluk</t>
  </si>
  <si>
    <t>Tıbbi Kötü Uygulamaya İlşkin ZMSS</t>
  </si>
  <si>
    <t>Özel Güvenlik Mali Sorumluluk</t>
  </si>
  <si>
    <t>Zorunlu Sertifika Mali Sorumluluk</t>
  </si>
  <si>
    <t>Mesleki Sorumluluk</t>
  </si>
  <si>
    <t>Kıyı Tesisleri Deniz Kirliliği Zorunlu Mali Sorumluluk</t>
  </si>
  <si>
    <t>Yapı Denetimi Zorunlu Mali Sorumluluk</t>
  </si>
  <si>
    <t xml:space="preserve">Denizyolu Yolcu Taşımacılığı Zorunlu Mali Sorumluluk </t>
  </si>
  <si>
    <t>Ürün Sorumluluk</t>
  </si>
  <si>
    <t>GENEL SORUMLULUK TOPLAM</t>
  </si>
  <si>
    <t>Devlet Destekli Alacak Sigortaları</t>
  </si>
  <si>
    <t>Taksitli Kredi</t>
  </si>
  <si>
    <t>Uzun Vadeli Konut Kredisi</t>
  </si>
  <si>
    <t>Tarım Kredisi</t>
  </si>
  <si>
    <t>Kredi</t>
  </si>
  <si>
    <t>İhracat Kredi</t>
  </si>
  <si>
    <t>KREDİ TOPLAM</t>
  </si>
  <si>
    <t>Doğrudan Kefalet</t>
  </si>
  <si>
    <t>Dolaylı Kefalet</t>
  </si>
  <si>
    <t>Bina Tamamlama</t>
  </si>
  <si>
    <t>Emniyeti Suistimal</t>
  </si>
  <si>
    <t>KEFALET TOPLAM</t>
  </si>
  <si>
    <t>Kar Kaybı</t>
  </si>
  <si>
    <t>İstihdam</t>
  </si>
  <si>
    <t>Gelir Yetersizliği</t>
  </si>
  <si>
    <t>Hava Şartları</t>
  </si>
  <si>
    <t>Genel Giderler</t>
  </si>
  <si>
    <t>Beklenmeyen Ticari Giderler</t>
  </si>
  <si>
    <t>Piyasa Değerindeki Kayıp</t>
  </si>
  <si>
    <t>Kira Ve Gelir Kaybı</t>
  </si>
  <si>
    <t>Diğer Finansal Kayıplar</t>
  </si>
  <si>
    <t>FİNANSAL KAYIPLAR TOPLAM</t>
  </si>
  <si>
    <t>Hukuksal Koruma</t>
  </si>
  <si>
    <t>HUKUKSAL KORUMA TOPLAM</t>
  </si>
  <si>
    <t>Seyahat Araç Destek</t>
  </si>
  <si>
    <t>Destek Genel</t>
  </si>
  <si>
    <t>DESTEK TOPLAM</t>
  </si>
  <si>
    <t>İrat Ödemeleri</t>
  </si>
  <si>
    <t>Diğerleri</t>
  </si>
  <si>
    <t>Evlilik/Doğum Sigortası</t>
  </si>
  <si>
    <t>Yatırım Fonlu Sigortalar</t>
  </si>
  <si>
    <t>Sermaye İtfa Sigortası</t>
  </si>
  <si>
    <t>Fon Yönetim Sigortası</t>
  </si>
  <si>
    <t>Tontin</t>
  </si>
  <si>
    <t>HAYAT GRUBU TOPLAM</t>
  </si>
  <si>
    <t>HAYATDIŞI TOPLAM</t>
  </si>
  <si>
    <t>HAYAT TOPLAM</t>
  </si>
  <si>
    <t>GENEL TOPLAM</t>
  </si>
  <si>
    <t>*Bu ve/veya ilgili sayfalardaki veriler geçici rakamlar olup, kesin sonuçlar için ilgili döneme ilişkin Gelir Tablolarına başvurulmalıdır.</t>
  </si>
  <si>
    <t>**Prim üretim istatistikleri RİP kapsamında üretilmektedir.</t>
  </si>
  <si>
    <t>Branş Bazlı Analiz</t>
  </si>
  <si>
    <t>701-Yangın</t>
  </si>
  <si>
    <t>Lütfen Seçimlerinizi Yapınız</t>
  </si>
  <si>
    <t>702-Kar Kaybı</t>
  </si>
  <si>
    <t>703-Zorunlu Deprem</t>
  </si>
  <si>
    <t>Şirket Adı</t>
  </si>
  <si>
    <t>Şirket Kodu</t>
  </si>
  <si>
    <t>Şirket Tipi</t>
  </si>
  <si>
    <t>715-Zorunlu Trafik (Yeşil Kart Hariç)</t>
  </si>
  <si>
    <t>704-Maden Çalışanları Zorunlu Ferdi Kaza</t>
  </si>
  <si>
    <t>Chubb European Group SE Merkezi Fransa Türkiye İstanbul Şubesi</t>
  </si>
  <si>
    <t>HD</t>
  </si>
  <si>
    <t>706-Dolaylı Kefalet</t>
  </si>
  <si>
    <t>Aksigorta AŞ</t>
  </si>
  <si>
    <t>710-Emtea</t>
  </si>
  <si>
    <t>Allianz Sigorta AŞ</t>
  </si>
  <si>
    <t>711-Kıymet</t>
  </si>
  <si>
    <t>Anadolu Anonim Türk Sigorta Şirketi</t>
  </si>
  <si>
    <t>712-Tekne</t>
  </si>
  <si>
    <t>Ankara Anonim Türk Sigorta Şirketi</t>
  </si>
  <si>
    <t>713-Raylı Araçlar Genel</t>
  </si>
  <si>
    <t>Atradius Crédito y Caución S.A. de Seguros y Reaseguros, İstanbul Şubesi</t>
  </si>
  <si>
    <t>714-Zorunlu Karayolu Tasımacılık Mali Sorumluluk</t>
  </si>
  <si>
    <t>Unico Sigorta AŞ</t>
  </si>
  <si>
    <t>715-Yeşilkart Hariç</t>
  </si>
  <si>
    <t>Axa Sigorta AŞ</t>
  </si>
  <si>
    <t>903-Yeşil Kart</t>
  </si>
  <si>
    <t>BNP Paribas Cardif Sigorta AŞ</t>
  </si>
  <si>
    <t>716-Motorlu Kara Taşıtları İhtiyari Mali Sorumluluk</t>
  </si>
  <si>
    <t>Coface Sigorta AŞ</t>
  </si>
  <si>
    <t>717-Motorlu Kara Taşıtları - Kasko</t>
  </si>
  <si>
    <t>Corpus Sigorta AŞ</t>
  </si>
  <si>
    <t>718-Karayolu Yolcu Taşımacılığı Zor.Koltuk F.K.</t>
  </si>
  <si>
    <t>VHV Allgemeine Sigorta AŞ</t>
  </si>
  <si>
    <t>719-İşveren Mali Sorumluluk</t>
  </si>
  <si>
    <t>Euler Hermes Sigorta AŞ</t>
  </si>
  <si>
    <t>720-Üçüncü Şahıslara Karşı Mali Sorumluluk</t>
  </si>
  <si>
    <t>Eureko Sigorta AŞ</t>
  </si>
  <si>
    <t>721-Asansör Kaza Üçüncü Şahıslara Karşı Mali Sorumluluk</t>
  </si>
  <si>
    <t>Referans Sigorta AŞ</t>
  </si>
  <si>
    <t>722-Çevre Kirliliği Mali Sorumluluk</t>
  </si>
  <si>
    <t>Türkiye Sigorta AŞ</t>
  </si>
  <si>
    <t>723-Cam Kırılması</t>
  </si>
  <si>
    <t>HDI Sigorta AŞ</t>
  </si>
  <si>
    <t>724-Hırsızlık</t>
  </si>
  <si>
    <t>Bereket Sigorta AŞ</t>
  </si>
  <si>
    <t>725-Tüpgaz Zorunlu Sorumluluk</t>
  </si>
  <si>
    <t>Magdeburger Sigorta AŞ</t>
  </si>
  <si>
    <t>726-Tehlikeli Maddeler Zorunlu Sorumluluk</t>
  </si>
  <si>
    <t>Mapfre Sigorta AŞ</t>
  </si>
  <si>
    <t>727-Uçak Tekne</t>
  </si>
  <si>
    <t>Neova Katılım Sigorta AŞ</t>
  </si>
  <si>
    <t>728-Uçak Mali Mesuliyet</t>
  </si>
  <si>
    <t>Orient Sigorta AŞ</t>
  </si>
  <si>
    <t>729-Uçak Yolcu Kaza</t>
  </si>
  <si>
    <t>Ray Sigorta AŞ</t>
  </si>
  <si>
    <t>730-Tıbbı Kötü Uygulamaya İlişkin ZMSS</t>
  </si>
  <si>
    <t>Şeker Sigorta AŞ</t>
  </si>
  <si>
    <t>731-Özel Güvenlik Mali Sorumluluk</t>
  </si>
  <si>
    <t>Sompo Sigorta AŞ</t>
  </si>
  <si>
    <t>732-Zorunlu Sertifika Mali Sorumluluk</t>
  </si>
  <si>
    <t>Doga Sigorta AŞ</t>
  </si>
  <si>
    <t>733-Mesleki Sorumluluk</t>
  </si>
  <si>
    <t>Koru Sigorta AŞ</t>
  </si>
  <si>
    <t>734-Kıyı Tesisleri Deniz Kirliliği Zorunlu Mali Sorumluluk</t>
  </si>
  <si>
    <t>GIG Sigorta AŞ</t>
  </si>
  <si>
    <t>735-Tekne Sorumluluk</t>
  </si>
  <si>
    <t>Türk Nippon Sigorta AŞ</t>
  </si>
  <si>
    <t>736-Doğrudan Kefalet</t>
  </si>
  <si>
    <t>Türk P&amp;I Sigorta AŞ</t>
  </si>
  <si>
    <t>737-Motorlu Kara Taşıtları Dışındaki Kara Taşıtları</t>
  </si>
  <si>
    <t>Zurich Sigorta AŞ</t>
  </si>
  <si>
    <t>738-Nehir Araçları</t>
  </si>
  <si>
    <t>Ethica Sigorta AŞ</t>
  </si>
  <si>
    <t>739-Göl Araçları</t>
  </si>
  <si>
    <t>Quick Sigorta AŞ</t>
  </si>
  <si>
    <t>740-İhtiyari Deprem</t>
  </si>
  <si>
    <t>SS Atlas Sigorta Kooperatifi</t>
  </si>
  <si>
    <t>741-Sel</t>
  </si>
  <si>
    <t>Türkiye Katılım Sigorta AŞ</t>
  </si>
  <si>
    <t>742-Deprem ve Sel Dışındaki Doğal Afetler</t>
  </si>
  <si>
    <t>Ana Sigorta AŞ</t>
  </si>
  <si>
    <t>743-Nükleer Enerji</t>
  </si>
  <si>
    <t>Arex Sigorta AŞ</t>
  </si>
  <si>
    <t>744-Toprak Kayması</t>
  </si>
  <si>
    <t>Prive Sigorta AŞ</t>
  </si>
  <si>
    <t>745-Taksitli Kredi</t>
  </si>
  <si>
    <t>Hepiyi Sigorta AŞ</t>
  </si>
  <si>
    <t>746-Uzun Vadeli Konut Kredisi</t>
  </si>
  <si>
    <t>AcnTurk Sigorta AŞ</t>
  </si>
  <si>
    <t>747-Tarım Kredisi</t>
  </si>
  <si>
    <t>Emaa Sigorta AŞ</t>
  </si>
  <si>
    <t>748-İstihdam</t>
  </si>
  <si>
    <t>HDI Katılım Sigorta AŞ</t>
  </si>
  <si>
    <t>749-Gelir Yetersizliği</t>
  </si>
  <si>
    <t>Fiba Sigorta AŞ</t>
  </si>
  <si>
    <t>750-Ferdi Kaza</t>
  </si>
  <si>
    <t>Turkcell Dijital Sigorta AŞ</t>
  </si>
  <si>
    <t>751-Uzun Süreli Ferdi Kaza</t>
  </si>
  <si>
    <t>Global World Sigorta AŞ</t>
  </si>
  <si>
    <t>752-Hava Şartları</t>
  </si>
  <si>
    <t>Medisa Sigorta AŞ</t>
  </si>
  <si>
    <t>753-Genel Giderler</t>
  </si>
  <si>
    <t>Bupa Acıbadem Sigorta AŞ</t>
  </si>
  <si>
    <t>754-Beklenmeyen Ticari Giderler</t>
  </si>
  <si>
    <t>BNP Paribas Cardif Hayat Sigorta AŞ</t>
  </si>
  <si>
    <t>H</t>
  </si>
  <si>
    <t>755-Kredi</t>
  </si>
  <si>
    <t>Demir Sağlık ve Hayat Sigorta AŞ</t>
  </si>
  <si>
    <t>756-İhracat Kredi</t>
  </si>
  <si>
    <t>Zurich Yaşam ve Emeklilik AŞ</t>
  </si>
  <si>
    <t>E</t>
  </si>
  <si>
    <t>757-Piyasa Değerindeki Kayıp</t>
  </si>
  <si>
    <t>Türkiye Katılım Hayat AŞ</t>
  </si>
  <si>
    <t>758-Kira Ve Gelir Kaybı</t>
  </si>
  <si>
    <t>Quick Hayat Sigorta AŞ</t>
  </si>
  <si>
    <t>759-Diğer Finansal Kayıplar</t>
  </si>
  <si>
    <t>Viennalife Emeklilik ve Hayat AŞ</t>
  </si>
  <si>
    <t>760-Hukuksal Koruma</t>
  </si>
  <si>
    <t>Allianz Hayat ve Emeklilik AŞ</t>
  </si>
  <si>
    <t>761-Patlama</t>
  </si>
  <si>
    <t>Allianz Yaşam ve Emeklilik AŞ</t>
  </si>
  <si>
    <t>765-Makine Kırılması</t>
  </si>
  <si>
    <t>Anadolu Hayat Emeklilik AŞ</t>
  </si>
  <si>
    <t>766-Montaj</t>
  </si>
  <si>
    <t>Bereket Emeklilik ve Hayat AŞ</t>
  </si>
  <si>
    <t>767-İnşaat</t>
  </si>
  <si>
    <t>AgeSA Hayat ve Emeklilik AŞ</t>
  </si>
  <si>
    <t>768-Elektronik Cihaz</t>
  </si>
  <si>
    <t>Axa Hayat ve Emeklilik AŞ</t>
  </si>
  <si>
    <t>769-Yapı Denetimi Zorunlu Mali Sorumluluk</t>
  </si>
  <si>
    <t>BNP Paribas Cardif Emeklilik AŞ</t>
  </si>
  <si>
    <t>770-Deniz Yolu Yolcu Taşımacılığı ZMS</t>
  </si>
  <si>
    <t>QNB Sağlık Hayat Sigorta ve Emeklilik AŞ</t>
  </si>
  <si>
    <t>772-Devlet Destekli İpek Böceği Sigortası</t>
  </si>
  <si>
    <t>HDI Fiba Emeklilik ve Hayat AŞ</t>
  </si>
  <si>
    <t>773-Devlet Destekli Arıcılık</t>
  </si>
  <si>
    <t>Garanti BBVA Emeklilik ve Hayat AŞ</t>
  </si>
  <si>
    <t>774-Su Ürünleri</t>
  </si>
  <si>
    <t>Katılım Emeklilik ve Hayat AŞ</t>
  </si>
  <si>
    <t>775-Dolu Sera</t>
  </si>
  <si>
    <t>Metlife Emeklilik ve Hayat AŞ</t>
  </si>
  <si>
    <t>776-Devlet Destekli Sera</t>
  </si>
  <si>
    <t>Türkiye Hayat ve Emeklilik AŞ</t>
  </si>
  <si>
    <t>777-Devlet Destekli Bitkisel Ürün</t>
  </si>
  <si>
    <t>TOPLAM (HAYAT DIŞI ŞİRKETLER)</t>
  </si>
  <si>
    <t>T (HD)</t>
  </si>
  <si>
    <t>778-Devlet Destekli Su Ürünleri</t>
  </si>
  <si>
    <t>TOPLAM (HAYAT VE EMEKLİLİK ŞİRKETLERİ)</t>
  </si>
  <si>
    <t>T (H+E)</t>
  </si>
  <si>
    <t>779-Devlet Destekli Hayvan Hayat</t>
  </si>
  <si>
    <t>TOPLAM (HAYAT DIŞI ŞİRKETLER+HAYAT VE EMEKLİLİK ŞİRKETLERİ)</t>
  </si>
  <si>
    <t>T (HD+H+E)</t>
  </si>
  <si>
    <t>780-Hayvan Hayat</t>
  </si>
  <si>
    <t>781-Kümes Hayvan Hayat</t>
  </si>
  <si>
    <t>782-Devlet Destekli Kümes Hayvan Hayat</t>
  </si>
  <si>
    <t>783-Devlet Destekli Küçükbaş Hayvan Hayat</t>
  </si>
  <si>
    <t>784-Hastalık</t>
  </si>
  <si>
    <t>785-Sağlık</t>
  </si>
  <si>
    <t>786-Seyahat Sağlık</t>
  </si>
  <si>
    <t>789-Seyahat Araç Destek</t>
  </si>
  <si>
    <t>790-İrat Ödemeleri</t>
  </si>
  <si>
    <t>791-Diğerleri</t>
  </si>
  <si>
    <t>792-Evlilik/Doğum Sigortası</t>
  </si>
  <si>
    <t>793-Yatırım Fonlu Sigortalar</t>
  </si>
  <si>
    <t>794-Sermaye İtfa Sigortası</t>
  </si>
  <si>
    <t>795-Fon Yönetim Sigortası</t>
  </si>
  <si>
    <t>796-Hastalık</t>
  </si>
  <si>
    <t>797-Sağlık Toplam</t>
  </si>
  <si>
    <t>798-Destek Genel</t>
  </si>
  <si>
    <t>799-Tontin</t>
  </si>
  <si>
    <t>771-Ürün Sorumluluk</t>
  </si>
  <si>
    <t>707-Devlet Destekli Alacak Sigortaları</t>
  </si>
  <si>
    <t>705-Doğrudan Kefalet</t>
  </si>
  <si>
    <t>708-Bina Tamamlama</t>
  </si>
  <si>
    <t>Karşılaştırmalı Prim Üretimi</t>
  </si>
  <si>
    <t>TOPLAM ÜRETİM</t>
  </si>
  <si>
    <t>DİREKT ÜRETİM</t>
  </si>
  <si>
    <t>Pay</t>
  </si>
  <si>
    <t>Değişim</t>
  </si>
  <si>
    <t>Reel Değişim</t>
  </si>
  <si>
    <t>Hayatdışı</t>
  </si>
  <si>
    <t>Raylı Araçlar Genel</t>
  </si>
  <si>
    <t>Tıbbı Kötü Uygulamaya İlişkin ZMSS</t>
  </si>
  <si>
    <t>Deniz Yolu Yolcu Taşımacılığı ZMS</t>
  </si>
  <si>
    <t>Hayatdışı Toplam</t>
  </si>
  <si>
    <t>Hayat</t>
  </si>
  <si>
    <t>Hayat Toplam</t>
  </si>
  <si>
    <t>Kaza</t>
  </si>
  <si>
    <t>Kaza Toplam</t>
  </si>
  <si>
    <t>Hastalık-Sağlık</t>
  </si>
  <si>
    <t>Hastalık-Sağlık Toplam</t>
  </si>
  <si>
    <t>Kara Araçları</t>
  </si>
  <si>
    <t>Kara Araçları Toplam</t>
  </si>
  <si>
    <t>Kasko</t>
  </si>
  <si>
    <t>Hava Araçları</t>
  </si>
  <si>
    <t>Su Araçları</t>
  </si>
  <si>
    <t>Su Araçları Toplam</t>
  </si>
  <si>
    <t>Nakliyat</t>
  </si>
  <si>
    <t>Nakliyat Toplam</t>
  </si>
  <si>
    <t>Yangın ve Doğal Afetler</t>
  </si>
  <si>
    <t>Yangın ve Doğal Afetler Toplam</t>
  </si>
  <si>
    <t>Genel Zararlar</t>
  </si>
  <si>
    <t>Genel Zararlar Toplam</t>
  </si>
  <si>
    <t>Kara Araçları Sorumluluk</t>
  </si>
  <si>
    <t>Kara Araçları Sorumluluk Toplam</t>
  </si>
  <si>
    <t>Trafik</t>
  </si>
  <si>
    <t>Trafik Toplam</t>
  </si>
  <si>
    <t>Hava Araçları Sorumluluk</t>
  </si>
  <si>
    <t>Su Araçları Sorumluluk</t>
  </si>
  <si>
    <t>Genel Sorumluluk</t>
  </si>
  <si>
    <t>Genel Sorumluluk Toplam</t>
  </si>
  <si>
    <t>Kredi Toplam</t>
  </si>
  <si>
    <t>Kefalet</t>
  </si>
  <si>
    <t>Kefalet Toplam</t>
  </si>
  <si>
    <t>Finansal Kayıplar</t>
  </si>
  <si>
    <t>Finansal Kayıplar Toplam</t>
  </si>
  <si>
    <t>Destek</t>
  </si>
  <si>
    <t>Destek Toplam</t>
  </si>
  <si>
    <t>Devlet Destekli Tarım Sigortaları</t>
  </si>
  <si>
    <t>Devlet Destekli Tarım Sigortaları Toplam</t>
  </si>
  <si>
    <t>Mühendislik Sigortaları</t>
  </si>
  <si>
    <t>Mühendislik Sigortaları Toplam</t>
  </si>
  <si>
    <t>H-Hastalık-Sağlık</t>
  </si>
  <si>
    <t>Hayat Grubu Toplam</t>
  </si>
  <si>
    <t>TOPLAM</t>
  </si>
  <si>
    <t>01.01.2026-31.08.2026</t>
  </si>
  <si>
    <t>2026/08</t>
  </si>
  <si>
    <t>2025/08</t>
  </si>
  <si>
    <t>**Bu ve/veya ilgili sayfalardaki veriler 16.09.2026 tarihi itibarıyla üye şirketlerimizden gelen revize verilere göre hazırlanmıştır.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</si>
</sst>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 ;[Red]\-#,##0\ "/>
    <numFmt numFmtId="165" formatCode="%\ 0.00"/>
    <numFmt numFmtId="166" formatCode="0_ ;\-0\ "/>
    <numFmt numFmtId="167" formatCode="0.0%"/>
  </numFmts>
  <fonts count="18">
    <font>
      <sz val="10"/>
      <name val="Arial Tur"/>
      <charset val="162"/>
    </font>
    <font>
      <sz val="10"/>
      <name val="Arial Tur"/>
      <charset val="162"/>
    </font>
    <font>
      <b/>
      <sz val="12"/>
      <color theme="1"/>
      <name val="Calibri"/>
      <family val="2"/>
      <charset val="162"/>
      <scheme val="minor"/>
    </font>
    <font>
      <b/>
      <sz val="11"/>
      <color indexed="16"/>
      <name val="Arial"/>
      <family val="2"/>
      <charset val="162"/>
    </font>
    <font>
      <b/>
      <sz val="10"/>
      <color theme="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b/>
      <sz val="10"/>
      <color indexed="48"/>
      <name val="Calibri"/>
      <family val="2"/>
      <charset val="162"/>
      <scheme val="minor"/>
    </font>
    <font>
      <sz val="10"/>
      <name val="Calibri"/>
      <family val="2"/>
      <charset val="162"/>
      <scheme val="minor"/>
    </font>
    <font>
      <b/>
      <sz val="10"/>
      <color indexed="8"/>
      <name val="Calibri"/>
      <family val="2"/>
      <charset val="162"/>
      <scheme val="minor"/>
    </font>
    <font>
      <b/>
      <sz val="10"/>
      <color rgb="FFFF0066"/>
      <name val="Calibri"/>
      <family val="2"/>
      <charset val="162"/>
      <scheme val="minor"/>
    </font>
    <font>
      <sz val="9"/>
      <name val="Geneva"/>
    </font>
    <font>
      <sz val="10"/>
      <color indexed="8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i/>
      <sz val="10"/>
      <color indexed="8"/>
      <name val="Calibri"/>
      <family val="2"/>
      <charset val="162"/>
      <scheme val="minor"/>
    </font>
    <font>
      <i/>
      <sz val="10"/>
      <color theme="1"/>
      <name val="Calibri"/>
      <family val="2"/>
      <charset val="162"/>
      <scheme val="minor"/>
    </font>
    <font>
      <b/>
      <sz val="10"/>
      <color theme="2" tint="-9.9978637043366805E-2"/>
      <name val="Calibri"/>
      <family val="2"/>
      <charset val="162"/>
      <scheme val="minor"/>
    </font>
    <font>
      <sz val="10"/>
      <color theme="0"/>
      <name val="Arial Tur"/>
      <charset val="162"/>
    </font>
    <font>
      <b/>
      <sz val="10"/>
      <color rgb="FFFF0000"/>
      <name val="Calibri"/>
      <family val="2"/>
      <charset val="162"/>
      <scheme val="minor"/>
    </font>
  </fonts>
  <fills count="9">
    <fill>
      <patternFill patternType="none"/>
    </fill>
    <fill>
      <patternFill patternType="gray125"/>
    </fill>
    <fill>
      <gradientFill>
        <stop position="0">
          <color theme="2"/>
        </stop>
        <stop position="1">
          <color theme="2" tint="-9.8025452436902985E-2"/>
        </stop>
      </gradientFill>
    </fill>
    <fill>
      <gradientFill degree="90">
        <stop position="0">
          <color theme="2" tint="-9.8025452436902985E-2"/>
        </stop>
        <stop position="1">
          <color theme="2" tint="-9.8025452436902985E-2"/>
        </stop>
      </gradientFill>
    </fill>
    <fill>
      <patternFill patternType="solid">
        <fgColor theme="0"/>
        <bgColor indexed="64"/>
      </patternFill>
    </fill>
    <fill>
      <gradientFill degree="90">
        <stop position="0">
          <color theme="0"/>
        </stop>
        <stop position="1">
          <color theme="2" tint="-0.25098422193060094"/>
        </stop>
      </gradientFill>
    </fill>
    <fill>
      <gradientFill degree="90">
        <stop position="0">
          <color theme="0"/>
        </stop>
        <stop position="1">
          <color theme="2" tint="-0.49803155613879818"/>
        </stop>
      </gradientFill>
    </fill>
    <fill>
      <gradientFill>
        <stop position="0">
          <color theme="0"/>
        </stop>
        <stop position="1">
          <color theme="2" tint="-0.25098422193060094"/>
        </stop>
      </gradient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medium">
        <color theme="1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medium">
        <color theme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1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n">
        <color theme="0" tint="-0.34998626667073579"/>
      </right>
      <top/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auto="1"/>
      </bottom>
      <diagonal/>
    </border>
    <border>
      <left style="medium">
        <color theme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medium">
        <color theme="1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theme="1"/>
      </left>
      <right/>
      <top style="medium">
        <color theme="1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/>
      <top style="medium">
        <color theme="1"/>
      </top>
      <bottom style="thin">
        <color theme="0" tint="-0.34998626667073579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0" fillId="0" borderId="0"/>
  </cellStyleXfs>
  <cellXfs count="101">
    <xf numFmtId="0" fontId="0" fillId="0" borderId="0" xfId="0"/>
    <xf numFmtId="0" fontId="2" fillId="2" borderId="0" xfId="0" applyFont="1" applyFill="1" applyAlignment="1">
      <alignment horizontal="left"/>
    </xf>
    <xf numFmtId="0" fontId="3" fillId="3" borderId="0" xfId="0" applyFont="1" applyFill="1"/>
    <xf numFmtId="164" fontId="0" fillId="0" borderId="0" xfId="0" applyNumberFormat="1"/>
    <xf numFmtId="0" fontId="2" fillId="3" borderId="0" xfId="0" applyFont="1" applyFill="1"/>
    <xf numFmtId="14" fontId="2" fillId="2" borderId="0" xfId="0" applyNumberFormat="1" applyFont="1" applyFill="1" applyAlignment="1">
      <alignment horizontal="left"/>
    </xf>
    <xf numFmtId="0" fontId="0" fillId="4" borderId="0" xfId="0" applyFill="1"/>
    <xf numFmtId="0" fontId="7" fillId="4" borderId="0" xfId="0" applyFont="1" applyFill="1"/>
    <xf numFmtId="0" fontId="8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165" fontId="5" fillId="4" borderId="0" xfId="2" applyNumberFormat="1" applyFont="1" applyFill="1" applyAlignment="1">
      <alignment horizontal="right"/>
    </xf>
    <xf numFmtId="0" fontId="8" fillId="7" borderId="5" xfId="0" applyFont="1" applyFill="1" applyBorder="1" applyAlignment="1">
      <alignment horizontal="left"/>
    </xf>
    <xf numFmtId="1" fontId="4" fillId="7" borderId="6" xfId="0" quotePrefix="1" applyNumberFormat="1" applyFont="1" applyFill="1" applyBorder="1" applyAlignment="1">
      <alignment horizontal="center"/>
    </xf>
    <xf numFmtId="38" fontId="11" fillId="8" borderId="6" xfId="0" applyNumberFormat="1" applyFont="1" applyFill="1" applyBorder="1" applyAlignment="1">
      <alignment horizontal="right"/>
    </xf>
    <xf numFmtId="3" fontId="4" fillId="7" borderId="6" xfId="0" applyNumberFormat="1" applyFont="1" applyFill="1" applyBorder="1" applyAlignment="1">
      <alignment horizontal="right"/>
    </xf>
    <xf numFmtId="3" fontId="5" fillId="4" borderId="0" xfId="2" applyNumberFormat="1" applyFont="1" applyFill="1" applyAlignment="1">
      <alignment horizontal="right"/>
    </xf>
    <xf numFmtId="0" fontId="8" fillId="7" borderId="8" xfId="0" applyFont="1" applyFill="1" applyBorder="1" applyAlignment="1">
      <alignment horizontal="left"/>
    </xf>
    <xf numFmtId="1" fontId="4" fillId="7" borderId="7" xfId="0" quotePrefix="1" applyNumberFormat="1" applyFont="1" applyFill="1" applyBorder="1" applyAlignment="1">
      <alignment horizontal="center"/>
    </xf>
    <xf numFmtId="38" fontId="11" fillId="8" borderId="7" xfId="0" applyNumberFormat="1" applyFont="1" applyFill="1" applyBorder="1" applyAlignment="1">
      <alignment horizontal="right"/>
    </xf>
    <xf numFmtId="3" fontId="4" fillId="7" borderId="7" xfId="0" applyNumberFormat="1" applyFont="1" applyFill="1" applyBorder="1" applyAlignment="1">
      <alignment horizontal="right"/>
    </xf>
    <xf numFmtId="3" fontId="4" fillId="7" borderId="11" xfId="0" applyNumberFormat="1" applyFont="1" applyFill="1" applyBorder="1" applyAlignment="1">
      <alignment horizontal="right"/>
    </xf>
    <xf numFmtId="0" fontId="8" fillId="7" borderId="12" xfId="0" applyFont="1" applyFill="1" applyBorder="1" applyAlignment="1">
      <alignment horizontal="left"/>
    </xf>
    <xf numFmtId="1" fontId="4" fillId="7" borderId="13" xfId="0" quotePrefix="1" applyNumberFormat="1" applyFont="1" applyFill="1" applyBorder="1" applyAlignment="1">
      <alignment horizontal="center"/>
    </xf>
    <xf numFmtId="38" fontId="11" fillId="8" borderId="13" xfId="0" applyNumberFormat="1" applyFont="1" applyFill="1" applyBorder="1" applyAlignment="1">
      <alignment horizontal="right"/>
    </xf>
    <xf numFmtId="3" fontId="4" fillId="7" borderId="13" xfId="0" applyNumberFormat="1" applyFont="1" applyFill="1" applyBorder="1" applyAlignment="1">
      <alignment horizontal="right"/>
    </xf>
    <xf numFmtId="0" fontId="8" fillId="7" borderId="14" xfId="0" applyFont="1" applyFill="1" applyBorder="1" applyAlignment="1">
      <alignment horizontal="left"/>
    </xf>
    <xf numFmtId="0" fontId="11" fillId="7" borderId="14" xfId="0" applyFont="1" applyFill="1" applyBorder="1" applyAlignment="1">
      <alignment horizontal="left" indent="2"/>
    </xf>
    <xf numFmtId="1" fontId="12" fillId="7" borderId="7" xfId="0" quotePrefix="1" applyNumberFormat="1" applyFont="1" applyFill="1" applyBorder="1" applyAlignment="1">
      <alignment horizontal="center"/>
    </xf>
    <xf numFmtId="0" fontId="13" fillId="7" borderId="14" xfId="0" applyFont="1" applyFill="1" applyBorder="1" applyAlignment="1">
      <alignment horizontal="left" indent="4"/>
    </xf>
    <xf numFmtId="1" fontId="14" fillId="7" borderId="7" xfId="0" quotePrefix="1" applyNumberFormat="1" applyFont="1" applyFill="1" applyBorder="1" applyAlignment="1">
      <alignment horizontal="center"/>
    </xf>
    <xf numFmtId="3" fontId="4" fillId="7" borderId="17" xfId="0" applyNumberFormat="1" applyFont="1" applyFill="1" applyBorder="1" applyAlignment="1">
      <alignment horizontal="right"/>
    </xf>
    <xf numFmtId="3" fontId="4" fillId="7" borderId="20" xfId="0" applyNumberFormat="1" applyFont="1" applyFill="1" applyBorder="1" applyAlignment="1">
      <alignment horizontal="right"/>
    </xf>
    <xf numFmtId="0" fontId="8" fillId="7" borderId="21" xfId="0" applyFont="1" applyFill="1" applyBorder="1" applyAlignment="1">
      <alignment horizontal="left"/>
    </xf>
    <xf numFmtId="0" fontId="11" fillId="7" borderId="21" xfId="0" applyFont="1" applyFill="1" applyBorder="1" applyAlignment="1">
      <alignment horizontal="left" indent="2"/>
    </xf>
    <xf numFmtId="1" fontId="12" fillId="7" borderId="13" xfId="0" quotePrefix="1" applyNumberFormat="1" applyFont="1" applyFill="1" applyBorder="1" applyAlignment="1">
      <alignment horizontal="center"/>
    </xf>
    <xf numFmtId="0" fontId="8" fillId="7" borderId="22" xfId="0" applyFont="1" applyFill="1" applyBorder="1" applyAlignment="1">
      <alignment horizontal="left"/>
    </xf>
    <xf numFmtId="1" fontId="4" fillId="7" borderId="23" xfId="0" quotePrefix="1" applyNumberFormat="1" applyFont="1" applyFill="1" applyBorder="1" applyAlignment="1">
      <alignment horizontal="center"/>
    </xf>
    <xf numFmtId="38" fontId="11" fillId="8" borderId="24" xfId="0" applyNumberFormat="1" applyFont="1" applyFill="1" applyBorder="1" applyAlignment="1">
      <alignment horizontal="right"/>
    </xf>
    <xf numFmtId="3" fontId="4" fillId="7" borderId="24" xfId="0" applyNumberFormat="1" applyFont="1" applyFill="1" applyBorder="1" applyAlignment="1">
      <alignment horizontal="right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37" fontId="5" fillId="5" borderId="25" xfId="0" applyNumberFormat="1" applyFont="1" applyFill="1" applyBorder="1" applyAlignment="1">
      <alignment vertical="center" wrapText="1"/>
    </xf>
    <xf numFmtId="166" fontId="15" fillId="5" borderId="26" xfId="0" applyNumberFormat="1" applyFont="1" applyFill="1" applyBorder="1" applyAlignment="1">
      <alignment horizontal="center" vertical="center" wrapText="1"/>
    </xf>
    <xf numFmtId="38" fontId="8" fillId="7" borderId="6" xfId="0" applyNumberFormat="1" applyFont="1" applyFill="1" applyBorder="1" applyAlignment="1">
      <alignment horizontal="right"/>
    </xf>
    <xf numFmtId="37" fontId="5" fillId="5" borderId="27" xfId="0" applyNumberFormat="1" applyFont="1" applyFill="1" applyBorder="1" applyAlignment="1">
      <alignment vertical="center" wrapText="1"/>
    </xf>
    <xf numFmtId="166" fontId="15" fillId="5" borderId="3" xfId="0" applyNumberFormat="1" applyFont="1" applyFill="1" applyBorder="1" applyAlignment="1">
      <alignment horizontal="center" vertical="center" wrapText="1"/>
    </xf>
    <xf numFmtId="38" fontId="8" fillId="7" borderId="7" xfId="0" applyNumberFormat="1" applyFont="1" applyFill="1" applyBorder="1" applyAlignment="1">
      <alignment horizontal="right"/>
    </xf>
    <xf numFmtId="37" fontId="5" fillId="5" borderId="9" xfId="0" applyNumberFormat="1" applyFont="1" applyFill="1" applyBorder="1" applyAlignment="1">
      <alignment vertical="center" wrapText="1"/>
    </xf>
    <xf numFmtId="166" fontId="15" fillId="5" borderId="10" xfId="0" applyNumberFormat="1" applyFont="1" applyFill="1" applyBorder="1" applyAlignment="1">
      <alignment horizontal="center" vertical="center" wrapText="1"/>
    </xf>
    <xf numFmtId="38" fontId="8" fillId="7" borderId="11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8" fillId="5" borderId="7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left"/>
    </xf>
    <xf numFmtId="0" fontId="8" fillId="7" borderId="7" xfId="0" applyFont="1" applyFill="1" applyBorder="1" applyAlignment="1">
      <alignment horizontal="center"/>
    </xf>
    <xf numFmtId="37" fontId="5" fillId="5" borderId="1" xfId="0" applyNumberFormat="1" applyFont="1" applyFill="1" applyBorder="1" applyAlignment="1">
      <alignment vertical="center" wrapText="1"/>
    </xf>
    <xf numFmtId="0" fontId="4" fillId="5" borderId="4" xfId="0" applyFont="1" applyFill="1" applyBorder="1" applyAlignment="1">
      <alignment horizontal="center" vertical="center" wrapText="1"/>
    </xf>
    <xf numFmtId="167" fontId="11" fillId="8" borderId="6" xfId="0" applyNumberFormat="1" applyFont="1" applyFill="1" applyBorder="1" applyAlignment="1">
      <alignment horizontal="right"/>
    </xf>
    <xf numFmtId="167" fontId="11" fillId="8" borderId="7" xfId="0" applyNumberFormat="1" applyFont="1" applyFill="1" applyBorder="1" applyAlignment="1">
      <alignment horizontal="right"/>
    </xf>
    <xf numFmtId="167" fontId="4" fillId="7" borderId="11" xfId="0" applyNumberFormat="1" applyFont="1" applyFill="1" applyBorder="1" applyAlignment="1">
      <alignment horizontal="right"/>
    </xf>
    <xf numFmtId="167" fontId="11" fillId="8" borderId="13" xfId="0" applyNumberFormat="1" applyFont="1" applyFill="1" applyBorder="1" applyAlignment="1">
      <alignment horizontal="right"/>
    </xf>
    <xf numFmtId="167" fontId="4" fillId="7" borderId="7" xfId="0" applyNumberFormat="1" applyFont="1" applyFill="1" applyBorder="1" applyAlignment="1">
      <alignment horizontal="right"/>
    </xf>
    <xf numFmtId="167" fontId="4" fillId="7" borderId="17" xfId="0" applyNumberFormat="1" applyFont="1" applyFill="1" applyBorder="1" applyAlignment="1">
      <alignment horizontal="right"/>
    </xf>
    <xf numFmtId="167" fontId="4" fillId="7" borderId="20" xfId="0" applyNumberFormat="1" applyFont="1" applyFill="1" applyBorder="1" applyAlignment="1">
      <alignment horizontal="right"/>
    </xf>
    <xf numFmtId="167" fontId="4" fillId="7" borderId="6" xfId="0" applyNumberFormat="1" applyFont="1" applyFill="1" applyBorder="1" applyAlignment="1">
      <alignment horizontal="right"/>
    </xf>
    <xf numFmtId="167" fontId="11" fillId="8" borderId="24" xfId="0" applyNumberFormat="1" applyFont="1" applyFill="1" applyBorder="1" applyAlignment="1">
      <alignment horizontal="right"/>
    </xf>
    <xf numFmtId="3" fontId="4" fillId="7" borderId="4" xfId="0" applyNumberFormat="1" applyFont="1" applyFill="1" applyBorder="1" applyAlignment="1">
      <alignment horizontal="right"/>
    </xf>
    <xf numFmtId="167" fontId="4" fillId="7" borderId="4" xfId="0" applyNumberFormat="1" applyFont="1" applyFill="1" applyBorder="1" applyAlignment="1">
      <alignment horizontal="right"/>
    </xf>
    <xf numFmtId="0" fontId="8" fillId="7" borderId="25" xfId="0" applyFont="1" applyFill="1" applyBorder="1" applyAlignment="1">
      <alignment horizontal="left"/>
    </xf>
    <xf numFmtId="1" fontId="4" fillId="7" borderId="30" xfId="0" quotePrefix="1" applyNumberFormat="1" applyFont="1" applyFill="1" applyBorder="1" applyAlignment="1">
      <alignment horizontal="center"/>
    </xf>
    <xf numFmtId="167" fontId="11" fillId="8" borderId="6" xfId="1" applyNumberFormat="1" applyFont="1" applyFill="1" applyBorder="1" applyAlignment="1">
      <alignment horizontal="right"/>
    </xf>
    <xf numFmtId="167" fontId="8" fillId="7" borderId="6" xfId="0" applyNumberFormat="1" applyFont="1" applyFill="1" applyBorder="1" applyAlignment="1">
      <alignment horizontal="right"/>
    </xf>
    <xf numFmtId="167" fontId="8" fillId="7" borderId="7" xfId="0" applyNumberFormat="1" applyFont="1" applyFill="1" applyBorder="1" applyAlignment="1">
      <alignment horizontal="right"/>
    </xf>
    <xf numFmtId="167" fontId="8" fillId="7" borderId="11" xfId="0" applyNumberFormat="1" applyFont="1" applyFill="1" applyBorder="1" applyAlignment="1">
      <alignment horizontal="right"/>
    </xf>
    <xf numFmtId="0" fontId="6" fillId="5" borderId="7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/>
    </xf>
    <xf numFmtId="0" fontId="8" fillId="7" borderId="10" xfId="0" applyFont="1" applyFill="1" applyBorder="1" applyAlignment="1">
      <alignment horizontal="center"/>
    </xf>
    <xf numFmtId="0" fontId="8" fillId="7" borderId="18" xfId="0" applyFont="1" applyFill="1" applyBorder="1" applyAlignment="1">
      <alignment horizontal="center"/>
    </xf>
    <xf numFmtId="0" fontId="8" fillId="7" borderId="19" xfId="0" applyFont="1" applyFill="1" applyBorder="1" applyAlignment="1">
      <alignment horizontal="center"/>
    </xf>
    <xf numFmtId="0" fontId="8" fillId="7" borderId="15" xfId="0" applyFont="1" applyFill="1" applyBorder="1" applyAlignment="1">
      <alignment horizontal="center"/>
    </xf>
    <xf numFmtId="0" fontId="8" fillId="7" borderId="16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37" fontId="5" fillId="6" borderId="1" xfId="0" applyNumberFormat="1" applyFont="1" applyFill="1" applyBorder="1" applyAlignment="1">
      <alignment horizontal="center" vertical="center" wrapText="1"/>
    </xf>
    <xf numFmtId="37" fontId="5" fillId="6" borderId="2" xfId="0" applyNumberFormat="1" applyFont="1" applyFill="1" applyBorder="1" applyAlignment="1">
      <alignment horizontal="center" vertical="center" wrapText="1"/>
    </xf>
    <xf numFmtId="37" fontId="5" fillId="6" borderId="3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8" fillId="7" borderId="28" xfId="0" applyFont="1" applyFill="1" applyBorder="1" applyAlignment="1">
      <alignment horizontal="center"/>
    </xf>
    <xf numFmtId="0" fontId="8" fillId="7" borderId="29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wrapText="1"/>
    </xf>
    <xf numFmtId="14" fontId="2" fillId="2" borderId="2" xfId="0" applyNumberFormat="1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5" borderId="3" xfId="0" applyFont="1" applyFill="1" applyBorder="1" applyAlignment="1">
      <alignment horizontal="center" vertical="center" wrapText="1"/>
    </xf>
    <xf numFmtId="0" fontId="0" fillId="4" borderId="0" xfId="0" applyFont="1" applyFill="1"/>
    <xf numFmtId="164" fontId="0" fillId="0" borderId="0" xfId="0" applyNumberFormat="1" applyFont="1"/>
  </cellXfs>
  <cellStyles count="3">
    <cellStyle name="Normal" xfId="0" builtinId="0"/>
    <cellStyle name="Normal_2004_09_sigortacı gazetesisektör1" xfId="2" xr:uid="{938BC0A7-7C7B-48C7-A017-A29B6BB3152C}"/>
    <cellStyle name="Yüzde" xfId="1" builtinId="5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4.xml"/><Relationship Id="rId40" Type="http://schemas.openxmlformats.org/officeDocument/2006/relationships/externalLink" Target="externalLinks/externalLink7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2.xml"/><Relationship Id="rId43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externalLink" Target="externalLinks/externalLink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226219</xdr:colOff>
      <xdr:row>2</xdr:row>
      <xdr:rowOff>83345</xdr:rowOff>
    </xdr:from>
    <xdr:to>
      <xdr:col>8</xdr:col>
      <xdr:colOff>501915</xdr:colOff>
      <xdr:row>4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27DC93C-F000-49D1-9090-D99EC46C953B}"/>
            </a:ext>
          </a:extLst>
        </xdr:cNvPr>
        <xdr:cNvSpPr/>
      </xdr:nvSpPr>
      <xdr:spPr bwMode="auto">
        <a:xfrm rot="16200000">
          <a:off x="11656272" y="578592"/>
          <a:ext cx="50419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242114</xdr:colOff>
      <xdr:row>0</xdr:row>
      <xdr:rowOff>177138</xdr:rowOff>
    </xdr:from>
    <xdr:to>
      <xdr:col>3</xdr:col>
      <xdr:colOff>981408</xdr:colOff>
      <xdr:row>3</xdr:row>
      <xdr:rowOff>18388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02FF2EE9-BC98-421C-9071-B72FA86BFBED}"/>
            </a:ext>
          </a:extLst>
        </xdr:cNvPr>
        <xdr:cNvSpPr/>
      </xdr:nvSpPr>
      <xdr:spPr bwMode="auto">
        <a:xfrm rot="17632075">
          <a:off x="6577586" y="1386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  <xdr:twoCellAnchor>
    <xdr:from>
      <xdr:col>4</xdr:col>
      <xdr:colOff>23812</xdr:colOff>
      <xdr:row>5</xdr:row>
      <xdr:rowOff>35718</xdr:rowOff>
    </xdr:from>
    <xdr:to>
      <xdr:col>4</xdr:col>
      <xdr:colOff>763106</xdr:colOff>
      <xdr:row>5</xdr:row>
      <xdr:rowOff>448468</xdr:rowOff>
    </xdr:to>
    <xdr:sp macro="" textlink="">
      <xdr:nvSpPr>
        <xdr:cNvPr id="3" name="Yukarı Ok 2">
          <a:extLst>
            <a:ext uri="{FF2B5EF4-FFF2-40B4-BE49-F238E27FC236}">
              <a16:creationId xmlns:a16="http://schemas.microsoft.com/office/drawing/2014/main" id="{66DE7721-E344-4BDF-A0C7-9537E340A5A7}"/>
            </a:ext>
          </a:extLst>
        </xdr:cNvPr>
        <xdr:cNvSpPr/>
      </xdr:nvSpPr>
      <xdr:spPr bwMode="auto">
        <a:xfrm rot="14094951">
          <a:off x="7433704" y="1007826"/>
          <a:ext cx="412750" cy="739294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F5591AF3-F90A-401C-9A7B-1ED1B44EAF4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722551B-983D-455F-B12B-2021ADD2ADF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B2C8F799-4E8D-4347-8C14-03CF66653F2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0E97BDA-3DF3-42BF-97F0-7C5D0EF7AC7B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EEE7E08-2D62-4DFC-AE76-F44B2C4153B4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9486A96-EFCB-460B-96EB-D8E9811D80E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BDF1E31-917D-4F33-B37F-F9A00AA394C3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DE8A55A5-9813-44E4-B0AF-52957691526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EF66477-42B0-446F-B038-19E7F27CE91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0CCE055-0C53-4CA8-BA5E-E38BDEE7FAC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22FEB8B-113D-499E-9785-E61D921F4F5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5BC7C49-4114-4157-AC54-94793DADD4B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0AF413E4-269E-47F1-874E-CDA07B6EC3B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BD728D5-94E4-4313-B224-EB31101815F6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365947A6-32D2-4104-8933-8BCF5C63F78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56BCEEE8-E03C-46F5-94E8-8386B667546E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ADFD9092-A412-4FBB-A392-5AFBB6116975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91706F6A-B941-42EB-A2D0-738CAF578FAF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2">
          <a:extLst>
            <a:ext uri="{FF2B5EF4-FFF2-40B4-BE49-F238E27FC236}">
              <a16:creationId xmlns:a16="http://schemas.microsoft.com/office/drawing/2014/main" id="{F4143BBB-BCF5-40F1-8764-D7462A20EF21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FFB1CF6-710B-4796-BFD7-70F6A594EBA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058407D-604E-4529-82C5-D35E4E4FDA28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13BE5A0D-0E00-489C-84EE-D52B4DBC607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69FB501A-76BC-4CCC-B470-10084FFAC5E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C7F945E0-5450-4103-B191-6B6529B1A652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7583E2D6-D4E4-4F9A-8F8F-15A430758799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EFB0A651-A911-405D-AEE2-27C862F4548D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226219</xdr:colOff>
      <xdr:row>0</xdr:row>
      <xdr:rowOff>83345</xdr:rowOff>
    </xdr:from>
    <xdr:to>
      <xdr:col>3</xdr:col>
      <xdr:colOff>501915</xdr:colOff>
      <xdr:row>2</xdr:row>
      <xdr:rowOff>115095</xdr:rowOff>
    </xdr:to>
    <xdr:sp macro="" textlink="">
      <xdr:nvSpPr>
        <xdr:cNvPr id="2" name="Yukarı Ok 1">
          <a:extLst>
            <a:ext uri="{FF2B5EF4-FFF2-40B4-BE49-F238E27FC236}">
              <a16:creationId xmlns:a16="http://schemas.microsoft.com/office/drawing/2014/main" id="{F4B65930-4896-47A9-B2AD-DF61E9979767}"/>
            </a:ext>
          </a:extLst>
        </xdr:cNvPr>
        <xdr:cNvSpPr/>
      </xdr:nvSpPr>
      <xdr:spPr bwMode="auto">
        <a:xfrm rot="16200000">
          <a:off x="6329892" y="151872"/>
          <a:ext cx="412750" cy="275696"/>
        </a:xfrm>
        <a:prstGeom prst="upArrow">
          <a:avLst/>
        </a:prstGeom>
        <a:gradFill flip="none" rotWithShape="1">
          <a:gsLst>
            <a:gs pos="0">
              <a:schemeClr val="accent2">
                <a:lumMod val="0"/>
                <a:lumOff val="100000"/>
              </a:schemeClr>
            </a:gs>
            <a:gs pos="35000">
              <a:schemeClr val="accent2">
                <a:lumMod val="0"/>
                <a:lumOff val="100000"/>
              </a:schemeClr>
            </a:gs>
            <a:gs pos="100000">
              <a:schemeClr val="accent2">
                <a:lumMod val="100000"/>
              </a:schemeClr>
            </a:gs>
          </a:gsLst>
          <a:path path="circle">
            <a:fillToRect l="50000" t="-80000" r="50000" b="180000"/>
          </a:path>
          <a:tileRect/>
        </a:gra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lang="tr-TR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&#287;ustos%202026%20Prim-Adet%20Konsolidasyon%20&#199;al&#305;&#351;mas&#305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id\my%20documents\New%20Folder\Rep98\DOVIZREP.MD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lients\Celik%20Halat\30.06.98\FR\ALTMENP.XL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O:\My%20Documents\Clients\DBR-31.12.00\SPK%20Formats\FORMSRK.XL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72.18.2.249\magdeburger\AKTUERYA\Hazine%20Raporlar&#305;\Prim%20Adet\2023\202312\Prim%20Adet_SQL_202312_V0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AKT&#220;ERYA%20GRUBU\Reporting\Prim%20Adet\2020\05\Local_GWP_05_2020_for_Prim_Adet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ORTAK\+%20MAL&#304;%20TABLOLAR\202411%20Mali%20Tablolar\GT_Bilan&#231;o_2024_Quick_&#350;ablon_112024_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ahtar"/>
      <sheetName val="Geçen Dönem Özet"/>
      <sheetName val="Geçen Dönem"/>
      <sheetName val="Genel Kontrol Ünitesi"/>
      <sheetName val="Direkt Endirekt Primler"/>
      <sheetName val="Genel"/>
      <sheetName val="Branş Bazlı Analiz"/>
      <sheetName val="Karşılaştırmalı Prim Üretimi"/>
      <sheetName val="Hayatdışı"/>
      <sheetName val="Hayat"/>
      <sheetName val="Kaza"/>
      <sheetName val="Hastalık-Sağlık"/>
      <sheetName val="Kara Araçları"/>
      <sheetName val="Kasko"/>
      <sheetName val="Raylı Araçlar"/>
      <sheetName val="Hava Araçları"/>
      <sheetName val="Su Araçları"/>
      <sheetName val="Nakliyat"/>
      <sheetName val="Yangın ve Doğal Afetler"/>
      <sheetName val="Genel Zararlar"/>
      <sheetName val="Kara Araçları Sorumluluk"/>
      <sheetName val="Trafik"/>
      <sheetName val="Hava Araçları Sorumluluk"/>
      <sheetName val="Su Araçları Sorumluluk"/>
      <sheetName val="Genel Sorumluluk"/>
      <sheetName val="Kredi"/>
      <sheetName val="Kefalet"/>
      <sheetName val="Finansal Kayıplar"/>
      <sheetName val="Hukuksal Koruma"/>
      <sheetName val="Destek"/>
      <sheetName val="Dev.Dest.Tarım Sigortaları"/>
      <sheetName val="Mühendislik Sigortaları"/>
      <sheetName val="H-Hayat Toplam"/>
      <sheetName val="H-Hastalık Sağlık"/>
      <sheetName val="Hayat Grubu Toplam"/>
      <sheetName val="Direkt"/>
      <sheetName val="Endirekt"/>
      <sheetName val="Toplam"/>
      <sheetName val="Satış Kanalı Bazında Primler"/>
      <sheetName val="Genel (2)"/>
      <sheetName val="Branş Bazlı Analiz (2)"/>
      <sheetName val="Hayatdışı (2)"/>
      <sheetName val="Hayat (2)"/>
      <sheetName val="Kaza (2)"/>
      <sheetName val="Hastalık-Sağlık (2)"/>
      <sheetName val="Kara Araçları (2)"/>
      <sheetName val="Kasko (2)"/>
      <sheetName val="Raylı Araçlar (2)"/>
      <sheetName val="Hava Araçları (2)"/>
      <sheetName val="Su Araçları (2)"/>
      <sheetName val="Nakliyat (2)"/>
      <sheetName val="Yangın ve Doğal Afetler (2)"/>
      <sheetName val="Genel Zararlar (2)"/>
      <sheetName val="Kara Araçları Sorumluluk (2)"/>
      <sheetName val="Trafik (2)"/>
      <sheetName val="Hava Araçları Sorumluluk (2)"/>
      <sheetName val="Su Araçları Sorumluluk (2)"/>
      <sheetName val="Genel Sorumluluk (2)"/>
      <sheetName val="Kredi (2)"/>
      <sheetName val="Kefalet (2)"/>
      <sheetName val="Finansal Kayıplar (2)"/>
      <sheetName val="Hukuksal Koruma (2)"/>
      <sheetName val="Destek (2)"/>
      <sheetName val="Dev.Dest.Tarım Sigortaları (2)"/>
      <sheetName val="Mühendislik Sigortaları (2)"/>
      <sheetName val="H-Hayat Toplam (2)"/>
      <sheetName val="H-Hastalık Sağlık (2)"/>
      <sheetName val="Hayat Grubu Toplam (2)"/>
      <sheetName val="Merkez"/>
      <sheetName val="Acente"/>
      <sheetName val="Banka"/>
      <sheetName val="Broker"/>
      <sheetName val="Diğer"/>
      <sheetName val="Prim Üretim Sıralama"/>
      <sheetName val="Genel (3)"/>
      <sheetName val="Hayatdışı (3)"/>
      <sheetName val="Hayat (3)"/>
      <sheetName val="Genel Toplam"/>
      <sheetName val="Kaza (3)"/>
      <sheetName val="Hastalık-Sağlık (3)"/>
      <sheetName val="Kara Araçları (3)"/>
      <sheetName val="Kasko (3)"/>
      <sheetName val="Raylı Araçlar (3)"/>
      <sheetName val="Hava Araçları (3)"/>
      <sheetName val="Su Araçları (3)"/>
      <sheetName val="Nakliyat (3)"/>
      <sheetName val="Yangın ve Doğal Afetler (3)"/>
      <sheetName val="Genel Zararlar (3)"/>
      <sheetName val="Kara Araçları Sorumluluk (3)"/>
      <sheetName val="Trafik (3)"/>
      <sheetName val="Hava Araçları Sorumluluk (3)"/>
      <sheetName val="Su Araçları Sorumluluk (3)"/>
      <sheetName val="Genel Sorumluluk (3)"/>
      <sheetName val="Kredi (3)"/>
      <sheetName val="Kefalet (3)"/>
      <sheetName val="Finansal Kayıplar (3)"/>
      <sheetName val="Hukuksal Koruma (3)"/>
      <sheetName val="Destek (3)"/>
      <sheetName val="Dev.Dest.Tarım Sigortaları (3)"/>
      <sheetName val="Mühendislik Sigortaları (3)"/>
      <sheetName val="Alt Branş Teminat Adeti"/>
      <sheetName val="Genel (4)"/>
      <sheetName val="Hayatdışı (4)"/>
      <sheetName val="Hayat (4)"/>
      <sheetName val="Kaza (4)"/>
      <sheetName val="Hastalık-Sağlık (4)"/>
      <sheetName val="Kara Araçları (4)"/>
      <sheetName val="Kasko (4)"/>
      <sheetName val="Raylı Araçlar (4)"/>
      <sheetName val="Hava Araçları (4)"/>
      <sheetName val="Su Araçları (4)"/>
      <sheetName val="Nakliyat (4)"/>
      <sheetName val="Yangın ve Doğal Afetler (4)"/>
      <sheetName val="Genel Zararlar (4)"/>
      <sheetName val="Kara Araçları Sorumluluk (4)"/>
      <sheetName val="Trafik (4)"/>
      <sheetName val="Hava Araçları Sorumluluk (4)"/>
      <sheetName val="Su Araçları Sorumluluk (4)"/>
      <sheetName val="Genel Sorumluluk (4)"/>
      <sheetName val="Kredi (4)"/>
      <sheetName val="Kefalet (4)"/>
      <sheetName val="Finansal Kayıplar (4)"/>
      <sheetName val="Hukuksal Koruma (4)"/>
      <sheetName val="Destek (4)"/>
      <sheetName val="Dev.Dest.Tarım Sigortaları (4)"/>
      <sheetName val="Mühendislik Sigortaları (4)"/>
      <sheetName val="H-Hayat Toplam (4)"/>
      <sheetName val="H-Hastalık Sağlık (4)"/>
      <sheetName val="Hayat Grubu Toplam (4)"/>
      <sheetName val="Detay"/>
      <sheetName val="Satış Şekli Bazında Primler"/>
      <sheetName val="Genel (9)"/>
      <sheetName val="Hayatdışı (5)"/>
      <sheetName val="Hayat (5)"/>
      <sheetName val="Kaza (5)"/>
      <sheetName val="Hastalık-Sağlık (5)"/>
      <sheetName val="Kara Araçları (5)"/>
      <sheetName val="Kasko (5)"/>
      <sheetName val="Raylı Araçlar (5)"/>
      <sheetName val="Hava Araçları (5)"/>
      <sheetName val="Su Araçları (5)"/>
      <sheetName val="Nakliyat (5)"/>
      <sheetName val="Yangın ve Doğal Afetler (5)"/>
      <sheetName val="Genel Zararlar (5)"/>
      <sheetName val="Kara Araçları Sorumluluk (5)"/>
      <sheetName val="Trafik (5)"/>
      <sheetName val="Hava Araçları Sorumluluk (5)"/>
      <sheetName val="Su Araçları Sorumluluk (5)"/>
      <sheetName val="Genel Sorumluluk (5)"/>
      <sheetName val="Kredi (5)"/>
      <sheetName val="Kefalet (5)"/>
      <sheetName val="Finansal Kayıplar (5)"/>
      <sheetName val="Hukuksal Koruma (5)"/>
      <sheetName val="Destek (5)"/>
      <sheetName val="Dev.Dest.Tarım Sigortaları  (5)"/>
      <sheetName val="Mühendislik Sigortaları (5)"/>
      <sheetName val="H-Hayat Toplam (5)"/>
      <sheetName val="H-Hastalık Sağlık (5)"/>
      <sheetName val="Hayat Grubu Toplam (5)"/>
      <sheetName val="Tele-Satış"/>
      <sheetName val="E-Ticaret"/>
      <sheetName val="Geleneksel"/>
      <sheetName val="Satış Şekli Bazında Adet"/>
      <sheetName val="Genel (10)"/>
      <sheetName val="Hayatdışı (6)"/>
      <sheetName val="Hayat (6)"/>
      <sheetName val="Kaza (6)"/>
      <sheetName val="Hastalık-Sağlık (6)"/>
      <sheetName val="Kara Araçları (6)"/>
      <sheetName val="Kasko (6)"/>
      <sheetName val="Raylı Araçlar (6)"/>
      <sheetName val="Hava Araçları (6)"/>
      <sheetName val="Su Araçları (6)"/>
      <sheetName val="Nakliyat (6)"/>
      <sheetName val="Yangın ve Doğal Afetler (6)"/>
      <sheetName val="Genel Zararlar (6)"/>
      <sheetName val="Kara Araçları Sorumluluk (6)"/>
      <sheetName val="Trafik (6)"/>
      <sheetName val="Hava Araçları Sorumluluk (6)"/>
      <sheetName val="Su Araçları Sorumluluk (6)"/>
      <sheetName val="Genel Sorumluluk (6)"/>
      <sheetName val="Kredi (6)"/>
      <sheetName val="Kefalet (6)"/>
      <sheetName val="Finansal Kayıplar (6)"/>
      <sheetName val="Hukuksal Koruma (6)"/>
      <sheetName val="Destek (6)"/>
      <sheetName val="Dev.Dest.Tarım Sigortaları  (6)"/>
      <sheetName val="Mühendislik Sigortaları (6)"/>
      <sheetName val="H-Hayat Toplam (6)"/>
      <sheetName val="H-Hastalık Sağlık (6)"/>
      <sheetName val="Hayat Grubu Toplam (6)"/>
      <sheetName val="Tele-Satış (2)"/>
      <sheetName val="E-Ticaret (2)"/>
      <sheetName val="Geleneksel (2)"/>
      <sheetName val="Kasko Prim Adet"/>
      <sheetName val="Özet"/>
      <sheetName val="Genel (5)"/>
      <sheetName val="Alt Branş Teminat Adet"/>
      <sheetName val="Yazılan Prim"/>
      <sheetName val="Trafik Prim Adet"/>
      <sheetName val="Özet (2)"/>
      <sheetName val="Genel (6)"/>
      <sheetName val="Alt Branş Teminat Adet (2)"/>
      <sheetName val="Yazılan Prim (2)"/>
      <sheetName val="KZK Ferdi Kaza Prim Adet"/>
      <sheetName val="Özet (3)"/>
      <sheetName val="Genel (7)"/>
      <sheetName val="Alt Branş Teminat Adet (3)"/>
      <sheetName val="Yazılan Prim (3)"/>
      <sheetName val="Satış Kan. Baz. Satış Şek."/>
      <sheetName val="Genel (8)"/>
      <sheetName val="Branş Bazlı Analiz (3)"/>
      <sheetName val="Hayatdışı (7)"/>
      <sheetName val="Hayat (7)"/>
      <sheetName val="Kaza (7)"/>
      <sheetName val="Hastalık-Sağlık (7)"/>
      <sheetName val="Kara Araçları (7)"/>
      <sheetName val="Kasko (7)"/>
      <sheetName val="Raylı Araçlar (7)"/>
      <sheetName val="Hava Araçları (7)"/>
      <sheetName val="Su Araçları (7)"/>
      <sheetName val="Nakliyat (7)"/>
      <sheetName val="Yangın ve Doğal Afetler (7)"/>
      <sheetName val="Genel Zararlar (7)"/>
      <sheetName val="Kara Araçları Sorumluluk (7)"/>
      <sheetName val="Trafik (7)"/>
      <sheetName val="Hava Araçları Sorumluluk (7)"/>
      <sheetName val="Su Araçları Sorumluluk (7)"/>
      <sheetName val="Genel Sorumluluk (7)"/>
      <sheetName val="Kredi (7)"/>
      <sheetName val="Kefalet (7)"/>
      <sheetName val="Finansal Kayıplar (7)"/>
      <sheetName val="Hukuksal Koruma (7)"/>
      <sheetName val="Destek (7)"/>
      <sheetName val="Dev.Dest.Tarım Sigortaları  (7)"/>
      <sheetName val="Mühendislik Sigortaları (7)"/>
      <sheetName val="H-Hayat Toplam (7)"/>
      <sheetName val="H-Hastalık Sağlık (7)"/>
      <sheetName val="Hayat Grubu Toplam (7)"/>
      <sheetName val="Merkez (2)"/>
      <sheetName val="Acente (2)"/>
      <sheetName val="Banka (2)"/>
      <sheetName val="Broker (2)"/>
      <sheetName val="Diğer (2)"/>
      <sheetName val="1001-Detay"/>
      <sheetName val="1003-Detay"/>
      <sheetName val="1003-Kasko"/>
      <sheetName val="1003-Trafik"/>
      <sheetName val="1003-ZKFK"/>
      <sheetName val="1004-Detay"/>
      <sheetName val="1004-Kasko"/>
      <sheetName val="1004-Trafik"/>
      <sheetName val="1004-ZKFK"/>
      <sheetName val="1005-Detay"/>
      <sheetName val="1005-Kasko"/>
      <sheetName val="1005-Trafik"/>
      <sheetName val="1005-ZKFK"/>
      <sheetName val="1006-Detay"/>
      <sheetName val="1006-Kasko"/>
      <sheetName val="1006-Trafik"/>
      <sheetName val="1007-Detay"/>
      <sheetName val="1008-Detay"/>
      <sheetName val="1008-Kasko"/>
      <sheetName val="1008-Trafik"/>
      <sheetName val="1008-ZKFK"/>
      <sheetName val="1009-Detay"/>
      <sheetName val="1009-Kasko"/>
      <sheetName val="1009-Trafik"/>
      <sheetName val="1009-ZKFK"/>
      <sheetName val="1010-Detay"/>
      <sheetName val="1011-Detay"/>
      <sheetName val="1012-Detay"/>
      <sheetName val="1012-Kasko"/>
      <sheetName val="1012-Trafik"/>
      <sheetName val="1013-Detay"/>
      <sheetName val="1013-Kasko"/>
      <sheetName val="1016-Detay"/>
      <sheetName val="1017-Detay"/>
      <sheetName val="1017-Kasko"/>
      <sheetName val="1017-Trafik"/>
      <sheetName val="1017-ZKFK"/>
      <sheetName val="1018-Detay"/>
      <sheetName val="1018-Kasko"/>
      <sheetName val="1018-Trafik"/>
      <sheetName val="1020-Detay"/>
      <sheetName val="1020-Kasko"/>
      <sheetName val="1020-Trafik"/>
      <sheetName val="1020-ZKFK"/>
      <sheetName val="1022-Detay"/>
      <sheetName val="1022-Kasko"/>
      <sheetName val="1022-Trafik"/>
      <sheetName val="1022-ZKFK"/>
      <sheetName val="1025-Detay"/>
      <sheetName val="1025-Kasko"/>
      <sheetName val="1025-Trafik"/>
      <sheetName val="1027-Detay"/>
      <sheetName val="1027-Kasko"/>
      <sheetName val="1027-Trafik"/>
      <sheetName val="1028-Detay"/>
      <sheetName val="1028-Kasko"/>
      <sheetName val="1028-Trafik"/>
      <sheetName val="1028-ZKFK"/>
      <sheetName val="1030-Detay"/>
      <sheetName val="1030-Kasko"/>
      <sheetName val="1030-Trafik"/>
      <sheetName val="1031-Detay"/>
      <sheetName val="1031-Kasko"/>
      <sheetName val="1032-Detay"/>
      <sheetName val="1032-Kasko"/>
      <sheetName val="1032-Trafik"/>
      <sheetName val="1032-ZKFK"/>
      <sheetName val="1034-Detay"/>
      <sheetName val="1034-Kasko"/>
      <sheetName val="1034-Trafik"/>
      <sheetName val="1035-Detay"/>
      <sheetName val="1035-Kasko"/>
      <sheetName val="1035-Trafik"/>
      <sheetName val="1035-ZKFK"/>
      <sheetName val="1036-Detay"/>
      <sheetName val="1036-Kasko"/>
      <sheetName val="1036-Trafik"/>
      <sheetName val="1036-ZKFK"/>
      <sheetName val="1037-Detay"/>
      <sheetName val="1037-Kasko"/>
      <sheetName val="1037-Trafik"/>
      <sheetName val="1038-Detay"/>
      <sheetName val="1038-Kasko"/>
      <sheetName val="1038-Trafik"/>
      <sheetName val="1039-Detay"/>
      <sheetName val="1039-Kasko"/>
      <sheetName val="1039-Trafik"/>
      <sheetName val="1039-ZKFK"/>
      <sheetName val="1040-Detay"/>
      <sheetName val="1043-Detay"/>
      <sheetName val="1043-Kasko"/>
      <sheetName val="1043-Trafik"/>
      <sheetName val="1043-ZKFK"/>
      <sheetName val="1044-Detay"/>
      <sheetName val="1044-Kasko"/>
      <sheetName val="1044-Trafik"/>
      <sheetName val="1045-Detay"/>
      <sheetName val="1045-Kasko"/>
      <sheetName val="1045-Trafik"/>
      <sheetName val="1046-Detay"/>
      <sheetName val="1046-Kasko"/>
      <sheetName val="1046-ZKFK"/>
      <sheetName val="1048-Detay"/>
      <sheetName val="1048-Kasko"/>
      <sheetName val="1048-Trafik"/>
      <sheetName val="1049-Detay"/>
      <sheetName val="1049-Kasko"/>
      <sheetName val="1049-Trafik"/>
      <sheetName val="1051-Detay"/>
      <sheetName val="1051-Kasko"/>
      <sheetName val="1051-ZKFK"/>
      <sheetName val="1052-Detay"/>
      <sheetName val="1052-Kasko"/>
      <sheetName val="1053-Detay"/>
      <sheetName val="1053-Kasko"/>
      <sheetName val="1053-Trafik"/>
      <sheetName val="1055-Detay"/>
      <sheetName val="1055-Kasko"/>
      <sheetName val="1056-Detay"/>
      <sheetName val="1056-Kasko"/>
      <sheetName val="1056-Trafik"/>
      <sheetName val="1057-Detay"/>
      <sheetName val="1057-Kasko"/>
      <sheetName val="1058-Detay"/>
      <sheetName val="1058-Kasko"/>
      <sheetName val="1059-Detay"/>
      <sheetName val="1060-Detay"/>
      <sheetName val="1061-Detay"/>
      <sheetName val="2001-Detay"/>
      <sheetName val="2002-Detay"/>
      <sheetName val="2002-Hayat"/>
      <sheetName val="2005-Detay"/>
      <sheetName val="2005-Hayat"/>
      <sheetName val="2006-Detay"/>
      <sheetName val="2006-Hayat"/>
      <sheetName val="2007-Detay"/>
      <sheetName val="2007-Hayat"/>
      <sheetName val="2008-Detay"/>
      <sheetName val="2008-Hayat"/>
      <sheetName val="3001-Detay"/>
      <sheetName val="3001-Hayat"/>
      <sheetName val="3002-Detay"/>
      <sheetName val="3002-Hayat"/>
      <sheetName val="3003-Detay"/>
      <sheetName val="3003-Hayat"/>
      <sheetName val="3004-Detay"/>
      <sheetName val="3004-Hayat"/>
      <sheetName val="3005-Detay"/>
      <sheetName val="3005-Hayat"/>
      <sheetName val="3006-Detay"/>
      <sheetName val="3006-Hayat"/>
      <sheetName val="3007-Detay"/>
      <sheetName val="3007-Hayat"/>
      <sheetName val="3008-Detay"/>
      <sheetName val="3008-Hayat"/>
      <sheetName val="3009-Detay"/>
      <sheetName val="3009-Hayat"/>
      <sheetName val="3011-Detay"/>
      <sheetName val="3011-Hayat"/>
      <sheetName val="3012-Detay"/>
      <sheetName val="3012-Hayat"/>
      <sheetName val="3016-Detay"/>
      <sheetName val="3016-Hayat"/>
      <sheetName val="3017-Detay"/>
      <sheetName val="3017-Hayat"/>
      <sheetName val="3018-Detay"/>
      <sheetName val="3018-Hayat"/>
    </sheetNames>
    <sheetDataSet>
      <sheetData sheetId="0"/>
      <sheetData sheetId="1"/>
      <sheetData sheetId="2" refreshError="1"/>
      <sheetData sheetId="3" refreshError="1"/>
      <sheetData sheetId="4" refreshError="1"/>
      <sheetData sheetId="5"/>
      <sheetData sheetId="6">
        <row r="3">
          <cell r="CQ3" t="str">
            <v>701-Yangın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>
        <row r="3">
          <cell r="CQ3" t="str">
            <v>701-Yangın</v>
          </cell>
        </row>
        <row r="4">
          <cell r="CQ4" t="str">
            <v>702-Kar Kaybı</v>
          </cell>
        </row>
        <row r="5">
          <cell r="CQ5" t="str">
            <v>703-Zorunlu Deprem</v>
          </cell>
        </row>
        <row r="6">
          <cell r="CQ6" t="str">
            <v>704-Maden Çalışanları Zorunlu Ferdi Kaza</v>
          </cell>
        </row>
        <row r="7">
          <cell r="CQ7" t="str">
            <v>706-Dolaylı Kefalet</v>
          </cell>
        </row>
        <row r="8">
          <cell r="CQ8" t="str">
            <v>710-Emtea</v>
          </cell>
        </row>
        <row r="9">
          <cell r="CQ9" t="str">
            <v>711-Kıymet</v>
          </cell>
        </row>
        <row r="10">
          <cell r="CQ10" t="str">
            <v>712-Tekne</v>
          </cell>
        </row>
        <row r="11">
          <cell r="CQ11" t="str">
            <v>713-Raylı Araçlar Genel</v>
          </cell>
        </row>
        <row r="12">
          <cell r="CQ12" t="str">
            <v>714-Zorunlu Karayolu Tasımacılık Mali Sorumluluk</v>
          </cell>
        </row>
        <row r="13">
          <cell r="CQ13" t="str">
            <v>715-Zorunlu Trafik (Yeşil Kart Hariç)</v>
          </cell>
        </row>
        <row r="14">
          <cell r="CQ14" t="str">
            <v>903-Yeşil Kart</v>
          </cell>
        </row>
        <row r="15">
          <cell r="CQ15" t="str">
            <v>716-Motorlu Kara Taşıtları İhtiyari Mali Sorumluluk</v>
          </cell>
        </row>
        <row r="16">
          <cell r="CQ16" t="str">
            <v>717-Motorlu Kara Taşıtları - Kasko</v>
          </cell>
        </row>
        <row r="17">
          <cell r="CQ17" t="str">
            <v>718-Karayolu Yolcu Taşımacılığı Zor.Koltuk F.K.</v>
          </cell>
        </row>
        <row r="18">
          <cell r="CQ18" t="str">
            <v>719-İşveren Mali Sorumluluk</v>
          </cell>
        </row>
        <row r="19">
          <cell r="CQ19" t="str">
            <v>721-Asansör Kaza Üçüncü Şahıslara Karşı Mali Sorumluluk</v>
          </cell>
        </row>
        <row r="20">
          <cell r="CQ20" t="str">
            <v>722-Çevre Kirliliği Mali Sorumluluk</v>
          </cell>
        </row>
        <row r="21">
          <cell r="CQ21" t="str">
            <v>723-Cam Kırılması</v>
          </cell>
        </row>
        <row r="22">
          <cell r="CQ22" t="str">
            <v>724-Hırsızlık</v>
          </cell>
        </row>
        <row r="23">
          <cell r="CQ23" t="str">
            <v>725-Tüpgaz Zorunlu Sorumluluk</v>
          </cell>
        </row>
        <row r="24">
          <cell r="CQ24" t="str">
            <v>726-Tehlikeli Maddeler Zorunlu Sorumluluk</v>
          </cell>
        </row>
        <row r="25">
          <cell r="CQ25" t="str">
            <v>727-Uçak Tekne</v>
          </cell>
        </row>
        <row r="26">
          <cell r="CQ26" t="str">
            <v>728-Uçak Mali Mesuliyet</v>
          </cell>
        </row>
        <row r="27">
          <cell r="CQ27" t="str">
            <v>729-Uçak Yolcu Kaza</v>
          </cell>
        </row>
        <row r="28">
          <cell r="CQ28" t="str">
            <v>730-Tıbbı Kötü Uygulamaya İlişkin ZMSS</v>
          </cell>
        </row>
        <row r="29">
          <cell r="CQ29" t="str">
            <v>731-Özel Güvenlik Mali Sorumluluk</v>
          </cell>
        </row>
        <row r="30">
          <cell r="CQ30" t="str">
            <v>732-Zorunlu Sertifika Mali Sorumluluk</v>
          </cell>
        </row>
        <row r="31">
          <cell r="CQ31" t="str">
            <v>733-Mesleki Sorumluluk</v>
          </cell>
        </row>
        <row r="32">
          <cell r="CQ32" t="str">
            <v>734-Kıyı Tesisleri Deniz Kirliliği Zorunlu Mali Sorumluluk</v>
          </cell>
        </row>
        <row r="33">
          <cell r="CQ33" t="str">
            <v>735-Tekne Sorumluluk</v>
          </cell>
        </row>
        <row r="34">
          <cell r="CQ34" t="str">
            <v>736-Emniyeti Suistimal</v>
          </cell>
        </row>
        <row r="35">
          <cell r="CQ35" t="str">
            <v>737-Motorlu Kara Taşıtları Dışındaki Kara Taşıtları</v>
          </cell>
        </row>
        <row r="36">
          <cell r="CQ36" t="str">
            <v>738-Nehir Araçları</v>
          </cell>
        </row>
        <row r="37">
          <cell r="CQ37" t="str">
            <v>739-Göl Araçları</v>
          </cell>
        </row>
        <row r="38">
          <cell r="CQ38" t="str">
            <v>740-İhtiyari Deprem</v>
          </cell>
        </row>
        <row r="39">
          <cell r="CQ39" t="str">
            <v>741-Sel</v>
          </cell>
        </row>
        <row r="40">
          <cell r="CQ40" t="str">
            <v>742-Deprem ve Sel Dışındaki Doğal Afetler</v>
          </cell>
        </row>
        <row r="41">
          <cell r="CQ41" t="str">
            <v>743-Nükleer Enerji</v>
          </cell>
        </row>
        <row r="42">
          <cell r="CQ42" t="str">
            <v>744-Toprak Kayması</v>
          </cell>
        </row>
        <row r="43">
          <cell r="CQ43" t="str">
            <v>745-Taksitli Kredi</v>
          </cell>
        </row>
        <row r="44">
          <cell r="CQ44" t="str">
            <v>746-Uzun Vadeli Konut Kredisi</v>
          </cell>
        </row>
        <row r="45">
          <cell r="CQ45" t="str">
            <v>747-Tarım Kredisi</v>
          </cell>
        </row>
        <row r="46">
          <cell r="CQ46" t="str">
            <v>748-İstihdam</v>
          </cell>
        </row>
        <row r="47">
          <cell r="CQ47" t="str">
            <v>749-Gelir Yetersizliği</v>
          </cell>
        </row>
        <row r="48">
          <cell r="CQ48" t="str">
            <v>750-Ferdi Kaza</v>
          </cell>
        </row>
        <row r="49">
          <cell r="CQ49" t="str">
            <v>751-Uzun Süreli Ferdi Kaza</v>
          </cell>
        </row>
        <row r="50">
          <cell r="CQ50" t="str">
            <v>752-Hava Şartları</v>
          </cell>
        </row>
        <row r="51">
          <cell r="CQ51" t="str">
            <v>753-Genel Giderler</v>
          </cell>
        </row>
        <row r="52">
          <cell r="CQ52" t="str">
            <v>754-Beklenmeyen Ticari Giderler</v>
          </cell>
        </row>
        <row r="53">
          <cell r="CQ53" t="str">
            <v>755-Kredi</v>
          </cell>
        </row>
        <row r="54">
          <cell r="CQ54" t="str">
            <v>756-İhracat Kredi</v>
          </cell>
        </row>
        <row r="55">
          <cell r="CQ55" t="str">
            <v>757-Piyasa Değerindeki Kayıp</v>
          </cell>
        </row>
        <row r="56">
          <cell r="CQ56" t="str">
            <v>758-Kira Ve Gelir Kaybı</v>
          </cell>
        </row>
        <row r="57">
          <cell r="CQ57" t="str">
            <v>759-Diğer Finansal Kayıplar</v>
          </cell>
        </row>
        <row r="58">
          <cell r="CQ58" t="str">
            <v>760-Hukuksal Koruma</v>
          </cell>
        </row>
        <row r="59">
          <cell r="CQ59" t="str">
            <v>761-Patlama</v>
          </cell>
        </row>
        <row r="60">
          <cell r="CQ60" t="str">
            <v>765-Makine Kırılması</v>
          </cell>
        </row>
        <row r="61">
          <cell r="CQ61" t="str">
            <v>766-Montaj</v>
          </cell>
        </row>
        <row r="62">
          <cell r="CQ62" t="str">
            <v>767-İnşaat</v>
          </cell>
        </row>
        <row r="63">
          <cell r="CQ63" t="str">
            <v>768-Elektronik Cihaz</v>
          </cell>
        </row>
        <row r="64">
          <cell r="CQ64" t="str">
            <v>769-Yapı Denetimi Zorunlu Mali Sorumluluk</v>
          </cell>
        </row>
        <row r="65">
          <cell r="CQ65" t="str">
            <v>770-Deniz Yolu Yolcu Taşımacılığı ZMS</v>
          </cell>
        </row>
        <row r="66">
          <cell r="CQ66" t="str">
            <v>772-Devlet Destekli İpek Böceği Sigortası</v>
          </cell>
        </row>
        <row r="67">
          <cell r="CQ67" t="str">
            <v>773-Devlet Destekli Arıcılık</v>
          </cell>
        </row>
        <row r="68">
          <cell r="CQ68" t="str">
            <v>774-Su Ürünleri</v>
          </cell>
        </row>
        <row r="69">
          <cell r="CQ69" t="str">
            <v>775-Dolu Sera</v>
          </cell>
        </row>
        <row r="70">
          <cell r="CQ70" t="str">
            <v>776-Devlet Destekli Sera</v>
          </cell>
        </row>
        <row r="71">
          <cell r="CQ71" t="str">
            <v>777-Devlet Destekli Bitkisel Ürün</v>
          </cell>
        </row>
        <row r="72">
          <cell r="CQ72" t="str">
            <v>778-Devlet Destekli Su Ürünleri</v>
          </cell>
        </row>
        <row r="73">
          <cell r="CQ73" t="str">
            <v>779-Devlet Destekli Hayvan Hayat</v>
          </cell>
        </row>
        <row r="74">
          <cell r="CQ74" t="str">
            <v>780-Hayvan Hayat</v>
          </cell>
        </row>
        <row r="75">
          <cell r="CQ75" t="str">
            <v>781-Kümes Hayvan Hayat</v>
          </cell>
        </row>
        <row r="76">
          <cell r="CQ76" t="str">
            <v>782-Devlet Destekli Kümes Hayvan Hayat</v>
          </cell>
        </row>
        <row r="77">
          <cell r="CQ77" t="str">
            <v>783-Devlet Destekli Küçükbaş Hayvan Hayat</v>
          </cell>
        </row>
        <row r="78">
          <cell r="CQ78" t="str">
            <v>784-Hastalık</v>
          </cell>
        </row>
        <row r="79">
          <cell r="CQ79" t="str">
            <v>785-Sağlık</v>
          </cell>
        </row>
        <row r="80">
          <cell r="CQ80" t="str">
            <v>786-Seyahat Sağlık</v>
          </cell>
        </row>
        <row r="81">
          <cell r="CQ81" t="str">
            <v>789-Seyahat Araç Destek</v>
          </cell>
        </row>
        <row r="82">
          <cell r="CQ82" t="str">
            <v>790-İrat Ödemeleri</v>
          </cell>
        </row>
        <row r="83">
          <cell r="CQ83" t="str">
            <v>791-Diğerleri</v>
          </cell>
        </row>
        <row r="84">
          <cell r="CQ84" t="str">
            <v>792-Evlilik/Doğum Sigortası</v>
          </cell>
        </row>
        <row r="85">
          <cell r="CQ85" t="str">
            <v>793-Yatırım Fonlu Sigortalar</v>
          </cell>
        </row>
        <row r="86">
          <cell r="CQ86" t="str">
            <v>794-Sermaye İtfa Sigortası</v>
          </cell>
        </row>
        <row r="87">
          <cell r="CQ87" t="str">
            <v>795-Fon Yönetim Sigortası</v>
          </cell>
        </row>
        <row r="88">
          <cell r="CQ88" t="str">
            <v>796-Hastalık</v>
          </cell>
        </row>
        <row r="89">
          <cell r="CQ89" t="str">
            <v>797-Sağlık Toplam</v>
          </cell>
        </row>
        <row r="90">
          <cell r="CQ90" t="str">
            <v>798-Destek Genel</v>
          </cell>
        </row>
        <row r="91">
          <cell r="CQ91" t="str">
            <v>799-Tontin</v>
          </cell>
        </row>
        <row r="92">
          <cell r="CQ92" t="str">
            <v>707-Devlet Destekli Alacak Sigortası</v>
          </cell>
        </row>
        <row r="93">
          <cell r="CQ93" t="str">
            <v>771-Ürün Sorumluluk</v>
          </cell>
        </row>
        <row r="94">
          <cell r="CQ94" t="str">
            <v>708-Bina Tamamlama</v>
          </cell>
        </row>
        <row r="95">
          <cell r="CQ95" t="str">
            <v>705-Doğrudan Kefalet</v>
          </cell>
        </row>
      </sheetData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 refreshError="1"/>
      <sheetData sheetId="195">
        <row r="3">
          <cell r="JJ3" t="str">
            <v>71701-Dar Kasko Ürünü İstatistiki Veriler</v>
          </cell>
        </row>
        <row r="4">
          <cell r="JJ4" t="str">
            <v>71702-Kasko Ürünü İstatistiki Veriler</v>
          </cell>
        </row>
        <row r="5">
          <cell r="JJ5" t="str">
            <v>71703-Genişletilmiş Kasko Ürünü İstatistiki Veriler</v>
          </cell>
        </row>
        <row r="6">
          <cell r="JJ6" t="str">
            <v>71704-Tam Kasko Ürünü İstatistiki Veriler</v>
          </cell>
        </row>
        <row r="7">
          <cell r="JJ7" t="str">
            <v>717-Kasko Branşı İstatistiki Veriler</v>
          </cell>
        </row>
      </sheetData>
      <sheetData sheetId="196">
        <row r="3">
          <cell r="JH3" t="str">
            <v>1-Otomobil</v>
          </cell>
          <cell r="JL3" t="str">
            <v>71701-Dar Kasko Ürünü İstatistiki Veriler</v>
          </cell>
        </row>
        <row r="4">
          <cell r="JH4" t="str">
            <v>2-Taksi</v>
          </cell>
          <cell r="JL4" t="str">
            <v>71702-Kasko Ürünü İstatistiki Veriler</v>
          </cell>
        </row>
        <row r="5">
          <cell r="JH5" t="str">
            <v>3-Minibüs (Sürücü Dahil 9-15 koltuk)</v>
          </cell>
          <cell r="JL5" t="str">
            <v>71703-Genişletilmiş Kasko Ürünü İstatistiki Veriler</v>
          </cell>
        </row>
        <row r="6">
          <cell r="JH6" t="str">
            <v>4-Otobüs (Sürücü dahil 16-30 koltuk)</v>
          </cell>
          <cell r="JL6" t="str">
            <v>71704-Tam Kasko Ürünü İstatistiki Veriler</v>
          </cell>
        </row>
        <row r="7">
          <cell r="JH7" t="str">
            <v>5-Otobüs (Sürücü dahil 31 ve üstü koltuk)</v>
          </cell>
          <cell r="JL7" t="str">
            <v>717-Kasko Branşı İstatistiki Veriler</v>
          </cell>
        </row>
        <row r="8">
          <cell r="JH8" t="str">
            <v>6-Kamyonet</v>
          </cell>
        </row>
        <row r="9">
          <cell r="JH9" t="str">
            <v>7-Kamyon</v>
          </cell>
        </row>
        <row r="10">
          <cell r="JH10" t="str">
            <v>8-İş Makinası</v>
          </cell>
        </row>
        <row r="11">
          <cell r="JH11" t="str">
            <v>9-Traktör</v>
          </cell>
        </row>
        <row r="12">
          <cell r="JH12" t="str">
            <v>10-Römork</v>
          </cell>
        </row>
        <row r="13">
          <cell r="JH13" t="str">
            <v>11-Motosiklet ve Yük Motosikleti</v>
          </cell>
        </row>
        <row r="14">
          <cell r="JH14" t="str">
            <v>12-Tanker</v>
          </cell>
        </row>
        <row r="15">
          <cell r="JH15" t="str">
            <v>13-Çekici</v>
          </cell>
        </row>
        <row r="16">
          <cell r="JH16" t="str">
            <v>14-Özel Amaçlı Taşıt</v>
          </cell>
        </row>
        <row r="17">
          <cell r="JH17" t="str">
            <v>15-Tarım Makinesi</v>
          </cell>
        </row>
        <row r="18">
          <cell r="JH18" t="str">
            <v>Toplam</v>
          </cell>
        </row>
      </sheetData>
      <sheetData sheetId="197"/>
      <sheetData sheetId="198"/>
      <sheetData sheetId="199" refreshError="1"/>
      <sheetData sheetId="200"/>
      <sheetData sheetId="201">
        <row r="3">
          <cell r="JB3" t="str">
            <v>1-Otomobil</v>
          </cell>
        </row>
        <row r="4">
          <cell r="JB4" t="str">
            <v>2-Taksi</v>
          </cell>
        </row>
        <row r="5">
          <cell r="JB5" t="str">
            <v>3-Minibüs (Sürücü Dahil 9-15 koltuk)</v>
          </cell>
        </row>
        <row r="6">
          <cell r="JB6" t="str">
            <v>4-Otobüs (Sürücü dahil 16-30 koltuk)</v>
          </cell>
        </row>
        <row r="7">
          <cell r="JB7" t="str">
            <v>5-Otobüs (Sürücü dahil 31 ve üstü koltuk)</v>
          </cell>
        </row>
        <row r="8">
          <cell r="JB8" t="str">
            <v>6-Kamyonet</v>
          </cell>
        </row>
        <row r="9">
          <cell r="JB9" t="str">
            <v>7-Kamyon</v>
          </cell>
        </row>
        <row r="10">
          <cell r="JB10" t="str">
            <v>8-İş Makinası</v>
          </cell>
        </row>
        <row r="11">
          <cell r="JB11" t="str">
            <v>9-Traktör</v>
          </cell>
        </row>
        <row r="12">
          <cell r="JB12" t="str">
            <v>10-Römork</v>
          </cell>
        </row>
        <row r="13">
          <cell r="JB13" t="str">
            <v>11-Motosiklet ve Yük Motosikleti</v>
          </cell>
        </row>
        <row r="14">
          <cell r="JB14" t="str">
            <v>12-Tanker</v>
          </cell>
        </row>
        <row r="15">
          <cell r="JB15" t="str">
            <v>13-Çekici</v>
          </cell>
        </row>
        <row r="16">
          <cell r="JB16" t="str">
            <v>14-Özel Amaçlı Taşıt</v>
          </cell>
        </row>
        <row r="17">
          <cell r="JB17" t="str">
            <v>15-Tarım Makinesi</v>
          </cell>
        </row>
        <row r="18">
          <cell r="JB18" t="str">
            <v>Toplam</v>
          </cell>
        </row>
      </sheetData>
      <sheetData sheetId="202"/>
      <sheetData sheetId="203"/>
      <sheetData sheetId="204" refreshError="1"/>
      <sheetData sheetId="205"/>
      <sheetData sheetId="206">
        <row r="3">
          <cell r="JH3" t="str">
            <v>1-Otomobil</v>
          </cell>
        </row>
        <row r="4">
          <cell r="JH4" t="str">
            <v>2-Taksi</v>
          </cell>
        </row>
        <row r="5">
          <cell r="JH5" t="str">
            <v>3-Minibüs (10-17 koltuk)</v>
          </cell>
        </row>
        <row r="6">
          <cell r="JH6" t="str">
            <v>4-Otobüs (18-30 koltuk)</v>
          </cell>
        </row>
        <row r="7">
          <cell r="JH7" t="str">
            <v>5-Otobüs (31 ve üstü koltuk)</v>
          </cell>
        </row>
        <row r="8">
          <cell r="JH8" t="str">
            <v>Toplam</v>
          </cell>
        </row>
      </sheetData>
      <sheetData sheetId="207"/>
      <sheetData sheetId="208"/>
      <sheetData sheetId="209" refreshError="1"/>
      <sheetData sheetId="210" refreshError="1"/>
      <sheetData sheetId="211">
        <row r="3">
          <cell r="CZ3" t="str">
            <v>701-Yangın</v>
          </cell>
        </row>
        <row r="4">
          <cell r="CZ4" t="str">
            <v>702-Kar Kaybı</v>
          </cell>
        </row>
        <row r="5">
          <cell r="CZ5" t="str">
            <v>703-Zorunlu Deprem</v>
          </cell>
        </row>
        <row r="6">
          <cell r="CZ6" t="str">
            <v>704-Maden Çalışanları Zorunlu Ferdi Kaza</v>
          </cell>
        </row>
        <row r="7">
          <cell r="CZ7" t="str">
            <v>706-Dolaylı Kefalet</v>
          </cell>
        </row>
        <row r="8">
          <cell r="CZ8" t="str">
            <v>710-Emtea</v>
          </cell>
        </row>
        <row r="9">
          <cell r="CZ9" t="str">
            <v>711-Kıymet</v>
          </cell>
        </row>
        <row r="10">
          <cell r="CZ10" t="str">
            <v>712-Tekne</v>
          </cell>
        </row>
        <row r="11">
          <cell r="CZ11" t="str">
            <v>713-Raylı Araçlar Genel</v>
          </cell>
        </row>
        <row r="12">
          <cell r="CZ12" t="str">
            <v>714-Zorunlu Karayolu Tasımacılık Mali Sorumluluk</v>
          </cell>
        </row>
        <row r="13">
          <cell r="CZ13" t="str">
            <v>715-Zorunlu Trafik (Yeşil Kart Hariç)</v>
          </cell>
        </row>
        <row r="14">
          <cell r="CZ14" t="str">
            <v>903-Yeşil Kart</v>
          </cell>
        </row>
        <row r="15">
          <cell r="CZ15" t="str">
            <v>716-Motorlu Kara Taşıtları İhtiyari Mali Sorumluluk</v>
          </cell>
        </row>
        <row r="16">
          <cell r="CZ16" t="str">
            <v>717-Motorlu Kara Taşıtları - Kasko</v>
          </cell>
        </row>
        <row r="17">
          <cell r="CZ17" t="str">
            <v>718-Karayolu Yolcu Taşımacılığı Zor.Koltuk F.K.</v>
          </cell>
        </row>
        <row r="18">
          <cell r="CZ18" t="str">
            <v>719-İşveren Mali Sorumluluk</v>
          </cell>
        </row>
        <row r="19">
          <cell r="CZ19" t="str">
            <v>721-Asansör Kaza Üçüncü Şahıslara Karşı Mali Sorumluluk</v>
          </cell>
        </row>
        <row r="20">
          <cell r="CZ20" t="str">
            <v>722-Çevre Kirliliği Mali Sorumluluk</v>
          </cell>
        </row>
        <row r="21">
          <cell r="CZ21" t="str">
            <v>723-Cam Kırılması</v>
          </cell>
        </row>
        <row r="22">
          <cell r="CZ22" t="str">
            <v>724-Hırsızlık</v>
          </cell>
        </row>
        <row r="23">
          <cell r="CZ23" t="str">
            <v>725-Tüpgaz Zorunlu Sorumluluk</v>
          </cell>
        </row>
        <row r="24">
          <cell r="CZ24" t="str">
            <v>726-Tehlikeli Maddeler Zorunlu Sorumluluk</v>
          </cell>
        </row>
        <row r="25">
          <cell r="CZ25" t="str">
            <v>727-Uçak Tekne</v>
          </cell>
        </row>
        <row r="26">
          <cell r="CZ26" t="str">
            <v>728-Uçak Mali Mesuliyet</v>
          </cell>
        </row>
        <row r="27">
          <cell r="CZ27" t="str">
            <v>729-Uçak Yolcu Kaza</v>
          </cell>
        </row>
        <row r="28">
          <cell r="CZ28" t="str">
            <v>730-Tıbbı Kötü Uygulamaya İlişkin ZMSS</v>
          </cell>
        </row>
        <row r="29">
          <cell r="CZ29" t="str">
            <v>731-Özel Güvenlik Mali Sorumluluk</v>
          </cell>
        </row>
        <row r="30">
          <cell r="CZ30" t="str">
            <v>732-Zorunlu Sertifika Mali Sorumluluk</v>
          </cell>
        </row>
        <row r="31">
          <cell r="CZ31" t="str">
            <v>733-Mesleki Sorumluluk</v>
          </cell>
        </row>
        <row r="32">
          <cell r="CZ32" t="str">
            <v>734-Kıyı Tesisleri Deniz Kirliliği Zorunlu Mali Sorumluluk</v>
          </cell>
        </row>
        <row r="33">
          <cell r="CZ33" t="str">
            <v>735-Tekne Sorumluluk</v>
          </cell>
        </row>
        <row r="34">
          <cell r="CZ34" t="str">
            <v>736-Emniyeti Suistimal</v>
          </cell>
        </row>
        <row r="35">
          <cell r="CZ35" t="str">
            <v>737-Motorlu Kara Taşıtları Dışındaki Kara Taşıtları</v>
          </cell>
        </row>
        <row r="36">
          <cell r="CZ36" t="str">
            <v>738-Nehir Araçları</v>
          </cell>
        </row>
        <row r="37">
          <cell r="CZ37" t="str">
            <v>739-Göl Araçları</v>
          </cell>
        </row>
        <row r="38">
          <cell r="CZ38" t="str">
            <v>740-İhtiyari Deprem</v>
          </cell>
        </row>
        <row r="39">
          <cell r="CZ39" t="str">
            <v>741-Sel</v>
          </cell>
        </row>
        <row r="40">
          <cell r="CZ40" t="str">
            <v>742-Deprem ve Sel Dışındaki Doğal Afetler</v>
          </cell>
        </row>
        <row r="41">
          <cell r="CZ41" t="str">
            <v>743-Nükleer Enerji</v>
          </cell>
        </row>
        <row r="42">
          <cell r="CZ42" t="str">
            <v>744-Toprak Kayması</v>
          </cell>
        </row>
        <row r="43">
          <cell r="CZ43" t="str">
            <v>745-Taksitli Kredi</v>
          </cell>
        </row>
        <row r="44">
          <cell r="CZ44" t="str">
            <v>746-Uzun Vadeli Konut Kredisi</v>
          </cell>
        </row>
        <row r="45">
          <cell r="CZ45" t="str">
            <v>747-Tarım Kredisi</v>
          </cell>
        </row>
        <row r="46">
          <cell r="CZ46" t="str">
            <v>748-İstihdam</v>
          </cell>
        </row>
        <row r="47">
          <cell r="CZ47" t="str">
            <v>749-Gelir Yetersizliği</v>
          </cell>
        </row>
        <row r="48">
          <cell r="CZ48" t="str">
            <v>750-Ferdi Kaza</v>
          </cell>
        </row>
        <row r="49">
          <cell r="CZ49" t="str">
            <v>751-Uzun Süreli Ferdi Kaza</v>
          </cell>
        </row>
        <row r="50">
          <cell r="CZ50" t="str">
            <v>752-Hava Şartları</v>
          </cell>
        </row>
        <row r="51">
          <cell r="CZ51" t="str">
            <v>753-Genel Giderler</v>
          </cell>
        </row>
        <row r="52">
          <cell r="CZ52" t="str">
            <v>754-Beklenmeyen Ticari Giderler</v>
          </cell>
        </row>
        <row r="53">
          <cell r="CZ53" t="str">
            <v>755-Kredi</v>
          </cell>
        </row>
        <row r="54">
          <cell r="CZ54" t="str">
            <v>756-İhracat Kredi</v>
          </cell>
        </row>
        <row r="55">
          <cell r="CZ55" t="str">
            <v>757-Piyasa Değerindeki Kayıp</v>
          </cell>
        </row>
        <row r="56">
          <cell r="CZ56" t="str">
            <v>758-Kira Ve Gelir Kaybı</v>
          </cell>
        </row>
        <row r="57">
          <cell r="CZ57" t="str">
            <v>759-Diğer Finansal Kayıplar</v>
          </cell>
        </row>
        <row r="58">
          <cell r="CZ58" t="str">
            <v>760-Hukuksal Koruma</v>
          </cell>
        </row>
        <row r="59">
          <cell r="CZ59" t="str">
            <v>761-Patlama</v>
          </cell>
        </row>
        <row r="60">
          <cell r="CZ60" t="str">
            <v>765-Makine Kırılması</v>
          </cell>
        </row>
        <row r="61">
          <cell r="CZ61" t="str">
            <v>766-Montaj</v>
          </cell>
        </row>
        <row r="62">
          <cell r="CZ62" t="str">
            <v>767-İnşaat</v>
          </cell>
        </row>
        <row r="63">
          <cell r="CZ63" t="str">
            <v>768-Elektronik Cihaz</v>
          </cell>
        </row>
        <row r="64">
          <cell r="CZ64" t="str">
            <v>769-Yapı Denetimi Zorunlu Mali Sorumluluk</v>
          </cell>
        </row>
        <row r="65">
          <cell r="CZ65" t="str">
            <v>770-Deniz Yolu Yolcu Taşımacılığı ZMS</v>
          </cell>
        </row>
        <row r="66">
          <cell r="CZ66" t="str">
            <v>772-Devlet Destekli İpek Böceği Sigortası</v>
          </cell>
        </row>
        <row r="67">
          <cell r="CZ67" t="str">
            <v>773-Devlet Destekli Arıcılık</v>
          </cell>
        </row>
        <row r="68">
          <cell r="CZ68" t="str">
            <v>774-Su Ürünleri</v>
          </cell>
        </row>
        <row r="69">
          <cell r="CZ69" t="str">
            <v>775-Dolu Sera</v>
          </cell>
        </row>
        <row r="70">
          <cell r="CZ70" t="str">
            <v>776-Devlet Destekli Sera</v>
          </cell>
        </row>
        <row r="71">
          <cell r="CZ71" t="str">
            <v>777-Devlet Destekli Bitkisel Ürün</v>
          </cell>
        </row>
        <row r="72">
          <cell r="CZ72" t="str">
            <v>778-Devlet Destekli Su Ürünleri</v>
          </cell>
        </row>
        <row r="73">
          <cell r="CZ73" t="str">
            <v>779-Devlet Destekli Hayvan Hayat</v>
          </cell>
        </row>
        <row r="74">
          <cell r="CZ74" t="str">
            <v>780-Hayvan Hayat</v>
          </cell>
        </row>
        <row r="75">
          <cell r="CZ75" t="str">
            <v>781-Kümes Hayvan Hayat</v>
          </cell>
        </row>
        <row r="76">
          <cell r="CZ76" t="str">
            <v>782-Devlet Destekli Kümes Hayvan Hayat</v>
          </cell>
        </row>
        <row r="77">
          <cell r="CZ77" t="str">
            <v>783-Devlet Destekli Küçükbaş Hayvan Hayat</v>
          </cell>
        </row>
        <row r="78">
          <cell r="CZ78" t="str">
            <v>784-Hastalık</v>
          </cell>
        </row>
        <row r="79">
          <cell r="CZ79" t="str">
            <v>785-Sağlık</v>
          </cell>
        </row>
        <row r="80">
          <cell r="CZ80" t="str">
            <v>786-Seyahat Sağlık</v>
          </cell>
        </row>
        <row r="81">
          <cell r="CZ81" t="str">
            <v>789-Seyahat Araç Destek</v>
          </cell>
        </row>
        <row r="82">
          <cell r="CZ82" t="str">
            <v>790-İrat Ödemeleri</v>
          </cell>
        </row>
        <row r="83">
          <cell r="CZ83" t="str">
            <v>791-Diğerleri</v>
          </cell>
        </row>
        <row r="84">
          <cell r="CZ84" t="str">
            <v>792-Evlilik/Doğum Sigortası</v>
          </cell>
        </row>
        <row r="85">
          <cell r="CZ85" t="str">
            <v>793-Yatırım Fonlu Sigortalar</v>
          </cell>
        </row>
        <row r="86">
          <cell r="CZ86" t="str">
            <v>794-Sermaye İtfa Sigortası</v>
          </cell>
        </row>
        <row r="87">
          <cell r="CZ87" t="str">
            <v>795-Fon Yönetim Sigortası</v>
          </cell>
        </row>
        <row r="88">
          <cell r="CZ88" t="str">
            <v>796-Hastalık</v>
          </cell>
        </row>
        <row r="89">
          <cell r="CZ89" t="str">
            <v>797-Sağlık Toplam</v>
          </cell>
        </row>
        <row r="90">
          <cell r="CZ90" t="str">
            <v>798-Destek Genel</v>
          </cell>
        </row>
        <row r="91">
          <cell r="CZ91" t="str">
            <v>799-Tontin</v>
          </cell>
        </row>
        <row r="92">
          <cell r="CZ92" t="str">
            <v>707-Devlet Destekli Alacak Sigortası</v>
          </cell>
        </row>
        <row r="93">
          <cell r="CZ93" t="str">
            <v>771-Ürün Sorumluluk</v>
          </cell>
        </row>
        <row r="94">
          <cell r="CZ94" t="str">
            <v>708-Bina Tamamlama</v>
          </cell>
        </row>
        <row r="95">
          <cell r="CZ95" t="str">
            <v>705-Doğrudan Kefalet</v>
          </cell>
        </row>
      </sheetData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NO USD"/>
      <sheetName val="BONO DEM"/>
      <sheetName val="GOS USD"/>
      <sheetName val="UMSBONO"/>
      <sheetName val="BONOUSD"/>
      <sheetName val="BONODEM"/>
      <sheetName val="GOSUSD"/>
      <sheetName val="TAKASİVDHES-client work"/>
      <sheetName val="DB99-sheet"/>
      <sheetName val="FORMSRK"/>
      <sheetName val="Input"/>
      <sheetName val="HSL.-İPT."/>
      <sheetName val="Ek Bilgi"/>
      <sheetName val="Business Plan"/>
      <sheetName val="BONO_USD"/>
      <sheetName val="BONO_DEM"/>
      <sheetName val="GOS_USD"/>
      <sheetName val="TAKASİVDHES-client_work"/>
      <sheetName val="INT"/>
      <sheetName val="alimlar"/>
      <sheetName val="NISAN"/>
      <sheetName val="AGUSTOS"/>
      <sheetName val="SUBAT"/>
      <sheetName val="OCAK"/>
      <sheetName val="TEMMUZ"/>
      <sheetName val="HAZİRAN"/>
      <sheetName val="MART"/>
      <sheetName val="MAYIS"/>
      <sheetName val="EYLUL"/>
      <sheetName val="FORMBNK"/>
      <sheetName val="CFSheet"/>
      <sheetName val="KRK"/>
      <sheetName val="Unit Prices"/>
      <sheetName val="Bimpaş Satış (HL)"/>
      <sheetName val="Sheet1"/>
      <sheetName val="act2000"/>
      <sheetName val="jr2001"/>
      <sheetName val="le2000"/>
      <sheetName val="opl2001"/>
      <sheetName val="sr2001"/>
      <sheetName val="XLR_NoRangeSheet"/>
      <sheetName val="data"/>
      <sheetName val="HL"/>
      <sheetName val="bilanco-KZ"/>
      <sheetName val="BS"/>
      <sheetName val="ADANA"/>
      <sheetName val="ADASATIS"/>
      <sheetName val="BCALISMATABLOSU"/>
      <sheetName val="EDSATIS"/>
      <sheetName val="GEBSATIS"/>
      <sheetName val="IZSATIS"/>
      <sheetName val="SATIŞ ÇALIŞMA"/>
      <sheetName val="DOVIZREP"/>
      <sheetName val="ÁRSR"/>
      <sheetName val="VÍSIT."/>
      <sheetName val="navlun_cetveli"/>
      <sheetName val="Pers"/>
      <sheetName val="D"/>
      <sheetName val="Vor"/>
      <sheetName val="ağustos"/>
      <sheetName val="şubat"/>
      <sheetName val="kasım"/>
      <sheetName val="ekim"/>
      <sheetName val="eylül"/>
      <sheetName val="TIME"/>
      <sheetName val="ALTMENP"/>
      <sheetName val="BONO_USD1"/>
      <sheetName val="BONO_DEM1"/>
      <sheetName val="GOS_USD1"/>
      <sheetName val="TAKASİVDHES-client_work1"/>
      <sheetName val="HSL_-İPT_"/>
      <sheetName val="Business_Plan"/>
      <sheetName val="Ek_Bilgi"/>
    </sheetNames>
    <sheetDataSet>
      <sheetData sheetId="0" refreshError="1">
        <row r="7">
          <cell r="G7">
            <v>0</v>
          </cell>
          <cell r="S7">
            <v>0</v>
          </cell>
          <cell r="U7" t="str">
            <v/>
          </cell>
          <cell r="W7" t="str">
            <v/>
          </cell>
          <cell r="AB7">
            <v>0</v>
          </cell>
        </row>
        <row r="8">
          <cell r="S8">
            <v>0</v>
          </cell>
          <cell r="U8" t="str">
            <v/>
          </cell>
          <cell r="W8" t="str">
            <v/>
          </cell>
          <cell r="AB8">
            <v>0</v>
          </cell>
        </row>
        <row r="9">
          <cell r="S9">
            <v>0</v>
          </cell>
          <cell r="U9" t="str">
            <v/>
          </cell>
          <cell r="W9" t="str">
            <v/>
          </cell>
          <cell r="AB9">
            <v>0</v>
          </cell>
        </row>
        <row r="10">
          <cell r="S10">
            <v>0</v>
          </cell>
          <cell r="U10" t="str">
            <v/>
          </cell>
          <cell r="W10" t="str">
            <v/>
          </cell>
          <cell r="AB10">
            <v>0</v>
          </cell>
        </row>
        <row r="11">
          <cell r="S11">
            <v>0</v>
          </cell>
          <cell r="U11" t="str">
            <v/>
          </cell>
          <cell r="W11" t="str">
            <v/>
          </cell>
          <cell r="AB11">
            <v>0</v>
          </cell>
        </row>
        <row r="12">
          <cell r="S12">
            <v>0</v>
          </cell>
          <cell r="U12" t="str">
            <v/>
          </cell>
          <cell r="W12" t="str">
            <v/>
          </cell>
          <cell r="AB12">
            <v>0</v>
          </cell>
        </row>
        <row r="13">
          <cell r="S13">
            <v>0</v>
          </cell>
          <cell r="U13" t="str">
            <v/>
          </cell>
          <cell r="W13" t="str">
            <v/>
          </cell>
          <cell r="AB13">
            <v>0</v>
          </cell>
        </row>
        <row r="14">
          <cell r="S14">
            <v>0</v>
          </cell>
          <cell r="U14" t="str">
            <v/>
          </cell>
          <cell r="W14" t="str">
            <v/>
          </cell>
          <cell r="AB14">
            <v>0</v>
          </cell>
        </row>
        <row r="15">
          <cell r="S15">
            <v>0</v>
          </cell>
          <cell r="U15" t="str">
            <v/>
          </cell>
          <cell r="W15" t="str">
            <v/>
          </cell>
          <cell r="AB15">
            <v>0</v>
          </cell>
        </row>
        <row r="16">
          <cell r="S16">
            <v>0</v>
          </cell>
          <cell r="U16" t="str">
            <v/>
          </cell>
          <cell r="W16" t="str">
            <v/>
          </cell>
          <cell r="AB16">
            <v>0</v>
          </cell>
        </row>
        <row r="17">
          <cell r="S17">
            <v>0</v>
          </cell>
          <cell r="U17" t="str">
            <v/>
          </cell>
          <cell r="W17" t="str">
            <v/>
          </cell>
          <cell r="AB17">
            <v>0</v>
          </cell>
        </row>
        <row r="18">
          <cell r="S18">
            <v>0</v>
          </cell>
          <cell r="U18" t="str">
            <v/>
          </cell>
          <cell r="W18" t="str">
            <v/>
          </cell>
          <cell r="AB18">
            <v>0</v>
          </cell>
        </row>
        <row r="19">
          <cell r="S19">
            <v>0</v>
          </cell>
          <cell r="U19" t="str">
            <v/>
          </cell>
          <cell r="W19" t="str">
            <v/>
          </cell>
          <cell r="AB19">
            <v>0</v>
          </cell>
        </row>
        <row r="20">
          <cell r="S20">
            <v>0</v>
          </cell>
          <cell r="U20" t="str">
            <v/>
          </cell>
          <cell r="W20" t="str">
            <v/>
          </cell>
          <cell r="AB20">
            <v>0</v>
          </cell>
        </row>
        <row r="21">
          <cell r="S21">
            <v>0</v>
          </cell>
          <cell r="U21" t="str">
            <v/>
          </cell>
          <cell r="W21" t="str">
            <v/>
          </cell>
          <cell r="AB21">
            <v>0</v>
          </cell>
        </row>
        <row r="22">
          <cell r="S22">
            <v>0</v>
          </cell>
          <cell r="U22" t="str">
            <v/>
          </cell>
          <cell r="W22" t="str">
            <v/>
          </cell>
          <cell r="AB22">
            <v>0</v>
          </cell>
        </row>
        <row r="23">
          <cell r="S23">
            <v>0</v>
          </cell>
          <cell r="U23" t="str">
            <v/>
          </cell>
          <cell r="W23" t="str">
            <v/>
          </cell>
          <cell r="AB23">
            <v>0</v>
          </cell>
        </row>
        <row r="24">
          <cell r="S24">
            <v>0</v>
          </cell>
          <cell r="U24" t="str">
            <v/>
          </cell>
          <cell r="W24" t="str">
            <v/>
          </cell>
          <cell r="AB24">
            <v>0</v>
          </cell>
        </row>
        <row r="25">
          <cell r="S25">
            <v>0</v>
          </cell>
          <cell r="U25" t="str">
            <v/>
          </cell>
          <cell r="W25" t="str">
            <v/>
          </cell>
          <cell r="AB25">
            <v>0</v>
          </cell>
        </row>
        <row r="26">
          <cell r="S26">
            <v>0</v>
          </cell>
          <cell r="U26" t="str">
            <v/>
          </cell>
          <cell r="W26" t="str">
            <v/>
          </cell>
          <cell r="AB26">
            <v>0</v>
          </cell>
        </row>
        <row r="27">
          <cell r="S27">
            <v>0</v>
          </cell>
          <cell r="U27" t="str">
            <v/>
          </cell>
          <cell r="W27" t="str">
            <v/>
          </cell>
          <cell r="AB27">
            <v>0</v>
          </cell>
        </row>
        <row r="28">
          <cell r="S28">
            <v>0</v>
          </cell>
          <cell r="U28" t="str">
            <v/>
          </cell>
          <cell r="W28" t="str">
            <v/>
          </cell>
          <cell r="AB28">
            <v>0</v>
          </cell>
        </row>
        <row r="29">
          <cell r="S29">
            <v>0</v>
          </cell>
          <cell r="U29" t="str">
            <v/>
          </cell>
          <cell r="W29" t="str">
            <v/>
          </cell>
          <cell r="AB29">
            <v>0</v>
          </cell>
        </row>
        <row r="30">
          <cell r="S30">
            <v>0</v>
          </cell>
          <cell r="U30" t="str">
            <v/>
          </cell>
          <cell r="W30" t="str">
            <v/>
          </cell>
          <cell r="AB30">
            <v>0</v>
          </cell>
        </row>
        <row r="31">
          <cell r="S31">
            <v>0</v>
          </cell>
          <cell r="U31" t="str">
            <v/>
          </cell>
          <cell r="W31" t="str">
            <v/>
          </cell>
          <cell r="AB31">
            <v>0</v>
          </cell>
        </row>
        <row r="32">
          <cell r="S32">
            <v>0</v>
          </cell>
          <cell r="U32" t="str">
            <v/>
          </cell>
          <cell r="W32" t="str">
            <v/>
          </cell>
          <cell r="AB32">
            <v>0</v>
          </cell>
        </row>
        <row r="33">
          <cell r="S33">
            <v>0</v>
          </cell>
          <cell r="U33" t="str">
            <v/>
          </cell>
          <cell r="W33" t="str">
            <v/>
          </cell>
          <cell r="AB33">
            <v>0</v>
          </cell>
        </row>
        <row r="34">
          <cell r="S34">
            <v>0</v>
          </cell>
          <cell r="U34" t="str">
            <v/>
          </cell>
          <cell r="W34" t="str">
            <v/>
          </cell>
          <cell r="AB34">
            <v>0</v>
          </cell>
        </row>
        <row r="35">
          <cell r="S35">
            <v>0</v>
          </cell>
          <cell r="U35" t="str">
            <v/>
          </cell>
          <cell r="W35" t="str">
            <v/>
          </cell>
          <cell r="AB35">
            <v>0</v>
          </cell>
        </row>
        <row r="36">
          <cell r="S36">
            <v>0</v>
          </cell>
          <cell r="U36" t="str">
            <v/>
          </cell>
          <cell r="W36" t="str">
            <v/>
          </cell>
          <cell r="AB36">
            <v>0</v>
          </cell>
        </row>
        <row r="37">
          <cell r="S37">
            <v>0</v>
          </cell>
          <cell r="U37" t="str">
            <v/>
          </cell>
          <cell r="W37" t="str">
            <v/>
          </cell>
          <cell r="AB37">
            <v>0</v>
          </cell>
        </row>
        <row r="38">
          <cell r="S38">
            <v>0</v>
          </cell>
          <cell r="U38" t="str">
            <v/>
          </cell>
          <cell r="W38" t="str">
            <v/>
          </cell>
          <cell r="AB38">
            <v>0</v>
          </cell>
        </row>
        <row r="39">
          <cell r="S39">
            <v>0</v>
          </cell>
          <cell r="U39" t="str">
            <v/>
          </cell>
          <cell r="W39" t="str">
            <v/>
          </cell>
          <cell r="AB39">
            <v>0</v>
          </cell>
        </row>
        <row r="40">
          <cell r="S40">
            <v>0</v>
          </cell>
          <cell r="U40" t="str">
            <v/>
          </cell>
          <cell r="W40" t="str">
            <v/>
          </cell>
          <cell r="AB40">
            <v>0</v>
          </cell>
        </row>
        <row r="41">
          <cell r="S41">
            <v>0</v>
          </cell>
          <cell r="U41" t="str">
            <v/>
          </cell>
          <cell r="W41" t="str">
            <v/>
          </cell>
          <cell r="AB41">
            <v>0</v>
          </cell>
        </row>
        <row r="42">
          <cell r="S42">
            <v>0</v>
          </cell>
          <cell r="U42" t="str">
            <v/>
          </cell>
          <cell r="W42" t="str">
            <v/>
          </cell>
          <cell r="AB42">
            <v>0</v>
          </cell>
        </row>
        <row r="43">
          <cell r="S43">
            <v>0</v>
          </cell>
          <cell r="U43" t="str">
            <v/>
          </cell>
          <cell r="W43" t="str">
            <v/>
          </cell>
          <cell r="AB43">
            <v>0</v>
          </cell>
        </row>
        <row r="44">
          <cell r="S44">
            <v>0</v>
          </cell>
          <cell r="U44" t="str">
            <v/>
          </cell>
          <cell r="W44" t="str">
            <v/>
          </cell>
          <cell r="AB44">
            <v>0</v>
          </cell>
        </row>
        <row r="45">
          <cell r="S45">
            <v>0</v>
          </cell>
          <cell r="U45" t="str">
            <v/>
          </cell>
          <cell r="W45" t="str">
            <v/>
          </cell>
          <cell r="AB45">
            <v>0</v>
          </cell>
        </row>
        <row r="46">
          <cell r="S46">
            <v>0</v>
          </cell>
          <cell r="U46" t="str">
            <v/>
          </cell>
          <cell r="W46" t="str">
            <v/>
          </cell>
          <cell r="AB46">
            <v>0</v>
          </cell>
        </row>
      </sheetData>
      <sheetData sheetId="1" refreshError="1">
        <row r="7">
          <cell r="G7">
            <v>0</v>
          </cell>
          <cell r="S7">
            <v>-1617477</v>
          </cell>
          <cell r="W7" t="str">
            <v/>
          </cell>
          <cell r="AB7">
            <v>0</v>
          </cell>
        </row>
        <row r="8">
          <cell r="S8">
            <v>0</v>
          </cell>
          <cell r="W8" t="str">
            <v/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2" refreshError="1">
        <row r="7">
          <cell r="G7">
            <v>90630501172</v>
          </cell>
          <cell r="S7">
            <v>-90630501172</v>
          </cell>
          <cell r="W7">
            <v>59</v>
          </cell>
          <cell r="AB7">
            <v>0</v>
          </cell>
        </row>
        <row r="8">
          <cell r="S8">
            <v>0</v>
          </cell>
          <cell r="W8">
            <v>59</v>
          </cell>
          <cell r="AB8">
            <v>0</v>
          </cell>
        </row>
        <row r="9">
          <cell r="S9">
            <v>0</v>
          </cell>
          <cell r="W9" t="str">
            <v/>
          </cell>
          <cell r="AB9">
            <v>0</v>
          </cell>
        </row>
        <row r="10">
          <cell r="S10">
            <v>0</v>
          </cell>
          <cell r="W10" t="str">
            <v/>
          </cell>
          <cell r="AB10">
            <v>0</v>
          </cell>
        </row>
        <row r="11">
          <cell r="S11">
            <v>0</v>
          </cell>
          <cell r="W11" t="str">
            <v/>
          </cell>
          <cell r="AB11">
            <v>0</v>
          </cell>
        </row>
        <row r="12">
          <cell r="S12">
            <v>0</v>
          </cell>
          <cell r="W12" t="str">
            <v/>
          </cell>
          <cell r="AB12">
            <v>0</v>
          </cell>
        </row>
        <row r="13">
          <cell r="S13">
            <v>0</v>
          </cell>
          <cell r="W13" t="str">
            <v/>
          </cell>
          <cell r="AB13">
            <v>0</v>
          </cell>
        </row>
        <row r="14">
          <cell r="S14">
            <v>0</v>
          </cell>
          <cell r="W14" t="str">
            <v/>
          </cell>
          <cell r="AB14">
            <v>0</v>
          </cell>
        </row>
        <row r="15">
          <cell r="S15">
            <v>0</v>
          </cell>
          <cell r="W15" t="str">
            <v/>
          </cell>
          <cell r="AB15">
            <v>0</v>
          </cell>
        </row>
        <row r="16">
          <cell r="S16">
            <v>0</v>
          </cell>
          <cell r="W16" t="str">
            <v/>
          </cell>
          <cell r="AB16">
            <v>0</v>
          </cell>
        </row>
        <row r="17">
          <cell r="S17">
            <v>0</v>
          </cell>
          <cell r="W17" t="str">
            <v/>
          </cell>
          <cell r="AB17">
            <v>0</v>
          </cell>
        </row>
        <row r="18">
          <cell r="S18">
            <v>0</v>
          </cell>
          <cell r="W18" t="str">
            <v/>
          </cell>
          <cell r="AB18">
            <v>0</v>
          </cell>
        </row>
        <row r="19">
          <cell r="S19">
            <v>0</v>
          </cell>
          <cell r="W19" t="str">
            <v/>
          </cell>
          <cell r="AB19">
            <v>0</v>
          </cell>
        </row>
        <row r="20">
          <cell r="S20">
            <v>0</v>
          </cell>
          <cell r="W20" t="str">
            <v/>
          </cell>
          <cell r="AB20">
            <v>0</v>
          </cell>
        </row>
        <row r="21">
          <cell r="S21">
            <v>0</v>
          </cell>
          <cell r="W21" t="str">
            <v/>
          </cell>
          <cell r="AB21">
            <v>0</v>
          </cell>
        </row>
        <row r="22">
          <cell r="S22">
            <v>0</v>
          </cell>
          <cell r="W22" t="str">
            <v/>
          </cell>
          <cell r="AB22">
            <v>0</v>
          </cell>
        </row>
        <row r="23">
          <cell r="S23">
            <v>0</v>
          </cell>
          <cell r="W23" t="str">
            <v/>
          </cell>
          <cell r="AB23">
            <v>0</v>
          </cell>
        </row>
        <row r="24">
          <cell r="S24">
            <v>0</v>
          </cell>
          <cell r="W24" t="str">
            <v/>
          </cell>
          <cell r="AB24">
            <v>0</v>
          </cell>
        </row>
        <row r="25">
          <cell r="S25">
            <v>0</v>
          </cell>
          <cell r="W25" t="str">
            <v/>
          </cell>
          <cell r="AB25">
            <v>0</v>
          </cell>
        </row>
        <row r="26">
          <cell r="S26">
            <v>0</v>
          </cell>
          <cell r="W26" t="str">
            <v/>
          </cell>
          <cell r="AB26">
            <v>0</v>
          </cell>
        </row>
        <row r="27">
          <cell r="S27">
            <v>0</v>
          </cell>
          <cell r="W27" t="str">
            <v/>
          </cell>
          <cell r="AB27">
            <v>0</v>
          </cell>
        </row>
        <row r="28">
          <cell r="S28">
            <v>0</v>
          </cell>
          <cell r="W28" t="str">
            <v/>
          </cell>
          <cell r="AB28">
            <v>0</v>
          </cell>
        </row>
        <row r="29">
          <cell r="S29">
            <v>0</v>
          </cell>
          <cell r="W29" t="str">
            <v/>
          </cell>
          <cell r="AB29">
            <v>0</v>
          </cell>
        </row>
        <row r="30">
          <cell r="S30">
            <v>0</v>
          </cell>
          <cell r="W30" t="str">
            <v/>
          </cell>
          <cell r="AB30">
            <v>0</v>
          </cell>
        </row>
        <row r="31">
          <cell r="S31">
            <v>0</v>
          </cell>
          <cell r="W31" t="str">
            <v/>
          </cell>
          <cell r="AB31">
            <v>0</v>
          </cell>
        </row>
        <row r="32">
          <cell r="S32">
            <v>0</v>
          </cell>
          <cell r="W32" t="str">
            <v/>
          </cell>
          <cell r="AB32">
            <v>0</v>
          </cell>
        </row>
        <row r="33">
          <cell r="S33">
            <v>0</v>
          </cell>
          <cell r="W33" t="str">
            <v/>
          </cell>
          <cell r="AB33">
            <v>0</v>
          </cell>
        </row>
        <row r="34">
          <cell r="S34">
            <v>0</v>
          </cell>
          <cell r="W34" t="str">
            <v/>
          </cell>
          <cell r="AB34">
            <v>0</v>
          </cell>
        </row>
        <row r="35">
          <cell r="S35">
            <v>0</v>
          </cell>
          <cell r="W35" t="str">
            <v/>
          </cell>
          <cell r="AB35">
            <v>0</v>
          </cell>
        </row>
        <row r="36">
          <cell r="S36">
            <v>0</v>
          </cell>
          <cell r="W36" t="str">
            <v/>
          </cell>
          <cell r="AB36">
            <v>0</v>
          </cell>
        </row>
        <row r="37">
          <cell r="S37">
            <v>0</v>
          </cell>
          <cell r="W37" t="str">
            <v/>
          </cell>
          <cell r="AB37">
            <v>0</v>
          </cell>
        </row>
        <row r="38">
          <cell r="S38">
            <v>0</v>
          </cell>
          <cell r="W38" t="str">
            <v/>
          </cell>
          <cell r="AB38">
            <v>0</v>
          </cell>
        </row>
        <row r="39">
          <cell r="S39">
            <v>0</v>
          </cell>
          <cell r="W39" t="str">
            <v/>
          </cell>
          <cell r="AB39">
            <v>0</v>
          </cell>
        </row>
        <row r="40">
          <cell r="S40">
            <v>0</v>
          </cell>
          <cell r="W40" t="str">
            <v/>
          </cell>
          <cell r="AB40">
            <v>0</v>
          </cell>
        </row>
        <row r="41">
          <cell r="S41">
            <v>0</v>
          </cell>
          <cell r="W41" t="str">
            <v/>
          </cell>
          <cell r="AB41">
            <v>0</v>
          </cell>
        </row>
        <row r="42">
          <cell r="S42">
            <v>0</v>
          </cell>
          <cell r="W42" t="str">
            <v/>
          </cell>
          <cell r="AB42">
            <v>0</v>
          </cell>
        </row>
        <row r="43">
          <cell r="S43">
            <v>0</v>
          </cell>
          <cell r="W43" t="str">
            <v/>
          </cell>
          <cell r="AB43">
            <v>0</v>
          </cell>
        </row>
        <row r="44">
          <cell r="S44">
            <v>0</v>
          </cell>
          <cell r="W44" t="str">
            <v/>
          </cell>
          <cell r="AB44">
            <v>0</v>
          </cell>
        </row>
        <row r="45">
          <cell r="S45">
            <v>0</v>
          </cell>
          <cell r="W45" t="str">
            <v/>
          </cell>
          <cell r="AB45">
            <v>0</v>
          </cell>
        </row>
        <row r="46">
          <cell r="S46">
            <v>0</v>
          </cell>
          <cell r="W46" t="str">
            <v/>
          </cell>
          <cell r="AB46">
            <v>0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>
        <row r="7">
          <cell r="G7">
            <v>0</v>
          </cell>
        </row>
      </sheetData>
      <sheetData sheetId="67">
        <row r="7">
          <cell r="G7">
            <v>0</v>
          </cell>
        </row>
      </sheetData>
      <sheetData sheetId="68">
        <row r="7">
          <cell r="G7">
            <v>90630501172</v>
          </cell>
        </row>
      </sheetData>
      <sheetData sheetId="69"/>
      <sheetData sheetId="70"/>
      <sheetData sheetId="71"/>
      <sheetData sheetId="7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LTMENP"/>
      <sheetName val="A-03"/>
      <sheetName val="A-06"/>
      <sheetName val="Mz-12"/>
      <sheetName val="Mz-03"/>
      <sheetName val="Mz-06"/>
      <sheetName val="TB"/>
      <sheetName val="os"/>
      <sheetName val="MG"/>
      <sheetName val="FR-03"/>
      <sheetName val="FR-06"/>
      <sheetName val="CF_04"/>
      <sheetName val="WTB-3"/>
      <sheetName val="WTB-6"/>
      <sheetName val="AJE04"/>
      <sheetName val="RJE04"/>
      <sheetName val="DefT"/>
      <sheetName val="PL for Tax"/>
      <sheetName val="WPL"/>
      <sheetName val="RN"/>
      <sheetName val="SHE"/>
      <sheetName val="Inv"/>
      <sheetName val="AJE-RJE-2003"/>
      <sheetName val="Rec"/>
      <sheetName val="3000 C&amp;B"/>
      <sheetName val="3100 MS"/>
      <sheetName val="3200 TR"/>
      <sheetName val="3400 Inv"/>
      <sheetName val="3500 OA"/>
      <sheetName val="3700 Invest"/>
      <sheetName val="3800 FA"/>
      <sheetName val="4000 TP"/>
      <sheetName val="4100 OL"/>
      <sheetName val="4200 Bor"/>
      <sheetName val="4500 Inc Tax"/>
      <sheetName val="4800 ETB"/>
      <sheetName val="5000 Equ "/>
      <sheetName val="BD PL"/>
      <sheetName val="6000 S"/>
      <sheetName val="6100 COGS"/>
      <sheetName val="6200 non op"/>
      <sheetName val="6300 opex"/>
      <sheetName val="6500 Finex"/>
      <sheetName val="6600 Extra"/>
      <sheetName val="aje&amp;rje"/>
      <sheetName val="equity mov 311202"/>
      <sheetName val="Rates son"/>
      <sheetName val="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SRK"/>
    </sheetNames>
    <sheetDataSet>
      <sheetData sheetId="0" refreshError="1">
        <row r="1">
          <cell r="A1" t="str">
            <v>KAPAT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lgiler"/>
      <sheetName val="PrimData"/>
      <sheetName val="SigortalıAdet"/>
      <sheetName val="TemData"/>
      <sheetName val="Detay"/>
      <sheetName val="Hayat"/>
      <sheetName val="Kasko"/>
      <sheetName val="Trafik"/>
      <sheetName val="ZKFK"/>
      <sheetName val="Uyarılar"/>
      <sheetName val="Açıklamalar"/>
    </sheetNames>
    <sheetDataSet>
      <sheetData sheetId="0"/>
      <sheetData sheetId="1">
        <row r="1">
          <cell r="D1" t="str">
            <v>Yenileme</v>
          </cell>
          <cell r="L1" t="str">
            <v>PrimAdetBransKodu</v>
          </cell>
          <cell r="M1" t="str">
            <v>UretimTipi</v>
          </cell>
          <cell r="N1" t="str">
            <v>Prim</v>
          </cell>
        </row>
        <row r="2">
          <cell r="D2" t="str">
            <v>Yeni iş</v>
          </cell>
          <cell r="L2">
            <v>716</v>
          </cell>
          <cell r="M2" t="str">
            <v>Direkt</v>
          </cell>
          <cell r="N2">
            <v>12303153.75</v>
          </cell>
        </row>
        <row r="3">
          <cell r="D3" t="str">
            <v>Yeni iş</v>
          </cell>
          <cell r="L3">
            <v>717</v>
          </cell>
          <cell r="M3" t="str">
            <v>Direkt</v>
          </cell>
          <cell r="N3">
            <v>290652568.0905</v>
          </cell>
        </row>
        <row r="4">
          <cell r="D4" t="str">
            <v>Yeni iş</v>
          </cell>
          <cell r="L4">
            <v>750</v>
          </cell>
          <cell r="M4" t="str">
            <v>Direkt</v>
          </cell>
          <cell r="N4">
            <v>2301420.31</v>
          </cell>
        </row>
        <row r="5">
          <cell r="D5" t="str">
            <v>Yeni iş</v>
          </cell>
          <cell r="L5">
            <v>760</v>
          </cell>
          <cell r="M5" t="str">
            <v>Direkt</v>
          </cell>
          <cell r="N5">
            <v>481540.49</v>
          </cell>
        </row>
        <row r="6">
          <cell r="D6" t="str">
            <v>Yeni iş</v>
          </cell>
          <cell r="L6">
            <v>716</v>
          </cell>
          <cell r="M6" t="str">
            <v>Direkt</v>
          </cell>
          <cell r="N6">
            <v>-41.1</v>
          </cell>
        </row>
        <row r="7">
          <cell r="D7" t="str">
            <v>Yeni iş</v>
          </cell>
          <cell r="L7">
            <v>717</v>
          </cell>
          <cell r="M7" t="str">
            <v>Direkt</v>
          </cell>
          <cell r="N7">
            <v>-762.32</v>
          </cell>
        </row>
        <row r="8">
          <cell r="D8" t="str">
            <v>Yeni iş</v>
          </cell>
          <cell r="L8">
            <v>750</v>
          </cell>
          <cell r="M8" t="str">
            <v>Direkt</v>
          </cell>
          <cell r="N8">
            <v>-7.14</v>
          </cell>
        </row>
        <row r="9">
          <cell r="D9" t="str">
            <v>Yeni iş</v>
          </cell>
          <cell r="L9">
            <v>760</v>
          </cell>
          <cell r="M9" t="str">
            <v>Direkt</v>
          </cell>
          <cell r="N9">
            <v>-1.64</v>
          </cell>
        </row>
        <row r="10">
          <cell r="D10" t="str">
            <v>Yeni iş</v>
          </cell>
          <cell r="L10">
            <v>716</v>
          </cell>
          <cell r="M10" t="str">
            <v>Direkt</v>
          </cell>
          <cell r="N10">
            <v>830621.47</v>
          </cell>
        </row>
        <row r="11">
          <cell r="D11" t="str">
            <v>Yeni iş</v>
          </cell>
          <cell r="L11">
            <v>717</v>
          </cell>
          <cell r="M11" t="str">
            <v>Direkt</v>
          </cell>
          <cell r="N11">
            <v>17693337.16</v>
          </cell>
        </row>
        <row r="12">
          <cell r="D12" t="str">
            <v>Yeni iş</v>
          </cell>
          <cell r="L12">
            <v>750</v>
          </cell>
          <cell r="M12" t="str">
            <v>Direkt</v>
          </cell>
          <cell r="N12">
            <v>146632.75</v>
          </cell>
        </row>
        <row r="13">
          <cell r="D13" t="str">
            <v>Yeni iş</v>
          </cell>
          <cell r="L13">
            <v>760</v>
          </cell>
          <cell r="M13" t="str">
            <v>Direkt</v>
          </cell>
          <cell r="N13">
            <v>33787.550000000003</v>
          </cell>
        </row>
        <row r="14">
          <cell r="D14" t="str">
            <v>Yeni iş</v>
          </cell>
          <cell r="L14">
            <v>716</v>
          </cell>
          <cell r="M14" t="str">
            <v>Direkt</v>
          </cell>
          <cell r="N14">
            <v>57484.41</v>
          </cell>
        </row>
        <row r="15">
          <cell r="D15" t="str">
            <v>Yeni iş</v>
          </cell>
          <cell r="L15">
            <v>717</v>
          </cell>
          <cell r="M15" t="str">
            <v>Direkt</v>
          </cell>
          <cell r="N15">
            <v>3554015.34</v>
          </cell>
        </row>
        <row r="16">
          <cell r="D16" t="str">
            <v>Yeni iş</v>
          </cell>
          <cell r="L16">
            <v>750</v>
          </cell>
          <cell r="M16" t="str">
            <v>Direkt</v>
          </cell>
          <cell r="N16">
            <v>29670.17</v>
          </cell>
        </row>
        <row r="17">
          <cell r="D17" t="str">
            <v>Yeni iş</v>
          </cell>
          <cell r="L17">
            <v>760</v>
          </cell>
          <cell r="M17" t="str">
            <v>Direkt</v>
          </cell>
          <cell r="N17">
            <v>6318.91</v>
          </cell>
        </row>
        <row r="18">
          <cell r="D18" t="str">
            <v>Yeni iş</v>
          </cell>
          <cell r="L18">
            <v>716</v>
          </cell>
          <cell r="M18" t="str">
            <v>Direkt</v>
          </cell>
          <cell r="N18">
            <v>376.03</v>
          </cell>
        </row>
        <row r="19">
          <cell r="D19" t="str">
            <v>Yeni iş</v>
          </cell>
          <cell r="L19">
            <v>717</v>
          </cell>
          <cell r="M19" t="str">
            <v>Direkt</v>
          </cell>
          <cell r="N19">
            <v>7661.1</v>
          </cell>
        </row>
        <row r="20">
          <cell r="D20" t="str">
            <v>Yeni iş</v>
          </cell>
          <cell r="L20">
            <v>750</v>
          </cell>
          <cell r="M20" t="str">
            <v>Direkt</v>
          </cell>
          <cell r="N20">
            <v>69.62</v>
          </cell>
        </row>
        <row r="21">
          <cell r="D21" t="str">
            <v>Yeni iş</v>
          </cell>
          <cell r="L21">
            <v>760</v>
          </cell>
          <cell r="M21" t="str">
            <v>Direkt</v>
          </cell>
          <cell r="N21">
            <v>14.04</v>
          </cell>
        </row>
        <row r="22">
          <cell r="D22" t="str">
            <v>Yeni iş</v>
          </cell>
          <cell r="L22">
            <v>716</v>
          </cell>
          <cell r="M22" t="str">
            <v>Direkt</v>
          </cell>
          <cell r="N22">
            <v>1079790.07</v>
          </cell>
        </row>
        <row r="23">
          <cell r="D23" t="str">
            <v>Yeni iş</v>
          </cell>
          <cell r="L23">
            <v>717</v>
          </cell>
          <cell r="M23" t="str">
            <v>Direkt</v>
          </cell>
          <cell r="N23">
            <v>62822234.520000003</v>
          </cell>
        </row>
        <row r="24">
          <cell r="D24" t="str">
            <v>Yeni iş</v>
          </cell>
          <cell r="L24">
            <v>750</v>
          </cell>
          <cell r="M24" t="str">
            <v>Direkt</v>
          </cell>
          <cell r="N24">
            <v>296103.42</v>
          </cell>
        </row>
        <row r="25">
          <cell r="D25" t="str">
            <v>Yeni iş</v>
          </cell>
          <cell r="L25">
            <v>760</v>
          </cell>
          <cell r="M25" t="str">
            <v>Direkt</v>
          </cell>
          <cell r="N25">
            <v>91553.89</v>
          </cell>
        </row>
        <row r="26">
          <cell r="D26" t="str">
            <v>Yeni iş</v>
          </cell>
          <cell r="L26">
            <v>716</v>
          </cell>
          <cell r="M26" t="str">
            <v>Direkt</v>
          </cell>
          <cell r="N26">
            <v>122893.49</v>
          </cell>
        </row>
        <row r="27">
          <cell r="D27" t="str">
            <v>Yeni iş</v>
          </cell>
          <cell r="L27">
            <v>717</v>
          </cell>
          <cell r="M27" t="str">
            <v>Direkt</v>
          </cell>
          <cell r="N27">
            <v>1378221.29</v>
          </cell>
        </row>
        <row r="28">
          <cell r="D28" t="str">
            <v>Yeni iş</v>
          </cell>
          <cell r="L28">
            <v>750</v>
          </cell>
          <cell r="M28" t="str">
            <v>Direkt</v>
          </cell>
          <cell r="N28">
            <v>31168.15</v>
          </cell>
        </row>
        <row r="29">
          <cell r="D29" t="str">
            <v>Yeni iş</v>
          </cell>
          <cell r="L29">
            <v>760</v>
          </cell>
          <cell r="M29" t="str">
            <v>Direkt</v>
          </cell>
          <cell r="N29">
            <v>1453.49</v>
          </cell>
        </row>
        <row r="30">
          <cell r="D30" t="str">
            <v>Yeni iş</v>
          </cell>
          <cell r="L30">
            <v>716</v>
          </cell>
          <cell r="M30" t="str">
            <v>Direkt</v>
          </cell>
          <cell r="N30">
            <v>142856.53</v>
          </cell>
        </row>
        <row r="31">
          <cell r="D31" t="str">
            <v>Yeni iş</v>
          </cell>
          <cell r="L31">
            <v>717</v>
          </cell>
          <cell r="M31" t="str">
            <v>Direkt</v>
          </cell>
          <cell r="N31">
            <v>4431761.04</v>
          </cell>
        </row>
        <row r="32">
          <cell r="D32" t="str">
            <v>Yeni iş</v>
          </cell>
          <cell r="L32">
            <v>750</v>
          </cell>
          <cell r="M32" t="str">
            <v>Direkt</v>
          </cell>
          <cell r="N32">
            <v>14743.29</v>
          </cell>
        </row>
        <row r="33">
          <cell r="D33" t="str">
            <v>Yeni iş</v>
          </cell>
          <cell r="L33">
            <v>760</v>
          </cell>
          <cell r="M33" t="str">
            <v>Direkt</v>
          </cell>
          <cell r="N33">
            <v>1992.17</v>
          </cell>
        </row>
        <row r="34">
          <cell r="D34" t="str">
            <v>Yeni iş</v>
          </cell>
          <cell r="L34">
            <v>716</v>
          </cell>
          <cell r="M34" t="str">
            <v>Direkt</v>
          </cell>
          <cell r="N34">
            <v>30668.76</v>
          </cell>
        </row>
        <row r="35">
          <cell r="D35" t="str">
            <v>Yeni iş</v>
          </cell>
          <cell r="L35">
            <v>717</v>
          </cell>
          <cell r="M35" t="str">
            <v>Direkt</v>
          </cell>
          <cell r="N35">
            <v>325394.44</v>
          </cell>
        </row>
        <row r="36">
          <cell r="D36" t="str">
            <v>Yeni iş</v>
          </cell>
          <cell r="L36">
            <v>750</v>
          </cell>
          <cell r="M36" t="str">
            <v>Direkt</v>
          </cell>
          <cell r="N36">
            <v>6813.11</v>
          </cell>
        </row>
        <row r="37">
          <cell r="D37" t="str">
            <v>Yeni iş</v>
          </cell>
          <cell r="L37">
            <v>760</v>
          </cell>
          <cell r="M37" t="str">
            <v>Direkt</v>
          </cell>
          <cell r="N37">
            <v>210.12</v>
          </cell>
        </row>
        <row r="38">
          <cell r="D38" t="str">
            <v>Yeni iş</v>
          </cell>
          <cell r="L38">
            <v>716</v>
          </cell>
          <cell r="M38" t="str">
            <v>Direkt</v>
          </cell>
          <cell r="N38">
            <v>46730.15</v>
          </cell>
        </row>
        <row r="39">
          <cell r="D39" t="str">
            <v>Yeni iş</v>
          </cell>
          <cell r="L39">
            <v>717</v>
          </cell>
          <cell r="M39" t="str">
            <v>Direkt</v>
          </cell>
          <cell r="N39">
            <v>598674.06000000006</v>
          </cell>
        </row>
        <row r="40">
          <cell r="D40" t="str">
            <v>Yeni iş</v>
          </cell>
          <cell r="L40">
            <v>750</v>
          </cell>
          <cell r="M40" t="str">
            <v>Direkt</v>
          </cell>
          <cell r="N40">
            <v>2652.91</v>
          </cell>
        </row>
        <row r="41">
          <cell r="D41" t="str">
            <v>Yeni iş</v>
          </cell>
          <cell r="L41">
            <v>760</v>
          </cell>
          <cell r="M41" t="str">
            <v>Direkt</v>
          </cell>
          <cell r="N41">
            <v>342.8</v>
          </cell>
        </row>
        <row r="42">
          <cell r="D42" t="str">
            <v>Yeni iş</v>
          </cell>
          <cell r="L42">
            <v>716</v>
          </cell>
          <cell r="M42" t="str">
            <v>Direkt</v>
          </cell>
          <cell r="N42">
            <v>73325.039999999994</v>
          </cell>
        </row>
        <row r="43">
          <cell r="D43" t="str">
            <v>Yeni iş</v>
          </cell>
          <cell r="L43">
            <v>717</v>
          </cell>
          <cell r="M43" t="str">
            <v>Direkt</v>
          </cell>
          <cell r="N43">
            <v>1048752.9099999999</v>
          </cell>
        </row>
        <row r="44">
          <cell r="D44" t="str">
            <v>Yeni iş</v>
          </cell>
          <cell r="L44">
            <v>750</v>
          </cell>
          <cell r="M44" t="str">
            <v>Direkt</v>
          </cell>
          <cell r="N44">
            <v>35137.07</v>
          </cell>
        </row>
        <row r="45">
          <cell r="D45" t="str">
            <v>Yeni iş</v>
          </cell>
          <cell r="L45">
            <v>760</v>
          </cell>
          <cell r="M45" t="str">
            <v>Direkt</v>
          </cell>
          <cell r="N45">
            <v>171.03</v>
          </cell>
        </row>
        <row r="46">
          <cell r="D46" t="str">
            <v>Yeni iş</v>
          </cell>
          <cell r="L46">
            <v>716</v>
          </cell>
          <cell r="M46" t="str">
            <v>Direkt</v>
          </cell>
          <cell r="N46">
            <v>117304.1</v>
          </cell>
        </row>
        <row r="47">
          <cell r="D47" t="str">
            <v>Yeni iş</v>
          </cell>
          <cell r="L47">
            <v>717</v>
          </cell>
          <cell r="M47" t="str">
            <v>Direkt</v>
          </cell>
          <cell r="N47">
            <v>1462754.63</v>
          </cell>
        </row>
        <row r="48">
          <cell r="D48" t="str">
            <v>Yeni iş</v>
          </cell>
          <cell r="L48">
            <v>750</v>
          </cell>
          <cell r="M48" t="str">
            <v>Direkt</v>
          </cell>
          <cell r="N48">
            <v>1238.9000000000001</v>
          </cell>
        </row>
        <row r="49">
          <cell r="D49" t="str">
            <v>Yeni iş</v>
          </cell>
          <cell r="L49">
            <v>760</v>
          </cell>
          <cell r="M49" t="str">
            <v>Direkt</v>
          </cell>
          <cell r="N49">
            <v>378</v>
          </cell>
        </row>
        <row r="50">
          <cell r="D50" t="str">
            <v>Yeni iş</v>
          </cell>
          <cell r="L50">
            <v>716</v>
          </cell>
          <cell r="M50" t="str">
            <v>Direkt</v>
          </cell>
          <cell r="N50">
            <v>1441632.99</v>
          </cell>
        </row>
        <row r="51">
          <cell r="D51" t="str">
            <v>Yeni iş</v>
          </cell>
          <cell r="L51">
            <v>717</v>
          </cell>
          <cell r="M51" t="str">
            <v>Direkt</v>
          </cell>
          <cell r="N51">
            <v>32957891.929000001</v>
          </cell>
        </row>
        <row r="52">
          <cell r="D52" t="str">
            <v>Yeni iş</v>
          </cell>
          <cell r="L52">
            <v>750</v>
          </cell>
          <cell r="M52" t="str">
            <v>Direkt</v>
          </cell>
          <cell r="N52">
            <v>265415.32</v>
          </cell>
        </row>
        <row r="53">
          <cell r="D53" t="str">
            <v>Yeni iş</v>
          </cell>
          <cell r="L53">
            <v>760</v>
          </cell>
          <cell r="M53" t="str">
            <v>Direkt</v>
          </cell>
          <cell r="N53">
            <v>46926.5</v>
          </cell>
        </row>
        <row r="54">
          <cell r="D54" t="str">
            <v>Yeni iş</v>
          </cell>
          <cell r="L54">
            <v>716</v>
          </cell>
          <cell r="M54" t="str">
            <v>Direkt</v>
          </cell>
          <cell r="N54">
            <v>6257.91</v>
          </cell>
        </row>
        <row r="55">
          <cell r="D55" t="str">
            <v>Yeni iş</v>
          </cell>
          <cell r="L55">
            <v>717</v>
          </cell>
          <cell r="M55" t="str">
            <v>Direkt</v>
          </cell>
          <cell r="N55">
            <v>85907.37</v>
          </cell>
        </row>
        <row r="56">
          <cell r="D56" t="str">
            <v>Yeni iş</v>
          </cell>
          <cell r="L56">
            <v>750</v>
          </cell>
          <cell r="M56" t="str">
            <v>Direkt</v>
          </cell>
          <cell r="N56">
            <v>874.92</v>
          </cell>
        </row>
        <row r="57">
          <cell r="D57" t="str">
            <v>Yeni iş</v>
          </cell>
          <cell r="L57">
            <v>760</v>
          </cell>
          <cell r="M57" t="str">
            <v>Direkt</v>
          </cell>
          <cell r="N57">
            <v>168.44</v>
          </cell>
        </row>
        <row r="58">
          <cell r="D58" t="str">
            <v>Yeni iş</v>
          </cell>
          <cell r="L58">
            <v>716</v>
          </cell>
          <cell r="M58" t="str">
            <v>Direkt</v>
          </cell>
          <cell r="N58">
            <v>8878.33</v>
          </cell>
        </row>
        <row r="59">
          <cell r="D59" t="str">
            <v>Yeni iş</v>
          </cell>
          <cell r="L59">
            <v>717</v>
          </cell>
          <cell r="M59" t="str">
            <v>Direkt</v>
          </cell>
          <cell r="N59">
            <v>368780.57</v>
          </cell>
        </row>
        <row r="60">
          <cell r="D60" t="str">
            <v>Yeni iş</v>
          </cell>
          <cell r="L60">
            <v>750</v>
          </cell>
          <cell r="M60" t="str">
            <v>Direkt</v>
          </cell>
          <cell r="N60">
            <v>3627.89</v>
          </cell>
        </row>
        <row r="61">
          <cell r="D61" t="str">
            <v>Yeni iş</v>
          </cell>
          <cell r="L61">
            <v>760</v>
          </cell>
          <cell r="M61" t="str">
            <v>Direkt</v>
          </cell>
          <cell r="N61">
            <v>646.61</v>
          </cell>
        </row>
        <row r="62">
          <cell r="D62" t="str">
            <v>Yeni iş</v>
          </cell>
          <cell r="L62">
            <v>716</v>
          </cell>
          <cell r="M62" t="str">
            <v>Direkt</v>
          </cell>
          <cell r="N62">
            <v>331756.89</v>
          </cell>
        </row>
        <row r="63">
          <cell r="D63" t="str">
            <v>Yeni iş</v>
          </cell>
          <cell r="L63">
            <v>717</v>
          </cell>
          <cell r="M63" t="str">
            <v>Direkt</v>
          </cell>
          <cell r="N63">
            <v>18261427.59</v>
          </cell>
        </row>
        <row r="64">
          <cell r="D64" t="str">
            <v>Yeni iş</v>
          </cell>
          <cell r="L64">
            <v>750</v>
          </cell>
          <cell r="M64" t="str">
            <v>Direkt</v>
          </cell>
          <cell r="N64">
            <v>116732.67</v>
          </cell>
        </row>
        <row r="65">
          <cell r="D65" t="str">
            <v>Yeni iş</v>
          </cell>
          <cell r="L65">
            <v>760</v>
          </cell>
          <cell r="M65" t="str">
            <v>Direkt</v>
          </cell>
          <cell r="N65">
            <v>15890.9</v>
          </cell>
        </row>
        <row r="66">
          <cell r="D66" t="str">
            <v>Yeni iş</v>
          </cell>
          <cell r="L66">
            <v>716</v>
          </cell>
          <cell r="M66" t="str">
            <v>Direkt</v>
          </cell>
          <cell r="N66">
            <v>121025.3</v>
          </cell>
        </row>
        <row r="67">
          <cell r="D67" t="str">
            <v>Yeni iş</v>
          </cell>
          <cell r="L67">
            <v>717</v>
          </cell>
          <cell r="M67" t="str">
            <v>Direkt</v>
          </cell>
          <cell r="N67">
            <v>2069533.59</v>
          </cell>
        </row>
        <row r="68">
          <cell r="D68" t="str">
            <v>Yeni iş</v>
          </cell>
          <cell r="L68">
            <v>750</v>
          </cell>
          <cell r="M68" t="str">
            <v>Direkt</v>
          </cell>
          <cell r="N68">
            <v>3287.36</v>
          </cell>
        </row>
        <row r="69">
          <cell r="D69" t="str">
            <v>Yeni iş</v>
          </cell>
          <cell r="L69">
            <v>760</v>
          </cell>
          <cell r="M69" t="str">
            <v>Direkt</v>
          </cell>
          <cell r="N69">
            <v>746.9</v>
          </cell>
        </row>
        <row r="70">
          <cell r="D70" t="str">
            <v>Yeni iş</v>
          </cell>
          <cell r="L70">
            <v>716</v>
          </cell>
          <cell r="M70" t="str">
            <v>Direkt</v>
          </cell>
          <cell r="N70">
            <v>284519.86</v>
          </cell>
        </row>
        <row r="71">
          <cell r="D71" t="str">
            <v>Yeni iş</v>
          </cell>
          <cell r="L71">
            <v>717</v>
          </cell>
          <cell r="M71" t="str">
            <v>Direkt</v>
          </cell>
          <cell r="N71">
            <v>9932680.2200000007</v>
          </cell>
        </row>
        <row r="72">
          <cell r="D72" t="str">
            <v>Yeni iş</v>
          </cell>
          <cell r="L72">
            <v>750</v>
          </cell>
          <cell r="M72" t="str">
            <v>Direkt</v>
          </cell>
          <cell r="N72">
            <v>17401.62</v>
          </cell>
        </row>
        <row r="73">
          <cell r="D73" t="str">
            <v>Yeni iş</v>
          </cell>
          <cell r="L73">
            <v>760</v>
          </cell>
          <cell r="M73" t="str">
            <v>Direkt</v>
          </cell>
          <cell r="N73">
            <v>3174.67</v>
          </cell>
        </row>
        <row r="74">
          <cell r="D74" t="str">
            <v>Yeni iş</v>
          </cell>
          <cell r="L74">
            <v>716</v>
          </cell>
          <cell r="M74" t="str">
            <v>Direkt</v>
          </cell>
          <cell r="N74">
            <v>2390.48</v>
          </cell>
        </row>
        <row r="75">
          <cell r="D75" t="str">
            <v>Yeni iş</v>
          </cell>
          <cell r="L75">
            <v>717</v>
          </cell>
          <cell r="M75" t="str">
            <v>Direkt</v>
          </cell>
          <cell r="N75">
            <v>158596.34</v>
          </cell>
        </row>
        <row r="76">
          <cell r="D76" t="str">
            <v>Yeni iş</v>
          </cell>
          <cell r="L76">
            <v>750</v>
          </cell>
          <cell r="M76" t="str">
            <v>Direkt</v>
          </cell>
          <cell r="N76">
            <v>137.76</v>
          </cell>
        </row>
        <row r="77">
          <cell r="D77" t="str">
            <v>Yeni iş</v>
          </cell>
          <cell r="L77">
            <v>760</v>
          </cell>
          <cell r="M77" t="str">
            <v>Direkt</v>
          </cell>
          <cell r="N77">
            <v>64.14</v>
          </cell>
        </row>
        <row r="78">
          <cell r="D78" t="str">
            <v>Yeni iş</v>
          </cell>
          <cell r="L78">
            <v>716</v>
          </cell>
          <cell r="M78" t="str">
            <v>Direkt</v>
          </cell>
          <cell r="N78">
            <v>7860.36</v>
          </cell>
        </row>
        <row r="79">
          <cell r="D79" t="str">
            <v>Yeni iş</v>
          </cell>
          <cell r="L79">
            <v>717</v>
          </cell>
          <cell r="M79" t="str">
            <v>Direkt</v>
          </cell>
          <cell r="N79">
            <v>363777.43</v>
          </cell>
        </row>
        <row r="80">
          <cell r="D80" t="str">
            <v>Yeni iş</v>
          </cell>
          <cell r="L80">
            <v>750</v>
          </cell>
          <cell r="M80" t="str">
            <v>Direkt</v>
          </cell>
          <cell r="N80">
            <v>1508.27</v>
          </cell>
        </row>
        <row r="81">
          <cell r="D81" t="str">
            <v>Yeni iş</v>
          </cell>
          <cell r="L81">
            <v>760</v>
          </cell>
          <cell r="M81" t="str">
            <v>Direkt</v>
          </cell>
          <cell r="N81">
            <v>247.95</v>
          </cell>
        </row>
        <row r="82">
          <cell r="D82" t="str">
            <v>Yeni iş</v>
          </cell>
          <cell r="L82">
            <v>716</v>
          </cell>
          <cell r="M82" t="str">
            <v>Direkt</v>
          </cell>
          <cell r="N82">
            <v>0</v>
          </cell>
        </row>
        <row r="83">
          <cell r="D83" t="str">
            <v>Yeni iş</v>
          </cell>
          <cell r="L83">
            <v>717</v>
          </cell>
          <cell r="M83" t="str">
            <v>Direkt</v>
          </cell>
          <cell r="N83">
            <v>2036880.47</v>
          </cell>
        </row>
        <row r="84">
          <cell r="D84" t="str">
            <v>Yeni iş</v>
          </cell>
          <cell r="L84">
            <v>750</v>
          </cell>
          <cell r="M84" t="str">
            <v>Direkt</v>
          </cell>
          <cell r="N84">
            <v>0</v>
          </cell>
        </row>
        <row r="85">
          <cell r="D85" t="str">
            <v>Yeni iş</v>
          </cell>
          <cell r="L85">
            <v>760</v>
          </cell>
          <cell r="M85" t="str">
            <v>Direkt</v>
          </cell>
          <cell r="N85">
            <v>2027.26</v>
          </cell>
        </row>
        <row r="86">
          <cell r="D86" t="str">
            <v>Yeni iş</v>
          </cell>
          <cell r="L86">
            <v>716</v>
          </cell>
          <cell r="M86" t="str">
            <v>Direkt</v>
          </cell>
          <cell r="N86">
            <v>100</v>
          </cell>
        </row>
        <row r="87">
          <cell r="D87" t="str">
            <v>Yeni iş</v>
          </cell>
          <cell r="L87">
            <v>717</v>
          </cell>
          <cell r="M87" t="str">
            <v>Direkt</v>
          </cell>
          <cell r="N87">
            <v>8058921.9500000002</v>
          </cell>
        </row>
        <row r="88">
          <cell r="D88" t="str">
            <v>Yeni iş</v>
          </cell>
          <cell r="L88">
            <v>750</v>
          </cell>
          <cell r="M88" t="str">
            <v>Direkt</v>
          </cell>
          <cell r="N88">
            <v>0</v>
          </cell>
        </row>
        <row r="89">
          <cell r="D89" t="str">
            <v>Yeni iş</v>
          </cell>
          <cell r="L89">
            <v>760</v>
          </cell>
          <cell r="M89" t="str">
            <v>Direkt</v>
          </cell>
          <cell r="N89">
            <v>7664.48</v>
          </cell>
        </row>
        <row r="90">
          <cell r="D90" t="str">
            <v>Yeni iş</v>
          </cell>
          <cell r="L90">
            <v>716</v>
          </cell>
          <cell r="M90" t="str">
            <v>Direkt</v>
          </cell>
          <cell r="N90">
            <v>3238.6</v>
          </cell>
        </row>
        <row r="91">
          <cell r="D91" t="str">
            <v>Yeni iş</v>
          </cell>
          <cell r="L91">
            <v>717</v>
          </cell>
          <cell r="M91" t="str">
            <v>Direkt</v>
          </cell>
          <cell r="N91">
            <v>645412.74</v>
          </cell>
        </row>
        <row r="92">
          <cell r="D92" t="str">
            <v>Yeni iş</v>
          </cell>
          <cell r="L92">
            <v>750</v>
          </cell>
          <cell r="M92" t="str">
            <v>Direkt</v>
          </cell>
          <cell r="N92">
            <v>6849.78</v>
          </cell>
        </row>
        <row r="93">
          <cell r="D93" t="str">
            <v>Yeni iş</v>
          </cell>
          <cell r="L93">
            <v>760</v>
          </cell>
          <cell r="M93" t="str">
            <v>Direkt</v>
          </cell>
          <cell r="N93">
            <v>417.55</v>
          </cell>
        </row>
        <row r="94">
          <cell r="D94" t="str">
            <v>Yeni iş</v>
          </cell>
          <cell r="L94">
            <v>716</v>
          </cell>
          <cell r="M94" t="str">
            <v>Direkt</v>
          </cell>
          <cell r="N94">
            <v>5694.04</v>
          </cell>
        </row>
        <row r="95">
          <cell r="D95" t="str">
            <v>Yeni iş</v>
          </cell>
          <cell r="L95">
            <v>717</v>
          </cell>
          <cell r="M95" t="str">
            <v>Direkt</v>
          </cell>
          <cell r="N95">
            <v>266772.94</v>
          </cell>
        </row>
        <row r="96">
          <cell r="D96" t="str">
            <v>Yeni iş</v>
          </cell>
          <cell r="L96">
            <v>750</v>
          </cell>
          <cell r="M96" t="str">
            <v>Direkt</v>
          </cell>
          <cell r="N96">
            <v>2757.28</v>
          </cell>
        </row>
        <row r="97">
          <cell r="D97" t="str">
            <v>Yeni iş</v>
          </cell>
          <cell r="L97">
            <v>760</v>
          </cell>
          <cell r="M97" t="str">
            <v>Direkt</v>
          </cell>
          <cell r="N97">
            <v>446</v>
          </cell>
        </row>
        <row r="98">
          <cell r="D98" t="str">
            <v>Yeni iş</v>
          </cell>
          <cell r="L98">
            <v>716</v>
          </cell>
          <cell r="M98" t="str">
            <v>Direkt</v>
          </cell>
          <cell r="N98">
            <v>4838</v>
          </cell>
        </row>
        <row r="99">
          <cell r="D99" t="str">
            <v>Yeni iş</v>
          </cell>
          <cell r="L99">
            <v>717</v>
          </cell>
          <cell r="M99" t="str">
            <v>Direkt</v>
          </cell>
          <cell r="N99">
            <v>60249.87</v>
          </cell>
        </row>
        <row r="100">
          <cell r="D100" t="str">
            <v>Yeni iş</v>
          </cell>
          <cell r="L100">
            <v>750</v>
          </cell>
          <cell r="M100" t="str">
            <v>Direkt</v>
          </cell>
          <cell r="N100">
            <v>224.19</v>
          </cell>
        </row>
        <row r="101">
          <cell r="D101" t="str">
            <v>Yeni iş</v>
          </cell>
          <cell r="L101">
            <v>760</v>
          </cell>
          <cell r="M101" t="str">
            <v>Direkt</v>
          </cell>
          <cell r="N101">
            <v>16</v>
          </cell>
        </row>
        <row r="102">
          <cell r="D102" t="str">
            <v>Yeni iş</v>
          </cell>
          <cell r="L102">
            <v>716</v>
          </cell>
          <cell r="M102" t="str">
            <v>Direkt</v>
          </cell>
          <cell r="N102">
            <v>999615.36</v>
          </cell>
        </row>
        <row r="103">
          <cell r="D103" t="str">
            <v>Yeni iş</v>
          </cell>
          <cell r="L103">
            <v>717</v>
          </cell>
          <cell r="M103" t="str">
            <v>Direkt</v>
          </cell>
          <cell r="N103">
            <v>23162440.039999999</v>
          </cell>
        </row>
        <row r="104">
          <cell r="D104" t="str">
            <v>Yeni iş</v>
          </cell>
          <cell r="L104">
            <v>750</v>
          </cell>
          <cell r="M104" t="str">
            <v>Direkt</v>
          </cell>
          <cell r="N104">
            <v>23636</v>
          </cell>
        </row>
        <row r="105">
          <cell r="D105" t="str">
            <v>Yeni iş</v>
          </cell>
          <cell r="L105">
            <v>760</v>
          </cell>
          <cell r="M105" t="str">
            <v>Direkt</v>
          </cell>
          <cell r="N105">
            <v>4640.6400000000003</v>
          </cell>
        </row>
        <row r="106">
          <cell r="D106" t="str">
            <v>Yeni iş</v>
          </cell>
          <cell r="L106">
            <v>716</v>
          </cell>
          <cell r="M106" t="str">
            <v>Direkt</v>
          </cell>
          <cell r="N106">
            <v>2139269.67</v>
          </cell>
        </row>
        <row r="107">
          <cell r="D107" t="str">
            <v>Yeni iş</v>
          </cell>
          <cell r="L107">
            <v>717</v>
          </cell>
          <cell r="M107" t="str">
            <v>Direkt</v>
          </cell>
          <cell r="N107">
            <v>40062071.939999998</v>
          </cell>
        </row>
        <row r="108">
          <cell r="D108" t="str">
            <v>Yeni iş</v>
          </cell>
          <cell r="L108">
            <v>750</v>
          </cell>
          <cell r="M108" t="str">
            <v>Direkt</v>
          </cell>
          <cell r="N108">
            <v>70382.36</v>
          </cell>
        </row>
        <row r="109">
          <cell r="D109" t="str">
            <v>Yeni iş</v>
          </cell>
          <cell r="L109">
            <v>760</v>
          </cell>
          <cell r="M109" t="str">
            <v>Direkt</v>
          </cell>
          <cell r="N109">
            <v>11841.09</v>
          </cell>
        </row>
        <row r="110">
          <cell r="D110" t="str">
            <v>Yeni iş</v>
          </cell>
          <cell r="L110">
            <v>716</v>
          </cell>
          <cell r="M110" t="str">
            <v>Direkt</v>
          </cell>
          <cell r="N110">
            <v>4800</v>
          </cell>
        </row>
        <row r="111">
          <cell r="D111" t="str">
            <v>Yeni iş</v>
          </cell>
          <cell r="L111">
            <v>717</v>
          </cell>
          <cell r="M111" t="str">
            <v>Direkt</v>
          </cell>
          <cell r="N111">
            <v>192299.03</v>
          </cell>
        </row>
        <row r="112">
          <cell r="D112" t="str">
            <v>Yeni iş</v>
          </cell>
          <cell r="L112">
            <v>750</v>
          </cell>
          <cell r="M112" t="str">
            <v>Direkt</v>
          </cell>
          <cell r="N112">
            <v>433.89</v>
          </cell>
        </row>
        <row r="113">
          <cell r="D113" t="str">
            <v>Yeni iş</v>
          </cell>
          <cell r="L113">
            <v>760</v>
          </cell>
          <cell r="M113" t="str">
            <v>Direkt</v>
          </cell>
          <cell r="N113">
            <v>42</v>
          </cell>
        </row>
        <row r="114">
          <cell r="D114" t="str">
            <v>Yeni iş</v>
          </cell>
          <cell r="L114">
            <v>716</v>
          </cell>
          <cell r="M114" t="str">
            <v>Direkt</v>
          </cell>
          <cell r="N114">
            <v>23834.51</v>
          </cell>
        </row>
        <row r="115">
          <cell r="D115" t="str">
            <v>Yeni iş</v>
          </cell>
          <cell r="L115">
            <v>717</v>
          </cell>
          <cell r="M115" t="str">
            <v>Direkt</v>
          </cell>
          <cell r="N115">
            <v>794052.54</v>
          </cell>
        </row>
        <row r="116">
          <cell r="D116" t="str">
            <v>Yeni iş</v>
          </cell>
          <cell r="L116">
            <v>750</v>
          </cell>
          <cell r="M116" t="str">
            <v>Direkt</v>
          </cell>
          <cell r="N116">
            <v>10505.29</v>
          </cell>
        </row>
        <row r="117">
          <cell r="D117" t="str">
            <v>Yeni iş</v>
          </cell>
          <cell r="L117">
            <v>760</v>
          </cell>
          <cell r="M117" t="str">
            <v>Direkt</v>
          </cell>
          <cell r="N117">
            <v>884.6</v>
          </cell>
        </row>
        <row r="118">
          <cell r="D118" t="str">
            <v>Yeni iş</v>
          </cell>
          <cell r="L118">
            <v>716</v>
          </cell>
          <cell r="M118" t="str">
            <v>Direkt</v>
          </cell>
          <cell r="N118">
            <v>3999</v>
          </cell>
        </row>
        <row r="119">
          <cell r="D119" t="str">
            <v>Yeni iş</v>
          </cell>
          <cell r="L119">
            <v>717</v>
          </cell>
          <cell r="M119" t="str">
            <v>Direkt</v>
          </cell>
          <cell r="N119">
            <v>61945.27</v>
          </cell>
        </row>
        <row r="120">
          <cell r="D120" t="str">
            <v>Yeni iş</v>
          </cell>
          <cell r="L120">
            <v>750</v>
          </cell>
          <cell r="M120" t="str">
            <v>Direkt</v>
          </cell>
          <cell r="N120">
            <v>187.7</v>
          </cell>
        </row>
        <row r="121">
          <cell r="D121" t="str">
            <v>Yeni iş</v>
          </cell>
          <cell r="L121">
            <v>760</v>
          </cell>
          <cell r="M121" t="str">
            <v>Direkt</v>
          </cell>
          <cell r="N121">
            <v>70.2</v>
          </cell>
        </row>
        <row r="122">
          <cell r="D122" t="str">
            <v>Yenileme</v>
          </cell>
          <cell r="L122">
            <v>716</v>
          </cell>
          <cell r="M122" t="str">
            <v>Direkt</v>
          </cell>
          <cell r="N122">
            <v>3080491.7250000001</v>
          </cell>
        </row>
        <row r="123">
          <cell r="D123" t="str">
            <v>Yenileme</v>
          </cell>
          <cell r="L123">
            <v>717</v>
          </cell>
          <cell r="M123" t="str">
            <v>Direkt</v>
          </cell>
          <cell r="N123">
            <v>61948290.647500001</v>
          </cell>
        </row>
        <row r="124">
          <cell r="D124" t="str">
            <v>Yenileme</v>
          </cell>
          <cell r="L124">
            <v>750</v>
          </cell>
          <cell r="M124" t="str">
            <v>Direkt</v>
          </cell>
          <cell r="N124">
            <v>565390.23</v>
          </cell>
        </row>
        <row r="125">
          <cell r="D125" t="str">
            <v>Yenileme</v>
          </cell>
          <cell r="L125">
            <v>760</v>
          </cell>
          <cell r="M125" t="str">
            <v>Direkt</v>
          </cell>
          <cell r="N125">
            <v>112890.21</v>
          </cell>
        </row>
        <row r="126">
          <cell r="D126" t="str">
            <v>Yenileme</v>
          </cell>
          <cell r="L126">
            <v>716</v>
          </cell>
          <cell r="M126" t="str">
            <v>Direkt</v>
          </cell>
          <cell r="N126">
            <v>117010.77</v>
          </cell>
        </row>
        <row r="127">
          <cell r="D127" t="str">
            <v>Yenileme</v>
          </cell>
          <cell r="L127">
            <v>717</v>
          </cell>
          <cell r="M127" t="str">
            <v>Direkt</v>
          </cell>
          <cell r="N127">
            <v>1939263.48</v>
          </cell>
        </row>
        <row r="128">
          <cell r="D128" t="str">
            <v>Yenileme</v>
          </cell>
          <cell r="L128">
            <v>750</v>
          </cell>
          <cell r="M128" t="str">
            <v>Direkt</v>
          </cell>
          <cell r="N128">
            <v>20925.18</v>
          </cell>
        </row>
        <row r="129">
          <cell r="D129" t="str">
            <v>Yenileme</v>
          </cell>
          <cell r="L129">
            <v>760</v>
          </cell>
          <cell r="M129" t="str">
            <v>Direkt</v>
          </cell>
          <cell r="N129">
            <v>4477.1899999999996</v>
          </cell>
        </row>
        <row r="130">
          <cell r="D130" t="str">
            <v>Yenileme</v>
          </cell>
          <cell r="L130">
            <v>716</v>
          </cell>
          <cell r="M130" t="str">
            <v>Direkt</v>
          </cell>
          <cell r="N130">
            <v>32796.129999999997</v>
          </cell>
        </row>
        <row r="131">
          <cell r="D131" t="str">
            <v>Yenileme</v>
          </cell>
          <cell r="L131">
            <v>717</v>
          </cell>
          <cell r="M131" t="str">
            <v>Direkt</v>
          </cell>
          <cell r="N131">
            <v>1487732.8</v>
          </cell>
        </row>
        <row r="132">
          <cell r="D132" t="str">
            <v>Yenileme</v>
          </cell>
          <cell r="L132">
            <v>750</v>
          </cell>
          <cell r="M132" t="str">
            <v>Direkt</v>
          </cell>
          <cell r="N132">
            <v>13303.49</v>
          </cell>
        </row>
        <row r="133">
          <cell r="D133" t="str">
            <v>Yenileme</v>
          </cell>
          <cell r="L133">
            <v>760</v>
          </cell>
          <cell r="M133" t="str">
            <v>Direkt</v>
          </cell>
          <cell r="N133">
            <v>2980.25</v>
          </cell>
        </row>
        <row r="134">
          <cell r="D134" t="str">
            <v>Yenileme</v>
          </cell>
          <cell r="L134">
            <v>716</v>
          </cell>
          <cell r="M134" t="str">
            <v>Direkt</v>
          </cell>
          <cell r="N134">
            <v>164949.64000000001</v>
          </cell>
        </row>
        <row r="135">
          <cell r="D135" t="str">
            <v>Yenileme</v>
          </cell>
          <cell r="L135">
            <v>717</v>
          </cell>
          <cell r="M135" t="str">
            <v>Direkt</v>
          </cell>
          <cell r="N135">
            <v>11455852.57</v>
          </cell>
        </row>
        <row r="136">
          <cell r="D136" t="str">
            <v>Yenileme</v>
          </cell>
          <cell r="L136">
            <v>750</v>
          </cell>
          <cell r="M136" t="str">
            <v>Direkt</v>
          </cell>
          <cell r="N136">
            <v>73963.48</v>
          </cell>
        </row>
        <row r="137">
          <cell r="D137" t="str">
            <v>Yenileme</v>
          </cell>
          <cell r="L137">
            <v>760</v>
          </cell>
          <cell r="M137" t="str">
            <v>Direkt</v>
          </cell>
          <cell r="N137">
            <v>9702.77</v>
          </cell>
        </row>
        <row r="138">
          <cell r="D138" t="str">
            <v>Yenileme</v>
          </cell>
          <cell r="L138">
            <v>716</v>
          </cell>
          <cell r="M138" t="str">
            <v>Direkt</v>
          </cell>
          <cell r="N138">
            <v>31207.25</v>
          </cell>
        </row>
        <row r="139">
          <cell r="D139" t="str">
            <v>Yenileme</v>
          </cell>
          <cell r="L139">
            <v>717</v>
          </cell>
          <cell r="M139" t="str">
            <v>Direkt</v>
          </cell>
          <cell r="N139">
            <v>400657.16</v>
          </cell>
        </row>
        <row r="140">
          <cell r="D140" t="str">
            <v>Yenileme</v>
          </cell>
          <cell r="L140">
            <v>750</v>
          </cell>
          <cell r="M140" t="str">
            <v>Direkt</v>
          </cell>
          <cell r="N140">
            <v>9884.24</v>
          </cell>
        </row>
        <row r="141">
          <cell r="D141" t="str">
            <v>Yenileme</v>
          </cell>
          <cell r="L141">
            <v>760</v>
          </cell>
          <cell r="M141" t="str">
            <v>Direkt</v>
          </cell>
          <cell r="N141">
            <v>565.70000000000005</v>
          </cell>
        </row>
        <row r="142">
          <cell r="D142" t="str">
            <v>Yenileme</v>
          </cell>
          <cell r="L142">
            <v>716</v>
          </cell>
          <cell r="M142" t="str">
            <v>Direkt</v>
          </cell>
          <cell r="N142">
            <v>4406.5600000000004</v>
          </cell>
        </row>
        <row r="143">
          <cell r="D143" t="str">
            <v>Yenileme</v>
          </cell>
          <cell r="L143">
            <v>717</v>
          </cell>
          <cell r="M143" t="str">
            <v>Direkt</v>
          </cell>
          <cell r="N143">
            <v>31667.26</v>
          </cell>
        </row>
        <row r="144">
          <cell r="D144" t="str">
            <v>Yenileme</v>
          </cell>
          <cell r="L144">
            <v>750</v>
          </cell>
          <cell r="M144" t="str">
            <v>Direkt</v>
          </cell>
          <cell r="N144">
            <v>492.87</v>
          </cell>
        </row>
        <row r="145">
          <cell r="D145" t="str">
            <v>Yenileme</v>
          </cell>
          <cell r="L145">
            <v>760</v>
          </cell>
          <cell r="M145" t="str">
            <v>Direkt</v>
          </cell>
          <cell r="N145">
            <v>44</v>
          </cell>
        </row>
        <row r="146">
          <cell r="D146" t="str">
            <v>Yenileme</v>
          </cell>
          <cell r="L146">
            <v>716</v>
          </cell>
          <cell r="M146" t="str">
            <v>Direkt</v>
          </cell>
          <cell r="N146">
            <v>2406.6</v>
          </cell>
        </row>
        <row r="147">
          <cell r="D147" t="str">
            <v>Yenileme</v>
          </cell>
          <cell r="L147">
            <v>717</v>
          </cell>
          <cell r="M147" t="str">
            <v>Direkt</v>
          </cell>
          <cell r="N147">
            <v>90354.2</v>
          </cell>
        </row>
        <row r="148">
          <cell r="D148" t="str">
            <v>Yenileme</v>
          </cell>
          <cell r="L148">
            <v>750</v>
          </cell>
          <cell r="M148" t="str">
            <v>Direkt</v>
          </cell>
          <cell r="N148">
            <v>2709.8</v>
          </cell>
        </row>
        <row r="149">
          <cell r="D149" t="str">
            <v>Yenileme</v>
          </cell>
          <cell r="L149">
            <v>760</v>
          </cell>
          <cell r="M149" t="str">
            <v>Direkt</v>
          </cell>
          <cell r="N149">
            <v>64.180000000000007</v>
          </cell>
        </row>
        <row r="150">
          <cell r="D150" t="str">
            <v>Yenileme</v>
          </cell>
          <cell r="L150">
            <v>716</v>
          </cell>
          <cell r="M150" t="str">
            <v>Direkt</v>
          </cell>
          <cell r="N150">
            <v>532857.81999999995</v>
          </cell>
        </row>
        <row r="151">
          <cell r="D151" t="str">
            <v>Yenileme</v>
          </cell>
          <cell r="L151">
            <v>717</v>
          </cell>
          <cell r="M151" t="str">
            <v>Direkt</v>
          </cell>
          <cell r="N151">
            <v>10110079.140000001</v>
          </cell>
        </row>
        <row r="152">
          <cell r="D152" t="str">
            <v>Yenileme</v>
          </cell>
          <cell r="L152">
            <v>750</v>
          </cell>
          <cell r="M152" t="str">
            <v>Direkt</v>
          </cell>
          <cell r="N152">
            <v>96519</v>
          </cell>
        </row>
        <row r="153">
          <cell r="D153" t="str">
            <v>Yenileme</v>
          </cell>
          <cell r="L153">
            <v>760</v>
          </cell>
          <cell r="M153" t="str">
            <v>Direkt</v>
          </cell>
          <cell r="N153">
            <v>17380.16</v>
          </cell>
        </row>
        <row r="154">
          <cell r="D154" t="str">
            <v>Yenileme</v>
          </cell>
          <cell r="L154">
            <v>716</v>
          </cell>
          <cell r="M154" t="str">
            <v>Direkt</v>
          </cell>
          <cell r="N154">
            <v>7334.42</v>
          </cell>
        </row>
        <row r="155">
          <cell r="D155" t="str">
            <v>Yenileme</v>
          </cell>
          <cell r="L155">
            <v>717</v>
          </cell>
          <cell r="M155" t="str">
            <v>Direkt</v>
          </cell>
          <cell r="N155">
            <v>103605.27</v>
          </cell>
        </row>
        <row r="156">
          <cell r="D156" t="str">
            <v>Yenileme</v>
          </cell>
          <cell r="L156">
            <v>750</v>
          </cell>
          <cell r="M156" t="str">
            <v>Direkt</v>
          </cell>
          <cell r="N156">
            <v>944.85</v>
          </cell>
        </row>
        <row r="157">
          <cell r="D157" t="str">
            <v>Yenileme</v>
          </cell>
          <cell r="L157">
            <v>760</v>
          </cell>
          <cell r="M157" t="str">
            <v>Direkt</v>
          </cell>
          <cell r="N157">
            <v>193.87</v>
          </cell>
        </row>
        <row r="158">
          <cell r="D158" t="str">
            <v>Yenileme</v>
          </cell>
          <cell r="L158">
            <v>716</v>
          </cell>
          <cell r="M158" t="str">
            <v>Direkt</v>
          </cell>
          <cell r="N158">
            <v>10263.16</v>
          </cell>
        </row>
        <row r="159">
          <cell r="D159" t="str">
            <v>Yenileme</v>
          </cell>
          <cell r="L159">
            <v>717</v>
          </cell>
          <cell r="M159" t="str">
            <v>Direkt</v>
          </cell>
          <cell r="N159">
            <v>279496.33</v>
          </cell>
        </row>
        <row r="160">
          <cell r="D160" t="str">
            <v>Yenileme</v>
          </cell>
          <cell r="L160">
            <v>750</v>
          </cell>
          <cell r="M160" t="str">
            <v>Direkt</v>
          </cell>
          <cell r="N160">
            <v>2724.53</v>
          </cell>
        </row>
        <row r="161">
          <cell r="D161" t="str">
            <v>Yenileme</v>
          </cell>
          <cell r="L161">
            <v>760</v>
          </cell>
          <cell r="M161" t="str">
            <v>Direkt</v>
          </cell>
          <cell r="N161">
            <v>523.95000000000005</v>
          </cell>
        </row>
        <row r="162">
          <cell r="D162" t="str">
            <v>Yenileme</v>
          </cell>
          <cell r="L162">
            <v>716</v>
          </cell>
          <cell r="M162" t="str">
            <v>Direkt</v>
          </cell>
          <cell r="N162">
            <v>171302.86</v>
          </cell>
        </row>
        <row r="163">
          <cell r="D163" t="str">
            <v>Yenileme</v>
          </cell>
          <cell r="L163">
            <v>717</v>
          </cell>
          <cell r="M163" t="str">
            <v>Direkt</v>
          </cell>
          <cell r="N163">
            <v>6477559.8499999996</v>
          </cell>
        </row>
        <row r="164">
          <cell r="D164" t="str">
            <v>Yenileme</v>
          </cell>
          <cell r="L164">
            <v>750</v>
          </cell>
          <cell r="M164" t="str">
            <v>Direkt</v>
          </cell>
          <cell r="N164">
            <v>54119.73</v>
          </cell>
        </row>
        <row r="165">
          <cell r="D165" t="str">
            <v>Yenileme</v>
          </cell>
          <cell r="L165">
            <v>760</v>
          </cell>
          <cell r="M165" t="str">
            <v>Direkt</v>
          </cell>
          <cell r="N165">
            <v>5176.45</v>
          </cell>
        </row>
        <row r="166">
          <cell r="D166" t="str">
            <v>Yenileme</v>
          </cell>
          <cell r="L166">
            <v>716</v>
          </cell>
          <cell r="M166" t="str">
            <v>Direkt</v>
          </cell>
          <cell r="N166">
            <v>2371.89</v>
          </cell>
        </row>
        <row r="167">
          <cell r="D167" t="str">
            <v>Yenileme</v>
          </cell>
          <cell r="L167">
            <v>717</v>
          </cell>
          <cell r="M167" t="str">
            <v>Direkt</v>
          </cell>
          <cell r="N167">
            <v>36524.28</v>
          </cell>
        </row>
        <row r="168">
          <cell r="D168" t="str">
            <v>Yenileme</v>
          </cell>
          <cell r="L168">
            <v>750</v>
          </cell>
          <cell r="M168" t="str">
            <v>Direkt</v>
          </cell>
          <cell r="N168">
            <v>106.07</v>
          </cell>
        </row>
        <row r="169">
          <cell r="D169" t="str">
            <v>Yenileme</v>
          </cell>
          <cell r="L169">
            <v>760</v>
          </cell>
          <cell r="M169" t="str">
            <v>Direkt</v>
          </cell>
          <cell r="N169">
            <v>36.1</v>
          </cell>
        </row>
        <row r="170">
          <cell r="D170" t="str">
            <v>Yenileme</v>
          </cell>
          <cell r="L170">
            <v>716</v>
          </cell>
          <cell r="M170" t="str">
            <v>Direkt</v>
          </cell>
          <cell r="N170">
            <v>41500</v>
          </cell>
        </row>
        <row r="171">
          <cell r="D171" t="str">
            <v>Yenileme</v>
          </cell>
          <cell r="L171">
            <v>717</v>
          </cell>
          <cell r="M171" t="str">
            <v>Direkt</v>
          </cell>
          <cell r="N171">
            <v>3034720.86</v>
          </cell>
        </row>
        <row r="172">
          <cell r="D172" t="str">
            <v>Yenileme</v>
          </cell>
          <cell r="L172">
            <v>750</v>
          </cell>
          <cell r="M172" t="str">
            <v>Direkt</v>
          </cell>
          <cell r="N172">
            <v>3878.45</v>
          </cell>
        </row>
        <row r="173">
          <cell r="D173" t="str">
            <v>Yenileme</v>
          </cell>
          <cell r="L173">
            <v>760</v>
          </cell>
          <cell r="M173" t="str">
            <v>Direkt</v>
          </cell>
          <cell r="N173">
            <v>664</v>
          </cell>
        </row>
        <row r="174">
          <cell r="D174" t="str">
            <v>Yenileme</v>
          </cell>
          <cell r="L174">
            <v>716</v>
          </cell>
          <cell r="M174" t="str">
            <v>Direkt</v>
          </cell>
          <cell r="N174">
            <v>620</v>
          </cell>
        </row>
        <row r="175">
          <cell r="D175" t="str">
            <v>Yenileme</v>
          </cell>
          <cell r="L175">
            <v>717</v>
          </cell>
          <cell r="M175" t="str">
            <v>Direkt</v>
          </cell>
          <cell r="N175">
            <v>21796.73</v>
          </cell>
        </row>
        <row r="176">
          <cell r="D176" t="str">
            <v>Yenileme</v>
          </cell>
          <cell r="L176">
            <v>750</v>
          </cell>
          <cell r="M176" t="str">
            <v>Direkt</v>
          </cell>
          <cell r="N176">
            <v>10</v>
          </cell>
        </row>
        <row r="177">
          <cell r="D177" t="str">
            <v>Yenileme</v>
          </cell>
          <cell r="L177">
            <v>760</v>
          </cell>
          <cell r="M177" t="str">
            <v>Direkt</v>
          </cell>
          <cell r="N177">
            <v>8</v>
          </cell>
        </row>
        <row r="178">
          <cell r="D178" t="str">
            <v>Yenileme</v>
          </cell>
          <cell r="L178">
            <v>716</v>
          </cell>
          <cell r="M178" t="str">
            <v>Direkt</v>
          </cell>
          <cell r="N178">
            <v>0</v>
          </cell>
        </row>
        <row r="179">
          <cell r="D179" t="str">
            <v>Yenileme</v>
          </cell>
          <cell r="L179">
            <v>717</v>
          </cell>
          <cell r="M179" t="str">
            <v>Direkt</v>
          </cell>
          <cell r="N179">
            <v>16067.41</v>
          </cell>
        </row>
        <row r="180">
          <cell r="D180" t="str">
            <v>Yenileme</v>
          </cell>
          <cell r="L180">
            <v>760</v>
          </cell>
          <cell r="M180" t="str">
            <v>Direkt</v>
          </cell>
          <cell r="N180">
            <v>16.04</v>
          </cell>
        </row>
        <row r="181">
          <cell r="D181" t="str">
            <v>Yenileme</v>
          </cell>
          <cell r="L181">
            <v>717</v>
          </cell>
          <cell r="M181" t="str">
            <v>Direkt</v>
          </cell>
          <cell r="N181">
            <v>494354.37</v>
          </cell>
        </row>
        <row r="182">
          <cell r="D182" t="str">
            <v>Yenileme</v>
          </cell>
          <cell r="L182">
            <v>760</v>
          </cell>
          <cell r="M182" t="str">
            <v>Direkt</v>
          </cell>
          <cell r="N182">
            <v>562.89</v>
          </cell>
        </row>
        <row r="183">
          <cell r="D183" t="str">
            <v>Yenileme</v>
          </cell>
          <cell r="L183">
            <v>716</v>
          </cell>
          <cell r="M183" t="str">
            <v>Direkt</v>
          </cell>
          <cell r="N183">
            <v>5099.76</v>
          </cell>
        </row>
        <row r="184">
          <cell r="D184" t="str">
            <v>Yenileme</v>
          </cell>
          <cell r="L184">
            <v>717</v>
          </cell>
          <cell r="M184" t="str">
            <v>Direkt</v>
          </cell>
          <cell r="N184">
            <v>666164.49</v>
          </cell>
        </row>
        <row r="185">
          <cell r="D185" t="str">
            <v>Yenileme</v>
          </cell>
          <cell r="L185">
            <v>750</v>
          </cell>
          <cell r="M185" t="str">
            <v>Direkt</v>
          </cell>
          <cell r="N185">
            <v>7505.28</v>
          </cell>
        </row>
        <row r="186">
          <cell r="D186" t="str">
            <v>Yenileme</v>
          </cell>
          <cell r="L186">
            <v>760</v>
          </cell>
          <cell r="M186" t="str">
            <v>Direkt</v>
          </cell>
          <cell r="N186">
            <v>758.42</v>
          </cell>
        </row>
        <row r="187">
          <cell r="D187" t="str">
            <v>Yenileme</v>
          </cell>
          <cell r="L187">
            <v>716</v>
          </cell>
          <cell r="M187" t="str">
            <v>Direkt</v>
          </cell>
          <cell r="N187">
            <v>26213.34</v>
          </cell>
        </row>
        <row r="188">
          <cell r="D188" t="str">
            <v>Yenileme</v>
          </cell>
          <cell r="L188">
            <v>717</v>
          </cell>
          <cell r="M188" t="str">
            <v>Direkt</v>
          </cell>
          <cell r="N188">
            <v>1496178.02</v>
          </cell>
        </row>
        <row r="189">
          <cell r="D189" t="str">
            <v>Yenileme</v>
          </cell>
          <cell r="L189">
            <v>750</v>
          </cell>
          <cell r="M189" t="str">
            <v>Direkt</v>
          </cell>
          <cell r="N189">
            <v>1782.29</v>
          </cell>
        </row>
        <row r="190">
          <cell r="D190" t="str">
            <v>Yenileme</v>
          </cell>
          <cell r="L190">
            <v>760</v>
          </cell>
          <cell r="M190" t="str">
            <v>Direkt</v>
          </cell>
          <cell r="N190">
            <v>609.32000000000005</v>
          </cell>
        </row>
        <row r="191">
          <cell r="D191" t="str">
            <v>Yenileme</v>
          </cell>
          <cell r="L191">
            <v>716</v>
          </cell>
          <cell r="M191" t="str">
            <v>Direkt</v>
          </cell>
          <cell r="N191">
            <v>92151.9</v>
          </cell>
        </row>
        <row r="192">
          <cell r="D192" t="str">
            <v>Yenileme</v>
          </cell>
          <cell r="L192">
            <v>717</v>
          </cell>
          <cell r="M192" t="str">
            <v>Direkt</v>
          </cell>
          <cell r="N192">
            <v>4332870.09</v>
          </cell>
        </row>
        <row r="193">
          <cell r="D193" t="str">
            <v>Yenileme</v>
          </cell>
          <cell r="L193">
            <v>750</v>
          </cell>
          <cell r="M193" t="str">
            <v>Direkt</v>
          </cell>
          <cell r="N193">
            <v>4204.9799999999996</v>
          </cell>
        </row>
        <row r="194">
          <cell r="D194" t="str">
            <v>Yenileme</v>
          </cell>
          <cell r="L194">
            <v>760</v>
          </cell>
          <cell r="M194" t="str">
            <v>Direkt</v>
          </cell>
          <cell r="N194">
            <v>1596.33</v>
          </cell>
        </row>
        <row r="195">
          <cell r="D195" t="str">
            <v>Yenileme</v>
          </cell>
          <cell r="L195">
            <v>716</v>
          </cell>
          <cell r="M195" t="str">
            <v>Direkt</v>
          </cell>
          <cell r="N195">
            <v>242.66</v>
          </cell>
        </row>
        <row r="196">
          <cell r="D196" t="str">
            <v>Yenileme</v>
          </cell>
          <cell r="L196">
            <v>717</v>
          </cell>
          <cell r="M196" t="str">
            <v>Direkt</v>
          </cell>
          <cell r="N196">
            <v>4537.6000000000004</v>
          </cell>
        </row>
        <row r="197">
          <cell r="D197" t="str">
            <v>Yenileme</v>
          </cell>
          <cell r="L197">
            <v>750</v>
          </cell>
          <cell r="M197" t="str">
            <v>Direkt</v>
          </cell>
          <cell r="N197">
            <v>66.94</v>
          </cell>
        </row>
        <row r="198">
          <cell r="D198" t="str">
            <v>Yenileme</v>
          </cell>
          <cell r="L198">
            <v>760</v>
          </cell>
          <cell r="M198" t="str">
            <v>Direkt</v>
          </cell>
          <cell r="N198">
            <v>14.04</v>
          </cell>
        </row>
        <row r="199">
          <cell r="D199" t="str">
            <v>Yenileme</v>
          </cell>
          <cell r="L199">
            <v>716</v>
          </cell>
          <cell r="M199" t="str">
            <v>Direkt</v>
          </cell>
          <cell r="N199">
            <v>1200</v>
          </cell>
        </row>
        <row r="200">
          <cell r="D200" t="str">
            <v>Yenileme</v>
          </cell>
          <cell r="L200">
            <v>717</v>
          </cell>
          <cell r="M200" t="str">
            <v>Direkt</v>
          </cell>
          <cell r="N200">
            <v>5827.14</v>
          </cell>
        </row>
        <row r="201">
          <cell r="D201" t="str">
            <v>Yenileme</v>
          </cell>
          <cell r="L201">
            <v>750</v>
          </cell>
          <cell r="M201" t="str">
            <v>Direkt</v>
          </cell>
          <cell r="N201">
            <v>100</v>
          </cell>
        </row>
        <row r="202">
          <cell r="D202" t="str">
            <v>Yenileme</v>
          </cell>
          <cell r="L202">
            <v>760</v>
          </cell>
          <cell r="M202" t="str">
            <v>Direkt</v>
          </cell>
          <cell r="N202">
            <v>8</v>
          </cell>
        </row>
        <row r="203">
          <cell r="D203" t="str">
            <v>Yeni iş</v>
          </cell>
          <cell r="L203">
            <v>716</v>
          </cell>
          <cell r="M203" t="str">
            <v>Direkt</v>
          </cell>
          <cell r="N203">
            <v>600288.27</v>
          </cell>
        </row>
        <row r="204">
          <cell r="D204" t="str">
            <v>Yeni iş</v>
          </cell>
          <cell r="L204">
            <v>717</v>
          </cell>
          <cell r="M204" t="str">
            <v>Direkt</v>
          </cell>
          <cell r="N204">
            <v>16404964.9</v>
          </cell>
        </row>
        <row r="205">
          <cell r="D205" t="str">
            <v>Yeni iş</v>
          </cell>
          <cell r="L205">
            <v>750</v>
          </cell>
          <cell r="M205" t="str">
            <v>Direkt</v>
          </cell>
          <cell r="N205">
            <v>129270</v>
          </cell>
        </row>
        <row r="206">
          <cell r="D206" t="str">
            <v>Yeni iş</v>
          </cell>
          <cell r="L206">
            <v>760</v>
          </cell>
          <cell r="M206" t="str">
            <v>Direkt</v>
          </cell>
          <cell r="N206">
            <v>28902.91</v>
          </cell>
        </row>
        <row r="207">
          <cell r="D207" t="str">
            <v>Yeni iş</v>
          </cell>
          <cell r="L207">
            <v>716</v>
          </cell>
          <cell r="M207" t="str">
            <v>Direkt</v>
          </cell>
          <cell r="N207">
            <v>95830.84</v>
          </cell>
        </row>
        <row r="208">
          <cell r="D208" t="str">
            <v>Yeni iş</v>
          </cell>
          <cell r="L208">
            <v>717</v>
          </cell>
          <cell r="M208" t="str">
            <v>Direkt</v>
          </cell>
          <cell r="N208">
            <v>2689701.1</v>
          </cell>
        </row>
        <row r="209">
          <cell r="D209" t="str">
            <v>Yeni iş</v>
          </cell>
          <cell r="L209">
            <v>750</v>
          </cell>
          <cell r="M209" t="str">
            <v>Direkt</v>
          </cell>
          <cell r="N209">
            <v>19840.759999999998</v>
          </cell>
        </row>
        <row r="210">
          <cell r="D210" t="str">
            <v>Yeni iş</v>
          </cell>
          <cell r="L210">
            <v>760</v>
          </cell>
          <cell r="M210" t="str">
            <v>Direkt</v>
          </cell>
          <cell r="N210">
            <v>4902.53</v>
          </cell>
        </row>
        <row r="211">
          <cell r="D211" t="str">
            <v>Yeni iş</v>
          </cell>
          <cell r="L211">
            <v>716</v>
          </cell>
          <cell r="M211" t="str">
            <v>Direkt</v>
          </cell>
          <cell r="N211">
            <v>989.79</v>
          </cell>
        </row>
        <row r="212">
          <cell r="D212" t="str">
            <v>Yeni iş</v>
          </cell>
          <cell r="L212">
            <v>717</v>
          </cell>
          <cell r="M212" t="str">
            <v>Direkt</v>
          </cell>
          <cell r="N212">
            <v>73949.399999999994</v>
          </cell>
        </row>
        <row r="213">
          <cell r="D213" t="str">
            <v>Yeni iş</v>
          </cell>
          <cell r="L213">
            <v>750</v>
          </cell>
          <cell r="M213" t="str">
            <v>Direkt</v>
          </cell>
          <cell r="N213">
            <v>659.1</v>
          </cell>
        </row>
        <row r="214">
          <cell r="D214" t="str">
            <v>Yeni iş</v>
          </cell>
          <cell r="L214">
            <v>760</v>
          </cell>
          <cell r="M214" t="str">
            <v>Direkt</v>
          </cell>
          <cell r="N214">
            <v>138.68</v>
          </cell>
        </row>
        <row r="215">
          <cell r="D215" t="str">
            <v>Yeni iş</v>
          </cell>
          <cell r="L215">
            <v>716</v>
          </cell>
          <cell r="M215" t="str">
            <v>Direkt</v>
          </cell>
          <cell r="N215">
            <v>462091.5</v>
          </cell>
        </row>
        <row r="216">
          <cell r="D216" t="str">
            <v>Yeni iş</v>
          </cell>
          <cell r="L216">
            <v>717</v>
          </cell>
          <cell r="M216" t="str">
            <v>Direkt</v>
          </cell>
          <cell r="N216">
            <v>21752466.149999999</v>
          </cell>
        </row>
        <row r="217">
          <cell r="D217" t="str">
            <v>Yeni iş</v>
          </cell>
          <cell r="L217">
            <v>750</v>
          </cell>
          <cell r="M217" t="str">
            <v>Direkt</v>
          </cell>
          <cell r="N217">
            <v>123167.46</v>
          </cell>
        </row>
        <row r="218">
          <cell r="D218" t="str">
            <v>Yeni iş</v>
          </cell>
          <cell r="L218">
            <v>760</v>
          </cell>
          <cell r="M218" t="str">
            <v>Direkt</v>
          </cell>
          <cell r="N218">
            <v>18274.61</v>
          </cell>
        </row>
        <row r="219">
          <cell r="D219" t="str">
            <v>Yeni iş</v>
          </cell>
          <cell r="L219">
            <v>716</v>
          </cell>
          <cell r="M219" t="str">
            <v>Direkt</v>
          </cell>
          <cell r="N219">
            <v>7643.9</v>
          </cell>
        </row>
        <row r="220">
          <cell r="D220" t="str">
            <v>Yeni iş</v>
          </cell>
          <cell r="L220">
            <v>717</v>
          </cell>
          <cell r="M220" t="str">
            <v>Direkt</v>
          </cell>
          <cell r="N220">
            <v>89962.51</v>
          </cell>
        </row>
        <row r="221">
          <cell r="D221" t="str">
            <v>Yeni iş</v>
          </cell>
          <cell r="L221">
            <v>750</v>
          </cell>
          <cell r="M221" t="str">
            <v>Direkt</v>
          </cell>
          <cell r="N221">
            <v>522.79999999999995</v>
          </cell>
        </row>
        <row r="222">
          <cell r="D222" t="str">
            <v>Yeni iş</v>
          </cell>
          <cell r="L222">
            <v>760</v>
          </cell>
          <cell r="M222" t="str">
            <v>Direkt</v>
          </cell>
          <cell r="N222">
            <v>104</v>
          </cell>
        </row>
        <row r="223">
          <cell r="D223" t="str">
            <v>Yeni iş</v>
          </cell>
          <cell r="L223">
            <v>716</v>
          </cell>
          <cell r="M223" t="str">
            <v>Direkt</v>
          </cell>
          <cell r="N223">
            <v>290.41000000000003</v>
          </cell>
        </row>
        <row r="224">
          <cell r="D224" t="str">
            <v>Yeni iş</v>
          </cell>
          <cell r="L224">
            <v>717</v>
          </cell>
          <cell r="M224" t="str">
            <v>Direkt</v>
          </cell>
          <cell r="N224">
            <v>39817.17</v>
          </cell>
        </row>
        <row r="225">
          <cell r="D225" t="str">
            <v>Yeni iş</v>
          </cell>
          <cell r="L225">
            <v>750</v>
          </cell>
          <cell r="M225" t="str">
            <v>Direkt</v>
          </cell>
          <cell r="N225">
            <v>145.21</v>
          </cell>
        </row>
        <row r="226">
          <cell r="D226" t="str">
            <v>Yeni iş</v>
          </cell>
          <cell r="L226">
            <v>760</v>
          </cell>
          <cell r="M226" t="str">
            <v>Direkt</v>
          </cell>
          <cell r="N226">
            <v>42</v>
          </cell>
        </row>
        <row r="227">
          <cell r="D227" t="str">
            <v>Yeni iş</v>
          </cell>
          <cell r="L227">
            <v>716</v>
          </cell>
          <cell r="M227" t="str">
            <v>Direkt</v>
          </cell>
          <cell r="N227">
            <v>62387.47</v>
          </cell>
        </row>
        <row r="228">
          <cell r="D228" t="str">
            <v>Yeni iş</v>
          </cell>
          <cell r="L228">
            <v>717</v>
          </cell>
          <cell r="M228" t="str">
            <v>Direkt</v>
          </cell>
          <cell r="N228">
            <v>1647466.31</v>
          </cell>
        </row>
        <row r="229">
          <cell r="D229" t="str">
            <v>Yeni iş</v>
          </cell>
          <cell r="L229">
            <v>750</v>
          </cell>
          <cell r="M229" t="str">
            <v>Direkt</v>
          </cell>
          <cell r="N229">
            <v>13552.85</v>
          </cell>
        </row>
        <row r="230">
          <cell r="D230" t="str">
            <v>Yeni iş</v>
          </cell>
          <cell r="L230">
            <v>760</v>
          </cell>
          <cell r="M230" t="str">
            <v>Direkt</v>
          </cell>
          <cell r="N230">
            <v>2511.13</v>
          </cell>
        </row>
        <row r="231">
          <cell r="D231" t="str">
            <v>Yeni iş</v>
          </cell>
          <cell r="L231">
            <v>716</v>
          </cell>
          <cell r="M231" t="str">
            <v>Direkt</v>
          </cell>
          <cell r="N231">
            <v>440.14</v>
          </cell>
        </row>
        <row r="232">
          <cell r="D232" t="str">
            <v>Yeni iş</v>
          </cell>
          <cell r="L232">
            <v>717</v>
          </cell>
          <cell r="M232" t="str">
            <v>Direkt</v>
          </cell>
          <cell r="N232">
            <v>21879.72</v>
          </cell>
        </row>
        <row r="233">
          <cell r="D233" t="str">
            <v>Yeni iş</v>
          </cell>
          <cell r="L233">
            <v>750</v>
          </cell>
          <cell r="M233" t="str">
            <v>Direkt</v>
          </cell>
          <cell r="N233">
            <v>175.1</v>
          </cell>
        </row>
        <row r="234">
          <cell r="D234" t="str">
            <v>Yeni iş</v>
          </cell>
          <cell r="L234">
            <v>760</v>
          </cell>
          <cell r="M234" t="str">
            <v>Direkt</v>
          </cell>
          <cell r="N234">
            <v>28.04</v>
          </cell>
        </row>
        <row r="235">
          <cell r="D235" t="str">
            <v>Yeni iş</v>
          </cell>
          <cell r="L235">
            <v>716</v>
          </cell>
          <cell r="M235" t="str">
            <v>Direkt</v>
          </cell>
          <cell r="N235">
            <v>543.66999999999996</v>
          </cell>
        </row>
        <row r="236">
          <cell r="D236" t="str">
            <v>Yeni iş</v>
          </cell>
          <cell r="L236">
            <v>717</v>
          </cell>
          <cell r="M236" t="str">
            <v>Direkt</v>
          </cell>
          <cell r="N236">
            <v>15983.66</v>
          </cell>
        </row>
        <row r="237">
          <cell r="D237" t="str">
            <v>Yeni iş</v>
          </cell>
          <cell r="L237">
            <v>750</v>
          </cell>
          <cell r="M237" t="str">
            <v>Direkt</v>
          </cell>
          <cell r="N237">
            <v>177.26</v>
          </cell>
        </row>
        <row r="238">
          <cell r="D238" t="str">
            <v>Yeni iş</v>
          </cell>
          <cell r="L238">
            <v>760</v>
          </cell>
          <cell r="M238" t="str">
            <v>Direkt</v>
          </cell>
          <cell r="N238">
            <v>28.39</v>
          </cell>
        </row>
        <row r="239">
          <cell r="D239" t="str">
            <v>Yeni iş</v>
          </cell>
          <cell r="L239">
            <v>716</v>
          </cell>
          <cell r="M239" t="str">
            <v>Direkt</v>
          </cell>
          <cell r="N239">
            <v>129633.85</v>
          </cell>
        </row>
        <row r="240">
          <cell r="D240" t="str">
            <v>Yeni iş</v>
          </cell>
          <cell r="L240">
            <v>717</v>
          </cell>
          <cell r="M240" t="str">
            <v>Direkt</v>
          </cell>
          <cell r="N240">
            <v>4482547.8899999997</v>
          </cell>
        </row>
        <row r="241">
          <cell r="D241" t="str">
            <v>Yeni iş</v>
          </cell>
          <cell r="L241">
            <v>750</v>
          </cell>
          <cell r="M241" t="str">
            <v>Direkt</v>
          </cell>
          <cell r="N241">
            <v>36394.15</v>
          </cell>
        </row>
        <row r="242">
          <cell r="D242" t="str">
            <v>Yeni iş</v>
          </cell>
          <cell r="L242">
            <v>760</v>
          </cell>
          <cell r="M242" t="str">
            <v>Direkt</v>
          </cell>
          <cell r="N242">
            <v>6691.19</v>
          </cell>
        </row>
        <row r="243">
          <cell r="D243" t="str">
            <v>Yeni iş</v>
          </cell>
          <cell r="L243">
            <v>716</v>
          </cell>
          <cell r="M243" t="str">
            <v>Direkt</v>
          </cell>
          <cell r="N243">
            <v>11902.51</v>
          </cell>
        </row>
        <row r="244">
          <cell r="D244" t="str">
            <v>Yeni iş</v>
          </cell>
          <cell r="L244">
            <v>717</v>
          </cell>
          <cell r="M244" t="str">
            <v>Direkt</v>
          </cell>
          <cell r="N244">
            <v>210766.72</v>
          </cell>
        </row>
        <row r="245">
          <cell r="D245" t="str">
            <v>Yeni iş</v>
          </cell>
          <cell r="L245">
            <v>750</v>
          </cell>
          <cell r="M245" t="str">
            <v>Direkt</v>
          </cell>
          <cell r="N245">
            <v>187.41</v>
          </cell>
        </row>
        <row r="246">
          <cell r="D246" t="str">
            <v>Yeni iş</v>
          </cell>
          <cell r="L246">
            <v>760</v>
          </cell>
          <cell r="M246" t="str">
            <v>Direkt</v>
          </cell>
          <cell r="N246">
            <v>50.12</v>
          </cell>
        </row>
        <row r="247">
          <cell r="D247" t="str">
            <v>Yeni iş</v>
          </cell>
          <cell r="L247">
            <v>716</v>
          </cell>
          <cell r="M247" t="str">
            <v>Direkt</v>
          </cell>
          <cell r="N247">
            <v>49092.13</v>
          </cell>
        </row>
        <row r="248">
          <cell r="D248" t="str">
            <v>Yeni iş</v>
          </cell>
          <cell r="L248">
            <v>717</v>
          </cell>
          <cell r="M248" t="str">
            <v>Direkt</v>
          </cell>
          <cell r="N248">
            <v>17047838.100000001</v>
          </cell>
        </row>
        <row r="249">
          <cell r="D249" t="str">
            <v>Yeni iş</v>
          </cell>
          <cell r="L249">
            <v>750</v>
          </cell>
          <cell r="M249" t="str">
            <v>Direkt</v>
          </cell>
          <cell r="N249">
            <v>21053.09</v>
          </cell>
        </row>
        <row r="250">
          <cell r="D250" t="str">
            <v>Yeni iş</v>
          </cell>
          <cell r="L250">
            <v>760</v>
          </cell>
          <cell r="M250" t="str">
            <v>Direkt</v>
          </cell>
          <cell r="N250">
            <v>4379.54</v>
          </cell>
        </row>
        <row r="251">
          <cell r="D251" t="str">
            <v>Yeni iş</v>
          </cell>
          <cell r="L251">
            <v>716</v>
          </cell>
          <cell r="M251" t="str">
            <v>Direkt</v>
          </cell>
          <cell r="N251">
            <v>700</v>
          </cell>
        </row>
        <row r="252">
          <cell r="D252" t="str">
            <v>Yeni iş</v>
          </cell>
          <cell r="L252">
            <v>717</v>
          </cell>
          <cell r="M252" t="str">
            <v>Direkt</v>
          </cell>
          <cell r="N252">
            <v>76088.89</v>
          </cell>
        </row>
        <row r="253">
          <cell r="D253" t="str">
            <v>Yeni iş</v>
          </cell>
          <cell r="L253">
            <v>750</v>
          </cell>
          <cell r="M253" t="str">
            <v>Direkt</v>
          </cell>
          <cell r="N253">
            <v>350</v>
          </cell>
        </row>
        <row r="254">
          <cell r="D254" t="str">
            <v>Yeni iş</v>
          </cell>
          <cell r="L254">
            <v>760</v>
          </cell>
          <cell r="M254" t="str">
            <v>Direkt</v>
          </cell>
          <cell r="N254">
            <v>98</v>
          </cell>
        </row>
        <row r="255">
          <cell r="D255" t="str">
            <v>Yeni iş</v>
          </cell>
          <cell r="L255">
            <v>716</v>
          </cell>
          <cell r="M255" t="str">
            <v>Direkt</v>
          </cell>
          <cell r="N255">
            <v>261.20999999999998</v>
          </cell>
        </row>
        <row r="256">
          <cell r="D256" t="str">
            <v>Yeni iş</v>
          </cell>
          <cell r="L256">
            <v>717</v>
          </cell>
          <cell r="M256" t="str">
            <v>Direkt</v>
          </cell>
          <cell r="N256">
            <v>25989.7</v>
          </cell>
        </row>
        <row r="257">
          <cell r="D257" t="str">
            <v>Yeni iş</v>
          </cell>
          <cell r="L257">
            <v>750</v>
          </cell>
          <cell r="M257" t="str">
            <v>Direkt</v>
          </cell>
          <cell r="N257">
            <v>124.63</v>
          </cell>
        </row>
        <row r="258">
          <cell r="D258" t="str">
            <v>Yeni iş</v>
          </cell>
          <cell r="L258">
            <v>760</v>
          </cell>
          <cell r="M258" t="str">
            <v>Direkt</v>
          </cell>
          <cell r="N258">
            <v>36.44</v>
          </cell>
        </row>
        <row r="259">
          <cell r="D259" t="str">
            <v>Yeni iş</v>
          </cell>
          <cell r="L259">
            <v>716</v>
          </cell>
          <cell r="M259" t="str">
            <v>Direkt</v>
          </cell>
          <cell r="N259">
            <v>0</v>
          </cell>
        </row>
        <row r="260">
          <cell r="D260" t="str">
            <v>Yeni iş</v>
          </cell>
          <cell r="L260">
            <v>717</v>
          </cell>
          <cell r="M260" t="str">
            <v>Direkt</v>
          </cell>
          <cell r="N260">
            <v>18491</v>
          </cell>
        </row>
        <row r="261">
          <cell r="D261" t="str">
            <v>Yeni iş</v>
          </cell>
          <cell r="L261">
            <v>760</v>
          </cell>
          <cell r="M261" t="str">
            <v>Direkt</v>
          </cell>
          <cell r="N261">
            <v>14</v>
          </cell>
        </row>
        <row r="262">
          <cell r="D262" t="str">
            <v>Yeni iş</v>
          </cell>
          <cell r="L262">
            <v>716</v>
          </cell>
          <cell r="M262" t="str">
            <v>Direkt</v>
          </cell>
          <cell r="N262">
            <v>21634.33</v>
          </cell>
        </row>
        <row r="263">
          <cell r="D263" t="str">
            <v>Yeni iş</v>
          </cell>
          <cell r="L263">
            <v>717</v>
          </cell>
          <cell r="M263" t="str">
            <v>Direkt</v>
          </cell>
          <cell r="N263">
            <v>846766.54</v>
          </cell>
        </row>
        <row r="264">
          <cell r="D264" t="str">
            <v>Yeni iş</v>
          </cell>
          <cell r="L264">
            <v>750</v>
          </cell>
          <cell r="M264" t="str">
            <v>Direkt</v>
          </cell>
          <cell r="N264">
            <v>0</v>
          </cell>
        </row>
        <row r="265">
          <cell r="D265" t="str">
            <v>Yeni iş</v>
          </cell>
          <cell r="L265">
            <v>760</v>
          </cell>
          <cell r="M265" t="str">
            <v>Direkt</v>
          </cell>
          <cell r="N265">
            <v>1211.01</v>
          </cell>
        </row>
        <row r="266">
          <cell r="D266" t="str">
            <v>Yeni iş</v>
          </cell>
          <cell r="L266">
            <v>716</v>
          </cell>
          <cell r="M266" t="str">
            <v>Direkt</v>
          </cell>
          <cell r="N266">
            <v>960</v>
          </cell>
        </row>
        <row r="267">
          <cell r="D267" t="str">
            <v>Yeni iş</v>
          </cell>
          <cell r="L267">
            <v>717</v>
          </cell>
          <cell r="M267" t="str">
            <v>Direkt</v>
          </cell>
          <cell r="N267">
            <v>43771.11</v>
          </cell>
        </row>
        <row r="268">
          <cell r="D268" t="str">
            <v>Yeni iş</v>
          </cell>
          <cell r="L268">
            <v>750</v>
          </cell>
          <cell r="M268" t="str">
            <v>Direkt</v>
          </cell>
          <cell r="N268">
            <v>300</v>
          </cell>
        </row>
        <row r="269">
          <cell r="D269" t="str">
            <v>Yeni iş</v>
          </cell>
          <cell r="L269">
            <v>760</v>
          </cell>
          <cell r="M269" t="str">
            <v>Direkt</v>
          </cell>
          <cell r="N269">
            <v>86</v>
          </cell>
        </row>
        <row r="270">
          <cell r="D270" t="str">
            <v>Yeni iş</v>
          </cell>
          <cell r="L270">
            <v>716</v>
          </cell>
          <cell r="M270" t="str">
            <v>Direkt</v>
          </cell>
          <cell r="N270">
            <v>76469.710000000006</v>
          </cell>
        </row>
        <row r="271">
          <cell r="D271" t="str">
            <v>Yeni iş</v>
          </cell>
          <cell r="L271">
            <v>717</v>
          </cell>
          <cell r="M271" t="str">
            <v>Direkt</v>
          </cell>
          <cell r="N271">
            <v>1001035.36</v>
          </cell>
        </row>
        <row r="272">
          <cell r="D272" t="str">
            <v>Yeni iş</v>
          </cell>
          <cell r="L272">
            <v>750</v>
          </cell>
          <cell r="M272" t="str">
            <v>Direkt</v>
          </cell>
          <cell r="N272">
            <v>558.95000000000005</v>
          </cell>
        </row>
        <row r="273">
          <cell r="D273" t="str">
            <v>Yeni iş</v>
          </cell>
          <cell r="L273">
            <v>760</v>
          </cell>
          <cell r="M273" t="str">
            <v>Direkt</v>
          </cell>
          <cell r="N273">
            <v>120</v>
          </cell>
        </row>
        <row r="274">
          <cell r="D274" t="str">
            <v>Yeni iş</v>
          </cell>
          <cell r="L274">
            <v>716</v>
          </cell>
          <cell r="M274" t="str">
            <v>Direkt</v>
          </cell>
          <cell r="N274">
            <v>135805.54999999999</v>
          </cell>
        </row>
        <row r="275">
          <cell r="D275" t="str">
            <v>Yeni iş</v>
          </cell>
          <cell r="L275">
            <v>717</v>
          </cell>
          <cell r="M275" t="str">
            <v>Direkt</v>
          </cell>
          <cell r="N275">
            <v>4958699.47</v>
          </cell>
        </row>
        <row r="276">
          <cell r="D276" t="str">
            <v>Yeni iş</v>
          </cell>
          <cell r="L276">
            <v>750</v>
          </cell>
          <cell r="M276" t="str">
            <v>Direkt</v>
          </cell>
          <cell r="N276">
            <v>7232.03</v>
          </cell>
        </row>
        <row r="277">
          <cell r="D277" t="str">
            <v>Yeni iş</v>
          </cell>
          <cell r="L277">
            <v>760</v>
          </cell>
          <cell r="M277" t="str">
            <v>Direkt</v>
          </cell>
          <cell r="N277">
            <v>1365.45</v>
          </cell>
        </row>
        <row r="278">
          <cell r="D278" t="str">
            <v>Yeni iş</v>
          </cell>
          <cell r="L278">
            <v>716</v>
          </cell>
          <cell r="M278" t="str">
            <v>Direkt</v>
          </cell>
          <cell r="N278">
            <v>300.82</v>
          </cell>
        </row>
        <row r="279">
          <cell r="D279" t="str">
            <v>Yeni iş</v>
          </cell>
          <cell r="L279">
            <v>717</v>
          </cell>
          <cell r="M279" t="str">
            <v>Direkt</v>
          </cell>
          <cell r="N279">
            <v>23478.51</v>
          </cell>
        </row>
        <row r="280">
          <cell r="D280" t="str">
            <v>Yeni iş</v>
          </cell>
          <cell r="L280">
            <v>750</v>
          </cell>
          <cell r="M280" t="str">
            <v>Direkt</v>
          </cell>
          <cell r="N280">
            <v>100.4</v>
          </cell>
        </row>
        <row r="281">
          <cell r="D281" t="str">
            <v>Yeni iş</v>
          </cell>
          <cell r="L281">
            <v>760</v>
          </cell>
          <cell r="M281" t="str">
            <v>Direkt</v>
          </cell>
          <cell r="N281">
            <v>14.04</v>
          </cell>
        </row>
        <row r="282">
          <cell r="D282" t="str">
            <v>Yeni iş</v>
          </cell>
          <cell r="L282">
            <v>716</v>
          </cell>
          <cell r="M282" t="str">
            <v>Direkt</v>
          </cell>
          <cell r="N282">
            <v>68.38</v>
          </cell>
        </row>
        <row r="283">
          <cell r="D283" t="str">
            <v>Yeni iş</v>
          </cell>
          <cell r="L283">
            <v>717</v>
          </cell>
          <cell r="M283" t="str">
            <v>Direkt</v>
          </cell>
          <cell r="N283">
            <v>10822.71</v>
          </cell>
        </row>
        <row r="284">
          <cell r="D284" t="str">
            <v>Yeni iş</v>
          </cell>
          <cell r="L284">
            <v>750</v>
          </cell>
          <cell r="M284" t="str">
            <v>Direkt</v>
          </cell>
          <cell r="N284">
            <v>30.66</v>
          </cell>
        </row>
        <row r="285">
          <cell r="D285" t="str">
            <v>Yeni iş</v>
          </cell>
          <cell r="L285">
            <v>760</v>
          </cell>
          <cell r="M285" t="str">
            <v>Direkt</v>
          </cell>
          <cell r="N285">
            <v>14</v>
          </cell>
        </row>
        <row r="286">
          <cell r="D286" t="str">
            <v>Yenileme</v>
          </cell>
          <cell r="L286">
            <v>716</v>
          </cell>
          <cell r="M286" t="str">
            <v>Direkt</v>
          </cell>
          <cell r="N286">
            <v>38483.279999999999</v>
          </cell>
        </row>
        <row r="287">
          <cell r="D287" t="str">
            <v>Yenileme</v>
          </cell>
          <cell r="L287">
            <v>717</v>
          </cell>
          <cell r="M287" t="str">
            <v>Direkt</v>
          </cell>
          <cell r="N287">
            <v>1033216.43</v>
          </cell>
        </row>
        <row r="288">
          <cell r="D288" t="str">
            <v>Yenileme</v>
          </cell>
          <cell r="L288">
            <v>750</v>
          </cell>
          <cell r="M288" t="str">
            <v>Direkt</v>
          </cell>
          <cell r="N288">
            <v>14124.18</v>
          </cell>
        </row>
        <row r="289">
          <cell r="D289" t="str">
            <v>Yenileme</v>
          </cell>
          <cell r="L289">
            <v>760</v>
          </cell>
          <cell r="M289" t="str">
            <v>Direkt</v>
          </cell>
          <cell r="N289">
            <v>2281.31</v>
          </cell>
        </row>
        <row r="290">
          <cell r="D290" t="str">
            <v>Yenileme</v>
          </cell>
          <cell r="L290">
            <v>716</v>
          </cell>
          <cell r="M290" t="str">
            <v>Direkt</v>
          </cell>
          <cell r="N290">
            <v>2406.6</v>
          </cell>
        </row>
        <row r="291">
          <cell r="D291" t="str">
            <v>Yenileme</v>
          </cell>
          <cell r="L291">
            <v>717</v>
          </cell>
          <cell r="M291" t="str">
            <v>Direkt</v>
          </cell>
          <cell r="N291">
            <v>48730.879999999997</v>
          </cell>
        </row>
        <row r="292">
          <cell r="D292" t="str">
            <v>Yenileme</v>
          </cell>
          <cell r="L292">
            <v>750</v>
          </cell>
          <cell r="M292" t="str">
            <v>Direkt</v>
          </cell>
          <cell r="N292">
            <v>431.64</v>
          </cell>
        </row>
        <row r="293">
          <cell r="D293" t="str">
            <v>Yenileme</v>
          </cell>
          <cell r="L293">
            <v>760</v>
          </cell>
          <cell r="M293" t="str">
            <v>Direkt</v>
          </cell>
          <cell r="N293">
            <v>120.34</v>
          </cell>
        </row>
        <row r="294">
          <cell r="D294" t="str">
            <v>Yenileme</v>
          </cell>
          <cell r="L294">
            <v>716</v>
          </cell>
          <cell r="M294" t="str">
            <v>Direkt</v>
          </cell>
          <cell r="N294">
            <v>451.25</v>
          </cell>
        </row>
        <row r="295">
          <cell r="D295" t="str">
            <v>Yenileme</v>
          </cell>
          <cell r="L295">
            <v>717</v>
          </cell>
          <cell r="M295" t="str">
            <v>Direkt</v>
          </cell>
          <cell r="N295">
            <v>22136.54</v>
          </cell>
        </row>
        <row r="296">
          <cell r="D296" t="str">
            <v>Yenileme</v>
          </cell>
          <cell r="L296">
            <v>750</v>
          </cell>
          <cell r="M296" t="str">
            <v>Direkt</v>
          </cell>
          <cell r="N296">
            <v>313.29000000000002</v>
          </cell>
        </row>
        <row r="297">
          <cell r="D297" t="str">
            <v>Yenileme</v>
          </cell>
          <cell r="L297">
            <v>760</v>
          </cell>
          <cell r="M297" t="str">
            <v>Direkt</v>
          </cell>
          <cell r="N297">
            <v>64.180000000000007</v>
          </cell>
        </row>
        <row r="298">
          <cell r="D298" t="str">
            <v>Yenileme</v>
          </cell>
          <cell r="L298">
            <v>716</v>
          </cell>
          <cell r="M298" t="str">
            <v>Direkt</v>
          </cell>
          <cell r="N298">
            <v>17291.61</v>
          </cell>
        </row>
        <row r="299">
          <cell r="D299" t="str">
            <v>Yenileme</v>
          </cell>
          <cell r="L299">
            <v>717</v>
          </cell>
          <cell r="M299" t="str">
            <v>Direkt</v>
          </cell>
          <cell r="N299">
            <v>1160656.07</v>
          </cell>
        </row>
        <row r="300">
          <cell r="D300" t="str">
            <v>Yenileme</v>
          </cell>
          <cell r="L300">
            <v>750</v>
          </cell>
          <cell r="M300" t="str">
            <v>Direkt</v>
          </cell>
          <cell r="N300">
            <v>7601.01</v>
          </cell>
        </row>
        <row r="301">
          <cell r="D301" t="str">
            <v>Yenileme</v>
          </cell>
          <cell r="L301">
            <v>760</v>
          </cell>
          <cell r="M301" t="str">
            <v>Direkt</v>
          </cell>
          <cell r="N301">
            <v>1019.71</v>
          </cell>
        </row>
        <row r="302">
          <cell r="D302" t="str">
            <v>Yenileme</v>
          </cell>
          <cell r="L302">
            <v>716</v>
          </cell>
          <cell r="M302" t="str">
            <v>Direkt</v>
          </cell>
          <cell r="N302">
            <v>8574.52</v>
          </cell>
        </row>
        <row r="303">
          <cell r="D303" t="str">
            <v>Yenileme</v>
          </cell>
          <cell r="L303">
            <v>717</v>
          </cell>
          <cell r="M303" t="str">
            <v>Direkt</v>
          </cell>
          <cell r="N303">
            <v>189977.97</v>
          </cell>
        </row>
        <row r="304">
          <cell r="D304" t="str">
            <v>Yenileme</v>
          </cell>
          <cell r="L304">
            <v>750</v>
          </cell>
          <cell r="M304" t="str">
            <v>Direkt</v>
          </cell>
          <cell r="N304">
            <v>2333.86</v>
          </cell>
        </row>
        <row r="305">
          <cell r="D305" t="str">
            <v>Yenileme</v>
          </cell>
          <cell r="L305">
            <v>760</v>
          </cell>
          <cell r="M305" t="str">
            <v>Direkt</v>
          </cell>
          <cell r="N305">
            <v>398.23</v>
          </cell>
        </row>
        <row r="306">
          <cell r="D306" t="str">
            <v>Yenileme</v>
          </cell>
          <cell r="L306">
            <v>716</v>
          </cell>
          <cell r="M306" t="str">
            <v>Direkt</v>
          </cell>
          <cell r="N306">
            <v>3585.99</v>
          </cell>
        </row>
        <row r="307">
          <cell r="D307" t="str">
            <v>Yenileme</v>
          </cell>
          <cell r="L307">
            <v>717</v>
          </cell>
          <cell r="M307" t="str">
            <v>Direkt</v>
          </cell>
          <cell r="N307">
            <v>202219.53</v>
          </cell>
        </row>
        <row r="308">
          <cell r="D308" t="str">
            <v>Yenileme</v>
          </cell>
          <cell r="L308">
            <v>750</v>
          </cell>
          <cell r="M308" t="str">
            <v>Direkt</v>
          </cell>
          <cell r="N308">
            <v>1872.76</v>
          </cell>
        </row>
        <row r="309">
          <cell r="D309" t="str">
            <v>Yenileme</v>
          </cell>
          <cell r="L309">
            <v>760</v>
          </cell>
          <cell r="M309" t="str">
            <v>Direkt</v>
          </cell>
          <cell r="N309">
            <v>191.28</v>
          </cell>
        </row>
        <row r="310">
          <cell r="D310" t="str">
            <v>Yeni iş</v>
          </cell>
          <cell r="L310">
            <v>716</v>
          </cell>
          <cell r="M310" t="str">
            <v>Direkt</v>
          </cell>
          <cell r="N310">
            <v>6133.49</v>
          </cell>
        </row>
        <row r="311">
          <cell r="D311" t="str">
            <v>Yeni iş</v>
          </cell>
          <cell r="L311">
            <v>717</v>
          </cell>
          <cell r="M311" t="str">
            <v>Direkt</v>
          </cell>
          <cell r="N311">
            <v>470334.8</v>
          </cell>
        </row>
        <row r="312">
          <cell r="D312" t="str">
            <v>Yeni iş</v>
          </cell>
          <cell r="L312">
            <v>750</v>
          </cell>
          <cell r="M312" t="str">
            <v>Direkt</v>
          </cell>
          <cell r="N312">
            <v>3162.95</v>
          </cell>
        </row>
        <row r="313">
          <cell r="D313" t="str">
            <v>Yeni iş</v>
          </cell>
          <cell r="L313">
            <v>760</v>
          </cell>
          <cell r="M313" t="str">
            <v>Direkt</v>
          </cell>
          <cell r="N313">
            <v>614.59</v>
          </cell>
        </row>
        <row r="314">
          <cell r="D314" t="str">
            <v>Yeni iş</v>
          </cell>
          <cell r="L314">
            <v>716</v>
          </cell>
          <cell r="M314" t="str">
            <v>Direkt</v>
          </cell>
          <cell r="N314">
            <v>476.31</v>
          </cell>
        </row>
        <row r="315">
          <cell r="D315" t="str">
            <v>Yeni iş</v>
          </cell>
          <cell r="L315">
            <v>717</v>
          </cell>
          <cell r="M315" t="str">
            <v>Direkt</v>
          </cell>
          <cell r="N315">
            <v>17346.88</v>
          </cell>
        </row>
        <row r="316">
          <cell r="D316" t="str">
            <v>Yeni iş</v>
          </cell>
          <cell r="L316">
            <v>750</v>
          </cell>
          <cell r="M316" t="str">
            <v>Direkt</v>
          </cell>
          <cell r="N316">
            <v>174.05</v>
          </cell>
        </row>
        <row r="317">
          <cell r="D317" t="str">
            <v>Yeni iş</v>
          </cell>
          <cell r="L317">
            <v>760</v>
          </cell>
          <cell r="M317" t="str">
            <v>Direkt</v>
          </cell>
          <cell r="N317">
            <v>42.12</v>
          </cell>
        </row>
        <row r="318">
          <cell r="D318" t="str">
            <v>Yeni iş</v>
          </cell>
          <cell r="L318">
            <v>716</v>
          </cell>
          <cell r="M318" t="str">
            <v>Direkt</v>
          </cell>
          <cell r="N318">
            <v>2191.37</v>
          </cell>
        </row>
        <row r="319">
          <cell r="D319" t="str">
            <v>Yeni iş</v>
          </cell>
          <cell r="L319">
            <v>717</v>
          </cell>
          <cell r="M319" t="str">
            <v>Direkt</v>
          </cell>
          <cell r="N319">
            <v>40249.71</v>
          </cell>
        </row>
        <row r="320">
          <cell r="D320" t="str">
            <v>Yeni iş</v>
          </cell>
          <cell r="L320">
            <v>750</v>
          </cell>
          <cell r="M320" t="str">
            <v>Direkt</v>
          </cell>
          <cell r="N320">
            <v>763.62</v>
          </cell>
        </row>
        <row r="321">
          <cell r="D321" t="str">
            <v>Yeni iş</v>
          </cell>
          <cell r="L321">
            <v>760</v>
          </cell>
          <cell r="M321" t="str">
            <v>Direkt</v>
          </cell>
          <cell r="N321">
            <v>176</v>
          </cell>
        </row>
        <row r="322">
          <cell r="D322" t="str">
            <v>Yeni iş</v>
          </cell>
          <cell r="L322">
            <v>716</v>
          </cell>
          <cell r="M322" t="str">
            <v>Direkt</v>
          </cell>
          <cell r="N322">
            <v>-44.97</v>
          </cell>
        </row>
        <row r="323">
          <cell r="D323" t="str">
            <v>Yeni iş</v>
          </cell>
          <cell r="L323">
            <v>717</v>
          </cell>
          <cell r="M323" t="str">
            <v>Direkt</v>
          </cell>
          <cell r="N323">
            <v>-6130.97</v>
          </cell>
        </row>
        <row r="324">
          <cell r="D324" t="str">
            <v>Yeni iş</v>
          </cell>
          <cell r="L324">
            <v>750</v>
          </cell>
          <cell r="M324" t="str">
            <v>Direkt</v>
          </cell>
          <cell r="N324">
            <v>-98.54</v>
          </cell>
        </row>
        <row r="325">
          <cell r="D325" t="str">
            <v>Yeni iş</v>
          </cell>
          <cell r="L325">
            <v>760</v>
          </cell>
          <cell r="M325" t="str">
            <v>Direkt</v>
          </cell>
          <cell r="N325">
            <v>-7.17</v>
          </cell>
        </row>
        <row r="326">
          <cell r="D326" t="str">
            <v>Yeni iş</v>
          </cell>
          <cell r="L326">
            <v>716</v>
          </cell>
          <cell r="M326" t="str">
            <v>Direkt</v>
          </cell>
          <cell r="N326">
            <v>4936.74</v>
          </cell>
        </row>
        <row r="327">
          <cell r="D327" t="str">
            <v>Yeni iş</v>
          </cell>
          <cell r="L327">
            <v>717</v>
          </cell>
          <cell r="M327" t="str">
            <v>Direkt</v>
          </cell>
          <cell r="N327">
            <v>26007.38</v>
          </cell>
        </row>
        <row r="328">
          <cell r="D328" t="str">
            <v>Yeni iş</v>
          </cell>
          <cell r="L328">
            <v>750</v>
          </cell>
          <cell r="M328" t="str">
            <v>Direkt</v>
          </cell>
          <cell r="N328">
            <v>1795.88</v>
          </cell>
        </row>
        <row r="329">
          <cell r="D329" t="str">
            <v>Yeni iş</v>
          </cell>
          <cell r="L329">
            <v>760</v>
          </cell>
          <cell r="M329" t="str">
            <v>Direkt</v>
          </cell>
          <cell r="N329">
            <v>96</v>
          </cell>
        </row>
        <row r="330">
          <cell r="D330" t="str">
            <v>Yeni iş</v>
          </cell>
          <cell r="L330">
            <v>716</v>
          </cell>
          <cell r="M330" t="str">
            <v>Direkt</v>
          </cell>
          <cell r="N330">
            <v>1955.34</v>
          </cell>
        </row>
        <row r="331">
          <cell r="D331" t="str">
            <v>Yeni iş</v>
          </cell>
          <cell r="L331">
            <v>717</v>
          </cell>
          <cell r="M331" t="str">
            <v>Direkt</v>
          </cell>
          <cell r="N331">
            <v>13641.28</v>
          </cell>
        </row>
        <row r="332">
          <cell r="D332" t="str">
            <v>Yeni iş</v>
          </cell>
          <cell r="L332">
            <v>750</v>
          </cell>
          <cell r="M332" t="str">
            <v>Direkt</v>
          </cell>
          <cell r="N332">
            <v>578.6</v>
          </cell>
        </row>
        <row r="333">
          <cell r="D333" t="str">
            <v>Yeni iş</v>
          </cell>
          <cell r="L333">
            <v>760</v>
          </cell>
          <cell r="M333" t="str">
            <v>Direkt</v>
          </cell>
          <cell r="N333">
            <v>14.04</v>
          </cell>
        </row>
        <row r="334">
          <cell r="D334" t="str">
            <v>Yeni iş</v>
          </cell>
          <cell r="L334">
            <v>716</v>
          </cell>
          <cell r="M334" t="str">
            <v>Direkt</v>
          </cell>
          <cell r="N334">
            <v>599.44000000000005</v>
          </cell>
        </row>
        <row r="335">
          <cell r="D335" t="str">
            <v>Yeni iş</v>
          </cell>
          <cell r="L335">
            <v>717</v>
          </cell>
          <cell r="M335" t="str">
            <v>Direkt</v>
          </cell>
          <cell r="N335">
            <v>8745.85</v>
          </cell>
        </row>
        <row r="336">
          <cell r="D336" t="str">
            <v>Yeni iş</v>
          </cell>
          <cell r="L336">
            <v>750</v>
          </cell>
          <cell r="M336" t="str">
            <v>Direkt</v>
          </cell>
          <cell r="N336">
            <v>538.55999999999995</v>
          </cell>
        </row>
        <row r="337">
          <cell r="D337" t="str">
            <v>Yeni iş</v>
          </cell>
          <cell r="L337">
            <v>760</v>
          </cell>
          <cell r="M337" t="str">
            <v>Direkt</v>
          </cell>
          <cell r="N337">
            <v>16</v>
          </cell>
        </row>
        <row r="338">
          <cell r="D338" t="str">
            <v>Yeni iş</v>
          </cell>
          <cell r="L338">
            <v>716</v>
          </cell>
          <cell r="M338" t="str">
            <v>Direkt</v>
          </cell>
          <cell r="N338">
            <v>491.35</v>
          </cell>
        </row>
        <row r="339">
          <cell r="D339" t="str">
            <v>Yeni iş</v>
          </cell>
          <cell r="L339">
            <v>717</v>
          </cell>
          <cell r="M339" t="str">
            <v>Direkt</v>
          </cell>
          <cell r="N339">
            <v>14793.62</v>
          </cell>
        </row>
        <row r="340">
          <cell r="D340" t="str">
            <v>Yeni iş</v>
          </cell>
          <cell r="L340">
            <v>750</v>
          </cell>
          <cell r="M340" t="str">
            <v>Direkt</v>
          </cell>
          <cell r="N340">
            <v>219.17</v>
          </cell>
        </row>
        <row r="341">
          <cell r="D341" t="str">
            <v>Yeni iş</v>
          </cell>
          <cell r="L341">
            <v>760</v>
          </cell>
          <cell r="M341" t="str">
            <v>Direkt</v>
          </cell>
          <cell r="N341">
            <v>30.08</v>
          </cell>
        </row>
        <row r="342">
          <cell r="D342" t="str">
            <v>Yeni iş</v>
          </cell>
          <cell r="L342">
            <v>716</v>
          </cell>
          <cell r="M342" t="str">
            <v>Direkt</v>
          </cell>
          <cell r="N342">
            <v>100</v>
          </cell>
        </row>
        <row r="343">
          <cell r="D343" t="str">
            <v>Yeni iş</v>
          </cell>
          <cell r="L343">
            <v>717</v>
          </cell>
          <cell r="M343" t="str">
            <v>Direkt</v>
          </cell>
          <cell r="N343">
            <v>3995.56</v>
          </cell>
        </row>
        <row r="344">
          <cell r="D344" t="str">
            <v>Yeni iş</v>
          </cell>
          <cell r="L344">
            <v>750</v>
          </cell>
          <cell r="M344" t="str">
            <v>Direkt</v>
          </cell>
          <cell r="N344">
            <v>87.43</v>
          </cell>
        </row>
        <row r="345">
          <cell r="D345" t="str">
            <v>Yeni iş</v>
          </cell>
          <cell r="L345">
            <v>760</v>
          </cell>
          <cell r="M345" t="str">
            <v>Direkt</v>
          </cell>
          <cell r="N345">
            <v>14</v>
          </cell>
        </row>
        <row r="346">
          <cell r="D346" t="str">
            <v>Yeni iş</v>
          </cell>
          <cell r="L346">
            <v>716</v>
          </cell>
          <cell r="M346" t="str">
            <v>Direkt</v>
          </cell>
          <cell r="N346">
            <v>5658.98</v>
          </cell>
        </row>
        <row r="347">
          <cell r="D347" t="str">
            <v>Yeni iş</v>
          </cell>
          <cell r="L347">
            <v>717</v>
          </cell>
          <cell r="M347" t="str">
            <v>Direkt</v>
          </cell>
          <cell r="N347">
            <v>113180.96</v>
          </cell>
        </row>
        <row r="348">
          <cell r="D348" t="str">
            <v>Yeni iş</v>
          </cell>
          <cell r="L348">
            <v>750</v>
          </cell>
          <cell r="M348" t="str">
            <v>Direkt</v>
          </cell>
          <cell r="N348">
            <v>2010.66</v>
          </cell>
        </row>
        <row r="349">
          <cell r="D349" t="str">
            <v>Yeni iş</v>
          </cell>
          <cell r="L349">
            <v>760</v>
          </cell>
          <cell r="M349" t="str">
            <v>Direkt</v>
          </cell>
          <cell r="N349">
            <v>368</v>
          </cell>
        </row>
        <row r="350">
          <cell r="D350" t="str">
            <v>Yeni iş</v>
          </cell>
          <cell r="L350">
            <v>716</v>
          </cell>
          <cell r="M350" t="str">
            <v>Direkt</v>
          </cell>
          <cell r="N350">
            <v>7966.58</v>
          </cell>
        </row>
        <row r="351">
          <cell r="D351" t="str">
            <v>Yeni iş</v>
          </cell>
          <cell r="L351">
            <v>717</v>
          </cell>
          <cell r="M351" t="str">
            <v>Direkt</v>
          </cell>
          <cell r="N351">
            <v>333726.96999999997</v>
          </cell>
        </row>
        <row r="352">
          <cell r="D352" t="str">
            <v>Yeni iş</v>
          </cell>
          <cell r="L352">
            <v>750</v>
          </cell>
          <cell r="M352" t="str">
            <v>Direkt</v>
          </cell>
          <cell r="N352">
            <v>765.99</v>
          </cell>
        </row>
        <row r="353">
          <cell r="D353" t="str">
            <v>Yeni iş</v>
          </cell>
          <cell r="L353">
            <v>760</v>
          </cell>
          <cell r="M353" t="str">
            <v>Direkt</v>
          </cell>
          <cell r="N353">
            <v>318.66000000000003</v>
          </cell>
        </row>
        <row r="354">
          <cell r="D354" t="str">
            <v>Yeni iş</v>
          </cell>
          <cell r="L354">
            <v>716</v>
          </cell>
          <cell r="M354" t="str">
            <v>Direkt</v>
          </cell>
          <cell r="N354">
            <v>1499.79</v>
          </cell>
        </row>
        <row r="355">
          <cell r="D355" t="str">
            <v>Yeni iş</v>
          </cell>
          <cell r="L355">
            <v>717</v>
          </cell>
          <cell r="M355" t="str">
            <v>Direkt</v>
          </cell>
          <cell r="N355">
            <v>34546.339999999997</v>
          </cell>
        </row>
        <row r="356">
          <cell r="D356" t="str">
            <v>Yeni iş</v>
          </cell>
          <cell r="L356">
            <v>750</v>
          </cell>
          <cell r="M356" t="str">
            <v>Direkt</v>
          </cell>
          <cell r="N356">
            <v>167.97</v>
          </cell>
        </row>
        <row r="357">
          <cell r="D357" t="str">
            <v>Yeni iş</v>
          </cell>
          <cell r="L357">
            <v>760</v>
          </cell>
          <cell r="M357" t="str">
            <v>Direkt</v>
          </cell>
          <cell r="N357">
            <v>88</v>
          </cell>
        </row>
        <row r="358">
          <cell r="D358" t="str">
            <v>Yeni iş</v>
          </cell>
          <cell r="L358">
            <v>717</v>
          </cell>
          <cell r="M358" t="str">
            <v>Direkt</v>
          </cell>
          <cell r="N358">
            <v>37698.28</v>
          </cell>
        </row>
        <row r="359">
          <cell r="D359" t="str">
            <v>Yeni iş</v>
          </cell>
          <cell r="L359">
            <v>760</v>
          </cell>
          <cell r="M359" t="str">
            <v>Direkt</v>
          </cell>
          <cell r="N359">
            <v>16</v>
          </cell>
        </row>
        <row r="360">
          <cell r="D360" t="str">
            <v>Yeni iş</v>
          </cell>
          <cell r="L360">
            <v>716</v>
          </cell>
          <cell r="M360" t="str">
            <v>Direkt</v>
          </cell>
          <cell r="N360">
            <v>463.51</v>
          </cell>
        </row>
        <row r="361">
          <cell r="D361" t="str">
            <v>Yeni iş</v>
          </cell>
          <cell r="L361">
            <v>717</v>
          </cell>
          <cell r="M361" t="str">
            <v>Direkt</v>
          </cell>
          <cell r="N361">
            <v>22504.240000000002</v>
          </cell>
        </row>
        <row r="362">
          <cell r="D362" t="str">
            <v>Yeni iş</v>
          </cell>
          <cell r="L362">
            <v>750</v>
          </cell>
          <cell r="M362" t="str">
            <v>Direkt</v>
          </cell>
          <cell r="N362">
            <v>1073.46</v>
          </cell>
        </row>
        <row r="363">
          <cell r="D363" t="str">
            <v>Yeni iş</v>
          </cell>
          <cell r="L363">
            <v>760</v>
          </cell>
          <cell r="M363" t="str">
            <v>Direkt</v>
          </cell>
          <cell r="N363">
            <v>70.16</v>
          </cell>
        </row>
        <row r="364">
          <cell r="D364" t="str">
            <v>Yeni iş</v>
          </cell>
          <cell r="L364">
            <v>716</v>
          </cell>
          <cell r="M364" t="str">
            <v>Direkt</v>
          </cell>
          <cell r="N364">
            <v>400</v>
          </cell>
        </row>
        <row r="365">
          <cell r="D365" t="str">
            <v>Yeni iş</v>
          </cell>
          <cell r="L365">
            <v>717</v>
          </cell>
          <cell r="M365" t="str">
            <v>Direkt</v>
          </cell>
          <cell r="N365">
            <v>9606.5400000000009</v>
          </cell>
        </row>
        <row r="366">
          <cell r="D366" t="str">
            <v>Yeni iş</v>
          </cell>
          <cell r="L366">
            <v>750</v>
          </cell>
          <cell r="M366" t="str">
            <v>Direkt</v>
          </cell>
          <cell r="N366">
            <v>34.840000000000003</v>
          </cell>
        </row>
        <row r="367">
          <cell r="D367" t="str">
            <v>Yeni iş</v>
          </cell>
          <cell r="L367">
            <v>760</v>
          </cell>
          <cell r="M367" t="str">
            <v>Direkt</v>
          </cell>
          <cell r="N367">
            <v>16</v>
          </cell>
        </row>
        <row r="368">
          <cell r="D368" t="str">
            <v>Yeni iş</v>
          </cell>
          <cell r="L368">
            <v>716</v>
          </cell>
          <cell r="M368" t="str">
            <v>Direkt</v>
          </cell>
          <cell r="N368">
            <v>363.2</v>
          </cell>
        </row>
        <row r="369">
          <cell r="D369" t="str">
            <v>Yeni iş</v>
          </cell>
          <cell r="L369">
            <v>717</v>
          </cell>
          <cell r="M369" t="str">
            <v>Direkt</v>
          </cell>
          <cell r="N369">
            <v>37300.22</v>
          </cell>
        </row>
        <row r="370">
          <cell r="D370" t="str">
            <v>Yeni iş</v>
          </cell>
          <cell r="L370">
            <v>750</v>
          </cell>
          <cell r="M370" t="str">
            <v>Direkt</v>
          </cell>
          <cell r="N370">
            <v>34.86</v>
          </cell>
        </row>
        <row r="371">
          <cell r="D371" t="str">
            <v>Yeni iş</v>
          </cell>
          <cell r="L371">
            <v>760</v>
          </cell>
          <cell r="M371" t="str">
            <v>Direkt</v>
          </cell>
          <cell r="N371">
            <v>16</v>
          </cell>
        </row>
        <row r="372">
          <cell r="D372" t="str">
            <v>Yeni iş</v>
          </cell>
          <cell r="L372">
            <v>716</v>
          </cell>
          <cell r="M372" t="str">
            <v>Direkt</v>
          </cell>
          <cell r="N372">
            <v>6786.3</v>
          </cell>
        </row>
        <row r="373">
          <cell r="D373" t="str">
            <v>Yeni iş</v>
          </cell>
          <cell r="L373">
            <v>717</v>
          </cell>
          <cell r="M373" t="str">
            <v>Direkt</v>
          </cell>
          <cell r="N373">
            <v>224278.84</v>
          </cell>
        </row>
        <row r="374">
          <cell r="D374" t="str">
            <v>Yeni iş</v>
          </cell>
          <cell r="L374">
            <v>750</v>
          </cell>
          <cell r="M374" t="str">
            <v>Direkt</v>
          </cell>
          <cell r="N374">
            <v>1132.6300000000001</v>
          </cell>
        </row>
        <row r="375">
          <cell r="D375" t="str">
            <v>Yeni iş</v>
          </cell>
          <cell r="L375">
            <v>760</v>
          </cell>
          <cell r="M375" t="str">
            <v>Direkt</v>
          </cell>
          <cell r="N375">
            <v>271.45</v>
          </cell>
        </row>
        <row r="376">
          <cell r="D376" t="str">
            <v>Yenileme</v>
          </cell>
          <cell r="L376">
            <v>716</v>
          </cell>
          <cell r="M376" t="str">
            <v>Direkt</v>
          </cell>
          <cell r="N376">
            <v>7015.15</v>
          </cell>
        </row>
        <row r="377">
          <cell r="D377" t="str">
            <v>Yenileme</v>
          </cell>
          <cell r="L377">
            <v>717</v>
          </cell>
          <cell r="M377" t="str">
            <v>Direkt</v>
          </cell>
          <cell r="N377">
            <v>361708.93</v>
          </cell>
        </row>
        <row r="378">
          <cell r="D378" t="str">
            <v>Yenileme</v>
          </cell>
          <cell r="L378">
            <v>750</v>
          </cell>
          <cell r="M378" t="str">
            <v>Direkt</v>
          </cell>
          <cell r="N378">
            <v>1919.69</v>
          </cell>
        </row>
        <row r="379">
          <cell r="D379" t="str">
            <v>Yenileme</v>
          </cell>
          <cell r="L379">
            <v>760</v>
          </cell>
          <cell r="M379" t="str">
            <v>Direkt</v>
          </cell>
          <cell r="N379">
            <v>377.81</v>
          </cell>
        </row>
        <row r="380">
          <cell r="D380" t="str">
            <v>Yeni iş</v>
          </cell>
          <cell r="L380">
            <v>715</v>
          </cell>
          <cell r="M380" t="str">
            <v>Direkt</v>
          </cell>
          <cell r="N380">
            <v>398050.38</v>
          </cell>
        </row>
        <row r="381">
          <cell r="D381" t="str">
            <v>Yeni iş</v>
          </cell>
          <cell r="L381">
            <v>715</v>
          </cell>
          <cell r="M381" t="str">
            <v>Direkt</v>
          </cell>
          <cell r="N381">
            <v>19419697.370000001</v>
          </cell>
        </row>
        <row r="382">
          <cell r="D382" t="str">
            <v>Yeni iş</v>
          </cell>
          <cell r="L382">
            <v>716</v>
          </cell>
          <cell r="M382" t="str">
            <v>Direkt</v>
          </cell>
          <cell r="N382">
            <v>113409.98</v>
          </cell>
        </row>
        <row r="383">
          <cell r="D383" t="str">
            <v>Yeni iş</v>
          </cell>
          <cell r="L383">
            <v>750</v>
          </cell>
          <cell r="M383" t="str">
            <v>Direkt</v>
          </cell>
          <cell r="N383">
            <v>164263.43</v>
          </cell>
        </row>
        <row r="384">
          <cell r="D384" t="str">
            <v>Yeni iş</v>
          </cell>
          <cell r="L384">
            <v>760</v>
          </cell>
          <cell r="M384" t="str">
            <v>Direkt</v>
          </cell>
          <cell r="N384">
            <v>37709.550000000003</v>
          </cell>
        </row>
        <row r="385">
          <cell r="D385" t="str">
            <v>Yeni iş</v>
          </cell>
          <cell r="L385">
            <v>715</v>
          </cell>
          <cell r="M385" t="str">
            <v>Direkt</v>
          </cell>
          <cell r="N385">
            <v>52175.32</v>
          </cell>
        </row>
        <row r="386">
          <cell r="D386" t="str">
            <v>Yeni iş</v>
          </cell>
          <cell r="L386">
            <v>716</v>
          </cell>
          <cell r="M386" t="str">
            <v>Direkt</v>
          </cell>
          <cell r="N386">
            <v>82204.5</v>
          </cell>
        </row>
        <row r="387">
          <cell r="D387" t="str">
            <v>Yeni iş</v>
          </cell>
          <cell r="L387">
            <v>715</v>
          </cell>
          <cell r="M387" t="str">
            <v>Direkt</v>
          </cell>
          <cell r="N387">
            <v>6611182.5300000003</v>
          </cell>
        </row>
        <row r="388">
          <cell r="D388" t="str">
            <v>Yeni iş</v>
          </cell>
          <cell r="L388">
            <v>785</v>
          </cell>
          <cell r="M388" t="str">
            <v>Direkt</v>
          </cell>
          <cell r="N388">
            <v>895109.83</v>
          </cell>
        </row>
        <row r="389">
          <cell r="D389" t="str">
            <v>Yeni iş</v>
          </cell>
          <cell r="L389">
            <v>715</v>
          </cell>
          <cell r="M389" t="str">
            <v>Direkt</v>
          </cell>
          <cell r="N389">
            <v>7486616.8099999996</v>
          </cell>
        </row>
        <row r="390">
          <cell r="D390" t="str">
            <v>Yeni iş</v>
          </cell>
          <cell r="L390">
            <v>716</v>
          </cell>
          <cell r="M390" t="str">
            <v>Direkt</v>
          </cell>
          <cell r="N390">
            <v>586667.64</v>
          </cell>
        </row>
        <row r="391">
          <cell r="D391" t="str">
            <v>Yeni iş</v>
          </cell>
          <cell r="L391">
            <v>715</v>
          </cell>
          <cell r="M391" t="str">
            <v>Direkt</v>
          </cell>
          <cell r="N391">
            <v>1285.72</v>
          </cell>
        </row>
        <row r="392">
          <cell r="D392" t="str">
            <v>Yeni iş</v>
          </cell>
          <cell r="L392">
            <v>715</v>
          </cell>
          <cell r="M392" t="str">
            <v>Direkt</v>
          </cell>
          <cell r="N392">
            <v>41186.239999999998</v>
          </cell>
        </row>
        <row r="393">
          <cell r="D393" t="str">
            <v>Yeni iş</v>
          </cell>
          <cell r="L393">
            <v>716</v>
          </cell>
          <cell r="M393" t="str">
            <v>Direkt</v>
          </cell>
          <cell r="N393">
            <v>32686.7</v>
          </cell>
        </row>
        <row r="394">
          <cell r="D394" t="str">
            <v>Yeni iş</v>
          </cell>
          <cell r="L394">
            <v>715</v>
          </cell>
          <cell r="M394" t="str">
            <v>Direkt</v>
          </cell>
          <cell r="N394">
            <v>5976.39</v>
          </cell>
        </row>
        <row r="395">
          <cell r="D395" t="str">
            <v>Yeni iş</v>
          </cell>
          <cell r="L395">
            <v>715</v>
          </cell>
          <cell r="M395" t="str">
            <v>Direkt</v>
          </cell>
          <cell r="N395">
            <v>14222.81</v>
          </cell>
        </row>
        <row r="396">
          <cell r="D396" t="str">
            <v>Yeni iş</v>
          </cell>
          <cell r="L396">
            <v>715</v>
          </cell>
          <cell r="M396" t="str">
            <v>Direkt</v>
          </cell>
          <cell r="N396">
            <v>2711.2</v>
          </cell>
        </row>
        <row r="397">
          <cell r="D397" t="str">
            <v>Yeni iş</v>
          </cell>
          <cell r="L397">
            <v>716</v>
          </cell>
          <cell r="M397" t="str">
            <v>Direkt</v>
          </cell>
          <cell r="N397">
            <v>8.44</v>
          </cell>
        </row>
        <row r="398">
          <cell r="D398" t="str">
            <v>Yeni iş</v>
          </cell>
          <cell r="L398">
            <v>750</v>
          </cell>
          <cell r="M398" t="str">
            <v>Direkt</v>
          </cell>
          <cell r="N398">
            <v>97.76</v>
          </cell>
        </row>
        <row r="399">
          <cell r="D399" t="str">
            <v>Yeni iş</v>
          </cell>
          <cell r="L399">
            <v>760</v>
          </cell>
          <cell r="M399" t="str">
            <v>Direkt</v>
          </cell>
          <cell r="N399">
            <v>1.69</v>
          </cell>
        </row>
        <row r="400">
          <cell r="D400" t="str">
            <v>Yeni iş</v>
          </cell>
          <cell r="L400">
            <v>715</v>
          </cell>
          <cell r="M400" t="str">
            <v>Direkt</v>
          </cell>
          <cell r="N400">
            <v>9048.32</v>
          </cell>
        </row>
        <row r="401">
          <cell r="D401" t="str">
            <v>Yeni iş</v>
          </cell>
          <cell r="L401">
            <v>716</v>
          </cell>
          <cell r="M401" t="str">
            <v>Direkt</v>
          </cell>
          <cell r="N401">
            <v>16443.71</v>
          </cell>
        </row>
        <row r="402">
          <cell r="D402" t="str">
            <v>Yeni iş</v>
          </cell>
          <cell r="L402">
            <v>715</v>
          </cell>
          <cell r="M402" t="str">
            <v>Direkt</v>
          </cell>
          <cell r="N402">
            <v>3608102.98</v>
          </cell>
        </row>
        <row r="403">
          <cell r="D403" t="str">
            <v>Yeni iş</v>
          </cell>
          <cell r="L403">
            <v>715</v>
          </cell>
          <cell r="M403" t="str">
            <v>Direkt</v>
          </cell>
          <cell r="N403">
            <v>188577.62</v>
          </cell>
        </row>
        <row r="404">
          <cell r="D404" t="str">
            <v>Yeni iş</v>
          </cell>
          <cell r="L404">
            <v>716</v>
          </cell>
          <cell r="M404" t="str">
            <v>Direkt</v>
          </cell>
          <cell r="N404">
            <v>2890.64</v>
          </cell>
        </row>
        <row r="405">
          <cell r="D405" t="str">
            <v>Yeni iş</v>
          </cell>
          <cell r="L405">
            <v>715</v>
          </cell>
          <cell r="M405" t="str">
            <v>Direkt</v>
          </cell>
          <cell r="N405">
            <v>125870.63</v>
          </cell>
        </row>
        <row r="406">
          <cell r="D406" t="str">
            <v>Yeni iş</v>
          </cell>
          <cell r="L406">
            <v>716</v>
          </cell>
          <cell r="M406" t="str">
            <v>Direkt</v>
          </cell>
          <cell r="N406">
            <v>382.4</v>
          </cell>
        </row>
        <row r="407">
          <cell r="D407" t="str">
            <v>Yeni iş</v>
          </cell>
          <cell r="L407">
            <v>750</v>
          </cell>
          <cell r="M407" t="str">
            <v>Direkt</v>
          </cell>
          <cell r="N407">
            <v>1788.32</v>
          </cell>
        </row>
        <row r="408">
          <cell r="D408" t="str">
            <v>Yeni iş</v>
          </cell>
          <cell r="L408">
            <v>760</v>
          </cell>
          <cell r="M408" t="str">
            <v>Direkt</v>
          </cell>
          <cell r="N408">
            <v>56.69</v>
          </cell>
        </row>
        <row r="409">
          <cell r="D409" t="str">
            <v>Yeni iş</v>
          </cell>
          <cell r="L409">
            <v>715</v>
          </cell>
          <cell r="M409" t="str">
            <v>Direkt</v>
          </cell>
          <cell r="N409">
            <v>713.4</v>
          </cell>
        </row>
        <row r="410">
          <cell r="D410" t="str">
            <v>Yeni iş</v>
          </cell>
          <cell r="L410">
            <v>716</v>
          </cell>
          <cell r="M410" t="str">
            <v>Direkt</v>
          </cell>
          <cell r="N410">
            <v>-1359.06</v>
          </cell>
        </row>
        <row r="411">
          <cell r="D411" t="str">
            <v>Yeni iş</v>
          </cell>
          <cell r="L411">
            <v>715</v>
          </cell>
          <cell r="M411" t="str">
            <v>Direkt</v>
          </cell>
          <cell r="N411">
            <v>1681625.4</v>
          </cell>
        </row>
        <row r="412">
          <cell r="D412" t="str">
            <v>Yeni iş</v>
          </cell>
          <cell r="L412">
            <v>715</v>
          </cell>
          <cell r="M412" t="str">
            <v>Direkt</v>
          </cell>
          <cell r="N412">
            <v>19734.91</v>
          </cell>
        </row>
        <row r="413">
          <cell r="D413" t="str">
            <v>Yeni iş</v>
          </cell>
          <cell r="L413">
            <v>716</v>
          </cell>
          <cell r="M413" t="str">
            <v>Direkt</v>
          </cell>
          <cell r="N413">
            <v>0</v>
          </cell>
        </row>
        <row r="414">
          <cell r="D414" t="str">
            <v>Yeni iş</v>
          </cell>
          <cell r="L414">
            <v>715</v>
          </cell>
          <cell r="M414" t="str">
            <v>Direkt</v>
          </cell>
          <cell r="N414">
            <v>195506.53</v>
          </cell>
        </row>
        <row r="415">
          <cell r="D415" t="str">
            <v>Yeni iş</v>
          </cell>
          <cell r="L415">
            <v>716</v>
          </cell>
          <cell r="M415" t="str">
            <v>Direkt</v>
          </cell>
          <cell r="N415">
            <v>665.07</v>
          </cell>
        </row>
        <row r="416">
          <cell r="D416" t="str">
            <v>Yeni iş</v>
          </cell>
          <cell r="L416">
            <v>750</v>
          </cell>
          <cell r="M416" t="str">
            <v>Direkt</v>
          </cell>
          <cell r="N416">
            <v>4019.37</v>
          </cell>
        </row>
        <row r="417">
          <cell r="D417" t="str">
            <v>Yeni iş</v>
          </cell>
          <cell r="L417">
            <v>760</v>
          </cell>
          <cell r="M417" t="str">
            <v>Direkt</v>
          </cell>
          <cell r="N417">
            <v>62.28</v>
          </cell>
        </row>
        <row r="418">
          <cell r="D418" t="str">
            <v>Yeni iş</v>
          </cell>
          <cell r="L418">
            <v>715</v>
          </cell>
          <cell r="M418" t="str">
            <v>Direkt</v>
          </cell>
          <cell r="N418">
            <v>19687.5</v>
          </cell>
        </row>
        <row r="419">
          <cell r="D419" t="str">
            <v>Yeni iş</v>
          </cell>
          <cell r="L419">
            <v>716</v>
          </cell>
          <cell r="M419" t="str">
            <v>Direkt</v>
          </cell>
          <cell r="N419">
            <v>0</v>
          </cell>
        </row>
        <row r="420">
          <cell r="D420" t="str">
            <v>Yeni iş</v>
          </cell>
          <cell r="L420">
            <v>715</v>
          </cell>
          <cell r="M420" t="str">
            <v>Direkt</v>
          </cell>
          <cell r="N420">
            <v>582732.07999999996</v>
          </cell>
        </row>
        <row r="421">
          <cell r="D421" t="str">
            <v>Yeni iş</v>
          </cell>
          <cell r="L421">
            <v>715</v>
          </cell>
          <cell r="M421" t="str">
            <v>Direkt</v>
          </cell>
          <cell r="N421">
            <v>96757.39</v>
          </cell>
        </row>
        <row r="422">
          <cell r="D422" t="str">
            <v>Yeni iş</v>
          </cell>
          <cell r="L422">
            <v>715</v>
          </cell>
          <cell r="M422" t="str">
            <v>Direkt</v>
          </cell>
          <cell r="N422">
            <v>8358709.7400000002</v>
          </cell>
        </row>
        <row r="423">
          <cell r="D423" t="str">
            <v>Yeni iş</v>
          </cell>
          <cell r="L423">
            <v>716</v>
          </cell>
          <cell r="M423" t="str">
            <v>Direkt</v>
          </cell>
          <cell r="N423">
            <v>141499.26</v>
          </cell>
        </row>
        <row r="424">
          <cell r="D424" t="str">
            <v>Yeni iş</v>
          </cell>
          <cell r="L424">
            <v>750</v>
          </cell>
          <cell r="M424" t="str">
            <v>Direkt</v>
          </cell>
          <cell r="N424">
            <v>51048.27</v>
          </cell>
        </row>
        <row r="425">
          <cell r="D425" t="str">
            <v>Yeni iş</v>
          </cell>
          <cell r="L425">
            <v>760</v>
          </cell>
          <cell r="M425" t="str">
            <v>Direkt</v>
          </cell>
          <cell r="N425">
            <v>11573.3</v>
          </cell>
        </row>
        <row r="426">
          <cell r="D426" t="str">
            <v>Yeni iş</v>
          </cell>
          <cell r="L426">
            <v>715</v>
          </cell>
          <cell r="M426" t="str">
            <v>Direkt</v>
          </cell>
          <cell r="N426">
            <v>424441.85</v>
          </cell>
        </row>
        <row r="427">
          <cell r="D427" t="str">
            <v>Yeni iş</v>
          </cell>
          <cell r="L427">
            <v>716</v>
          </cell>
          <cell r="M427" t="str">
            <v>Direkt</v>
          </cell>
          <cell r="N427">
            <v>443640.49</v>
          </cell>
        </row>
        <row r="428">
          <cell r="D428" t="str">
            <v>Yeni iş</v>
          </cell>
          <cell r="L428">
            <v>715</v>
          </cell>
          <cell r="M428" t="str">
            <v>Direkt</v>
          </cell>
          <cell r="N428">
            <v>2996269.12</v>
          </cell>
        </row>
        <row r="429">
          <cell r="D429" t="str">
            <v>Yeni iş</v>
          </cell>
          <cell r="L429">
            <v>785</v>
          </cell>
          <cell r="M429" t="str">
            <v>Direkt</v>
          </cell>
          <cell r="N429">
            <v>325665.05</v>
          </cell>
        </row>
        <row r="430">
          <cell r="D430" t="str">
            <v>Yeni iş</v>
          </cell>
          <cell r="L430">
            <v>715</v>
          </cell>
          <cell r="M430" t="str">
            <v>Direkt</v>
          </cell>
          <cell r="N430">
            <v>4356811.26</v>
          </cell>
        </row>
        <row r="431">
          <cell r="D431" t="str">
            <v>Yeni iş</v>
          </cell>
          <cell r="L431">
            <v>716</v>
          </cell>
          <cell r="M431" t="str">
            <v>Direkt</v>
          </cell>
          <cell r="N431">
            <v>169256.21</v>
          </cell>
        </row>
        <row r="432">
          <cell r="D432" t="str">
            <v>Yeni iş</v>
          </cell>
          <cell r="L432">
            <v>715</v>
          </cell>
          <cell r="M432" t="str">
            <v>Direkt</v>
          </cell>
          <cell r="N432">
            <v>638.28</v>
          </cell>
        </row>
        <row r="433">
          <cell r="D433" t="str">
            <v>Yeni iş</v>
          </cell>
          <cell r="L433">
            <v>716</v>
          </cell>
          <cell r="M433" t="str">
            <v>Direkt</v>
          </cell>
          <cell r="N433">
            <v>1188.23</v>
          </cell>
        </row>
        <row r="434">
          <cell r="D434" t="str">
            <v>Yeni iş</v>
          </cell>
          <cell r="L434">
            <v>715</v>
          </cell>
          <cell r="M434" t="str">
            <v>Direkt</v>
          </cell>
          <cell r="N434">
            <v>54195.23</v>
          </cell>
        </row>
        <row r="435">
          <cell r="D435" t="str">
            <v>Yeni iş</v>
          </cell>
          <cell r="L435">
            <v>715</v>
          </cell>
          <cell r="M435" t="str">
            <v>Direkt</v>
          </cell>
          <cell r="N435">
            <v>574926.39</v>
          </cell>
        </row>
        <row r="436">
          <cell r="D436" t="str">
            <v>Yeni iş</v>
          </cell>
          <cell r="L436">
            <v>716</v>
          </cell>
          <cell r="M436" t="str">
            <v>Direkt</v>
          </cell>
          <cell r="N436">
            <v>121876.28</v>
          </cell>
        </row>
        <row r="437">
          <cell r="D437" t="str">
            <v>Yeni iş</v>
          </cell>
          <cell r="L437">
            <v>750</v>
          </cell>
          <cell r="M437" t="str">
            <v>Direkt</v>
          </cell>
          <cell r="N437">
            <v>941.46</v>
          </cell>
        </row>
        <row r="438">
          <cell r="D438" t="str">
            <v>Yeni iş</v>
          </cell>
          <cell r="L438">
            <v>760</v>
          </cell>
          <cell r="M438" t="str">
            <v>Direkt</v>
          </cell>
          <cell r="N438">
            <v>288.23</v>
          </cell>
        </row>
        <row r="439">
          <cell r="D439" t="str">
            <v>Yeni iş</v>
          </cell>
          <cell r="L439">
            <v>715</v>
          </cell>
          <cell r="M439" t="str">
            <v>Direkt</v>
          </cell>
          <cell r="N439">
            <v>1204261.8600000001</v>
          </cell>
        </row>
        <row r="440">
          <cell r="D440" t="str">
            <v>Yeni iş</v>
          </cell>
          <cell r="L440">
            <v>716</v>
          </cell>
          <cell r="M440" t="str">
            <v>Direkt</v>
          </cell>
          <cell r="N440">
            <v>1212110.8400000001</v>
          </cell>
        </row>
        <row r="441">
          <cell r="D441" t="str">
            <v>Yeni iş</v>
          </cell>
          <cell r="L441">
            <v>715</v>
          </cell>
          <cell r="M441" t="str">
            <v>Direkt</v>
          </cell>
          <cell r="N441">
            <v>6076626.96</v>
          </cell>
        </row>
        <row r="442">
          <cell r="D442" t="str">
            <v>Yeni iş</v>
          </cell>
          <cell r="L442">
            <v>715</v>
          </cell>
          <cell r="M442" t="str">
            <v>Direkt</v>
          </cell>
          <cell r="N442">
            <v>1393544.69</v>
          </cell>
        </row>
        <row r="443">
          <cell r="D443" t="str">
            <v>Yeni iş</v>
          </cell>
          <cell r="L443">
            <v>716</v>
          </cell>
          <cell r="M443" t="str">
            <v>Direkt</v>
          </cell>
          <cell r="N443">
            <v>316250.74</v>
          </cell>
        </row>
        <row r="444">
          <cell r="D444" t="str">
            <v>Yeni iş</v>
          </cell>
          <cell r="L444">
            <v>715</v>
          </cell>
          <cell r="M444" t="str">
            <v>Direkt</v>
          </cell>
          <cell r="N444">
            <v>89781.87</v>
          </cell>
        </row>
        <row r="445">
          <cell r="D445" t="str">
            <v>Yeni iş</v>
          </cell>
          <cell r="L445">
            <v>716</v>
          </cell>
          <cell r="M445" t="str">
            <v>Direkt</v>
          </cell>
          <cell r="N445">
            <v>824.43</v>
          </cell>
        </row>
        <row r="446">
          <cell r="D446" t="str">
            <v>Yeni iş</v>
          </cell>
          <cell r="L446">
            <v>750</v>
          </cell>
          <cell r="M446" t="str">
            <v>Direkt</v>
          </cell>
          <cell r="N446">
            <v>690.09</v>
          </cell>
        </row>
        <row r="447">
          <cell r="D447" t="str">
            <v>Yeni iş</v>
          </cell>
          <cell r="L447">
            <v>760</v>
          </cell>
          <cell r="M447" t="str">
            <v>Direkt</v>
          </cell>
          <cell r="N447">
            <v>267.39</v>
          </cell>
        </row>
        <row r="448">
          <cell r="D448" t="str">
            <v>Yeni iş</v>
          </cell>
          <cell r="L448">
            <v>715</v>
          </cell>
          <cell r="M448" t="str">
            <v>Direkt</v>
          </cell>
          <cell r="N448">
            <v>81531.679999999993</v>
          </cell>
        </row>
        <row r="449">
          <cell r="D449" t="str">
            <v>Yeni iş</v>
          </cell>
          <cell r="L449">
            <v>716</v>
          </cell>
          <cell r="M449" t="str">
            <v>Direkt</v>
          </cell>
          <cell r="N449">
            <v>119759.27</v>
          </cell>
        </row>
        <row r="450">
          <cell r="D450" t="str">
            <v>Yeni iş</v>
          </cell>
          <cell r="L450">
            <v>715</v>
          </cell>
          <cell r="M450" t="str">
            <v>Direkt</v>
          </cell>
          <cell r="N450">
            <v>108568.8</v>
          </cell>
        </row>
        <row r="451">
          <cell r="D451" t="str">
            <v>Yeni iş</v>
          </cell>
          <cell r="L451">
            <v>785</v>
          </cell>
          <cell r="M451" t="str">
            <v>Direkt</v>
          </cell>
          <cell r="N451">
            <v>20386.009999999998</v>
          </cell>
        </row>
        <row r="452">
          <cell r="D452" t="str">
            <v>Yeni iş</v>
          </cell>
          <cell r="L452">
            <v>715</v>
          </cell>
          <cell r="M452" t="str">
            <v>Direkt</v>
          </cell>
          <cell r="N452">
            <v>104169.1</v>
          </cell>
        </row>
        <row r="453">
          <cell r="D453" t="str">
            <v>Yeni iş</v>
          </cell>
          <cell r="L453">
            <v>716</v>
          </cell>
          <cell r="M453" t="str">
            <v>Direkt</v>
          </cell>
          <cell r="N453">
            <v>20395.97</v>
          </cell>
        </row>
        <row r="454">
          <cell r="D454" t="str">
            <v>Yeni iş</v>
          </cell>
          <cell r="L454">
            <v>715</v>
          </cell>
          <cell r="M454" t="str">
            <v>Direkt</v>
          </cell>
          <cell r="N454">
            <v>0</v>
          </cell>
        </row>
        <row r="455">
          <cell r="D455" t="str">
            <v>Yeni iş</v>
          </cell>
          <cell r="L455">
            <v>715</v>
          </cell>
          <cell r="M455" t="str">
            <v>Direkt</v>
          </cell>
          <cell r="N455">
            <v>29318.69</v>
          </cell>
        </row>
        <row r="456">
          <cell r="D456" t="str">
            <v>Yeni iş</v>
          </cell>
          <cell r="L456">
            <v>716</v>
          </cell>
          <cell r="M456" t="str">
            <v>Direkt</v>
          </cell>
          <cell r="N456">
            <v>813.62</v>
          </cell>
        </row>
        <row r="457">
          <cell r="D457" t="str">
            <v>Yeni iş</v>
          </cell>
          <cell r="L457">
            <v>750</v>
          </cell>
          <cell r="M457" t="str">
            <v>Direkt</v>
          </cell>
          <cell r="N457">
            <v>395.71</v>
          </cell>
        </row>
        <row r="458">
          <cell r="D458" t="str">
            <v>Yeni iş</v>
          </cell>
          <cell r="L458">
            <v>760</v>
          </cell>
          <cell r="M458" t="str">
            <v>Direkt</v>
          </cell>
          <cell r="N458">
            <v>321.48</v>
          </cell>
        </row>
        <row r="459">
          <cell r="D459" t="str">
            <v>Yeni iş</v>
          </cell>
          <cell r="L459">
            <v>715</v>
          </cell>
          <cell r="M459" t="str">
            <v>Direkt</v>
          </cell>
          <cell r="N459">
            <v>933.54</v>
          </cell>
        </row>
        <row r="460">
          <cell r="D460" t="str">
            <v>Yeni iş</v>
          </cell>
          <cell r="L460">
            <v>716</v>
          </cell>
          <cell r="M460" t="str">
            <v>Direkt</v>
          </cell>
          <cell r="N460">
            <v>2238.52</v>
          </cell>
        </row>
        <row r="461">
          <cell r="D461" t="str">
            <v>Yeni iş</v>
          </cell>
          <cell r="L461">
            <v>715</v>
          </cell>
          <cell r="M461" t="str">
            <v>Direkt</v>
          </cell>
          <cell r="N461">
            <v>22578.53</v>
          </cell>
        </row>
        <row r="462">
          <cell r="D462" t="str">
            <v>Yeni iş</v>
          </cell>
          <cell r="L462">
            <v>785</v>
          </cell>
          <cell r="M462" t="str">
            <v>Direkt</v>
          </cell>
          <cell r="N462">
            <v>4261.45</v>
          </cell>
        </row>
        <row r="463">
          <cell r="D463" t="str">
            <v>Yeni iş</v>
          </cell>
          <cell r="L463">
            <v>715</v>
          </cell>
          <cell r="M463" t="str">
            <v>Direkt</v>
          </cell>
          <cell r="N463">
            <v>12440.93</v>
          </cell>
        </row>
        <row r="464">
          <cell r="D464" t="str">
            <v>Yeni iş</v>
          </cell>
          <cell r="L464">
            <v>716</v>
          </cell>
          <cell r="M464" t="str">
            <v>Direkt</v>
          </cell>
          <cell r="N464">
            <v>1675.88</v>
          </cell>
        </row>
        <row r="465">
          <cell r="D465" t="str">
            <v>Yeni iş</v>
          </cell>
          <cell r="L465">
            <v>715</v>
          </cell>
          <cell r="M465" t="str">
            <v>Direkt</v>
          </cell>
          <cell r="N465">
            <v>657.76</v>
          </cell>
        </row>
        <row r="466">
          <cell r="D466" t="str">
            <v>Yeni iş</v>
          </cell>
          <cell r="L466">
            <v>715</v>
          </cell>
          <cell r="M466" t="str">
            <v>Direkt</v>
          </cell>
          <cell r="N466">
            <v>306950.24</v>
          </cell>
        </row>
        <row r="467">
          <cell r="D467" t="str">
            <v>Yeni iş</v>
          </cell>
          <cell r="L467">
            <v>716</v>
          </cell>
          <cell r="M467" t="str">
            <v>Direkt</v>
          </cell>
          <cell r="N467">
            <v>4510.97</v>
          </cell>
        </row>
        <row r="468">
          <cell r="D468" t="str">
            <v>Yeni iş</v>
          </cell>
          <cell r="L468">
            <v>750</v>
          </cell>
          <cell r="M468" t="str">
            <v>Direkt</v>
          </cell>
          <cell r="N468">
            <v>11.8</v>
          </cell>
        </row>
        <row r="469">
          <cell r="D469" t="str">
            <v>Yeni iş</v>
          </cell>
          <cell r="L469">
            <v>760</v>
          </cell>
          <cell r="M469" t="str">
            <v>Direkt</v>
          </cell>
          <cell r="N469">
            <v>885.91</v>
          </cell>
        </row>
        <row r="470">
          <cell r="D470" t="str">
            <v>Yeni iş</v>
          </cell>
          <cell r="L470">
            <v>715</v>
          </cell>
          <cell r="M470" t="str">
            <v>Direkt</v>
          </cell>
          <cell r="N470">
            <v>0</v>
          </cell>
        </row>
        <row r="471">
          <cell r="D471" t="str">
            <v>Yeni iş</v>
          </cell>
          <cell r="L471">
            <v>715</v>
          </cell>
          <cell r="M471" t="str">
            <v>Direkt</v>
          </cell>
          <cell r="N471">
            <v>125729.76</v>
          </cell>
        </row>
        <row r="472">
          <cell r="D472" t="str">
            <v>Yeni iş</v>
          </cell>
          <cell r="L472">
            <v>785</v>
          </cell>
          <cell r="M472" t="str">
            <v>Direkt</v>
          </cell>
          <cell r="N472">
            <v>23494.17</v>
          </cell>
        </row>
        <row r="473">
          <cell r="D473" t="str">
            <v>Yeni iş</v>
          </cell>
          <cell r="L473">
            <v>715</v>
          </cell>
          <cell r="M473" t="str">
            <v>Direkt</v>
          </cell>
          <cell r="N473">
            <v>47734.98</v>
          </cell>
        </row>
        <row r="474">
          <cell r="D474" t="str">
            <v>Yeni iş</v>
          </cell>
          <cell r="L474">
            <v>716</v>
          </cell>
          <cell r="M474" t="str">
            <v>Direkt</v>
          </cell>
          <cell r="N474">
            <v>8477.52</v>
          </cell>
        </row>
        <row r="475">
          <cell r="D475" t="str">
            <v>Yeni iş</v>
          </cell>
          <cell r="L475">
            <v>715</v>
          </cell>
          <cell r="M475" t="str">
            <v>Direkt</v>
          </cell>
          <cell r="N475">
            <v>12870.07</v>
          </cell>
        </row>
        <row r="476">
          <cell r="D476" t="str">
            <v>Yeni iş</v>
          </cell>
          <cell r="L476">
            <v>716</v>
          </cell>
          <cell r="M476" t="str">
            <v>Direkt</v>
          </cell>
          <cell r="N476">
            <v>262.88</v>
          </cell>
        </row>
        <row r="477">
          <cell r="D477" t="str">
            <v>Yeni iş</v>
          </cell>
          <cell r="L477">
            <v>750</v>
          </cell>
          <cell r="M477" t="str">
            <v>Direkt</v>
          </cell>
          <cell r="N477">
            <v>57.49</v>
          </cell>
        </row>
        <row r="478">
          <cell r="D478" t="str">
            <v>Yeni iş</v>
          </cell>
          <cell r="L478">
            <v>760</v>
          </cell>
          <cell r="M478" t="str">
            <v>Direkt</v>
          </cell>
          <cell r="N478">
            <v>22.27</v>
          </cell>
        </row>
        <row r="479">
          <cell r="D479" t="str">
            <v>Yeni iş</v>
          </cell>
          <cell r="L479">
            <v>715</v>
          </cell>
          <cell r="M479" t="str">
            <v>Direkt</v>
          </cell>
          <cell r="N479">
            <v>11109.02</v>
          </cell>
        </row>
        <row r="480">
          <cell r="D480" t="str">
            <v>Yeni iş</v>
          </cell>
          <cell r="L480">
            <v>716</v>
          </cell>
          <cell r="M480" t="str">
            <v>Direkt</v>
          </cell>
          <cell r="N480">
            <v>20531.330000000002</v>
          </cell>
        </row>
        <row r="481">
          <cell r="D481" t="str">
            <v>Yeni iş</v>
          </cell>
          <cell r="L481">
            <v>715</v>
          </cell>
          <cell r="M481" t="str">
            <v>Direkt</v>
          </cell>
          <cell r="N481">
            <v>21176.99</v>
          </cell>
        </row>
        <row r="482">
          <cell r="D482" t="str">
            <v>Yeni iş</v>
          </cell>
          <cell r="L482">
            <v>716</v>
          </cell>
          <cell r="M482" t="str">
            <v>Direkt</v>
          </cell>
          <cell r="N482">
            <v>4235.3900000000003</v>
          </cell>
        </row>
        <row r="483">
          <cell r="D483" t="str">
            <v>Yeni iş</v>
          </cell>
          <cell r="L483">
            <v>715</v>
          </cell>
          <cell r="M483" t="str">
            <v>Direkt</v>
          </cell>
          <cell r="N483">
            <v>505018.08</v>
          </cell>
        </row>
        <row r="484">
          <cell r="D484" t="str">
            <v>Yeni iş</v>
          </cell>
          <cell r="L484">
            <v>715</v>
          </cell>
          <cell r="M484" t="str">
            <v>Direkt</v>
          </cell>
          <cell r="N484">
            <v>2321622.42</v>
          </cell>
        </row>
        <row r="485">
          <cell r="D485" t="str">
            <v>Yeni iş</v>
          </cell>
          <cell r="L485">
            <v>716</v>
          </cell>
          <cell r="M485" t="str">
            <v>Direkt</v>
          </cell>
          <cell r="N485">
            <v>10579.39</v>
          </cell>
        </row>
        <row r="486">
          <cell r="D486" t="str">
            <v>Yeni iş</v>
          </cell>
          <cell r="L486">
            <v>750</v>
          </cell>
          <cell r="M486" t="str">
            <v>Direkt</v>
          </cell>
          <cell r="N486">
            <v>1950.63</v>
          </cell>
        </row>
        <row r="487">
          <cell r="D487" t="str">
            <v>Yeni iş</v>
          </cell>
          <cell r="L487">
            <v>760</v>
          </cell>
          <cell r="M487" t="str">
            <v>Direkt</v>
          </cell>
          <cell r="N487">
            <v>896.03</v>
          </cell>
        </row>
        <row r="488">
          <cell r="D488" t="str">
            <v>Yeni iş</v>
          </cell>
          <cell r="L488">
            <v>715</v>
          </cell>
          <cell r="M488" t="str">
            <v>Direkt</v>
          </cell>
          <cell r="N488">
            <v>34152.78</v>
          </cell>
        </row>
        <row r="489">
          <cell r="D489" t="str">
            <v>Yeni iş</v>
          </cell>
          <cell r="L489">
            <v>716</v>
          </cell>
          <cell r="M489" t="str">
            <v>Direkt</v>
          </cell>
          <cell r="N489">
            <v>20713.22</v>
          </cell>
        </row>
        <row r="490">
          <cell r="D490" t="str">
            <v>Yeni iş</v>
          </cell>
          <cell r="L490">
            <v>715</v>
          </cell>
          <cell r="M490" t="str">
            <v>Direkt</v>
          </cell>
          <cell r="N490">
            <v>21440571.579999998</v>
          </cell>
        </row>
        <row r="491">
          <cell r="D491" t="str">
            <v>Yeni iş</v>
          </cell>
          <cell r="L491">
            <v>715</v>
          </cell>
          <cell r="M491" t="str">
            <v>Direkt</v>
          </cell>
          <cell r="N491">
            <v>2779363.49</v>
          </cell>
        </row>
        <row r="492">
          <cell r="D492" t="str">
            <v>Yeni iş</v>
          </cell>
          <cell r="L492">
            <v>716</v>
          </cell>
          <cell r="M492" t="str">
            <v>Direkt</v>
          </cell>
          <cell r="N492">
            <v>375209.85</v>
          </cell>
        </row>
        <row r="493">
          <cell r="D493" t="str">
            <v>Yeni iş</v>
          </cell>
          <cell r="L493">
            <v>715</v>
          </cell>
          <cell r="M493" t="str">
            <v>Direkt</v>
          </cell>
          <cell r="N493">
            <v>225092.05</v>
          </cell>
        </row>
        <row r="494">
          <cell r="D494" t="str">
            <v>Yeni iş</v>
          </cell>
          <cell r="L494">
            <v>716</v>
          </cell>
          <cell r="M494" t="str">
            <v>Direkt</v>
          </cell>
          <cell r="N494">
            <v>3637.96</v>
          </cell>
        </row>
        <row r="495">
          <cell r="D495" t="str">
            <v>Yeni iş</v>
          </cell>
          <cell r="L495">
            <v>750</v>
          </cell>
          <cell r="M495" t="str">
            <v>Direkt</v>
          </cell>
          <cell r="N495">
            <v>2395.5700000000002</v>
          </cell>
        </row>
        <row r="496">
          <cell r="D496" t="str">
            <v>Yeni iş</v>
          </cell>
          <cell r="L496">
            <v>760</v>
          </cell>
          <cell r="M496" t="str">
            <v>Direkt</v>
          </cell>
          <cell r="N496">
            <v>299.25</v>
          </cell>
        </row>
        <row r="497">
          <cell r="D497" t="str">
            <v>Yeni iş</v>
          </cell>
          <cell r="L497">
            <v>715</v>
          </cell>
          <cell r="M497" t="str">
            <v>Direkt</v>
          </cell>
          <cell r="N497">
            <v>919265.79</v>
          </cell>
        </row>
        <row r="498">
          <cell r="D498" t="str">
            <v>Yeni iş</v>
          </cell>
          <cell r="L498">
            <v>716</v>
          </cell>
          <cell r="M498" t="str">
            <v>Direkt</v>
          </cell>
          <cell r="N498">
            <v>998925.75</v>
          </cell>
        </row>
        <row r="499">
          <cell r="D499" t="str">
            <v>Yeni iş</v>
          </cell>
          <cell r="L499">
            <v>715</v>
          </cell>
          <cell r="M499" t="str">
            <v>Direkt</v>
          </cell>
          <cell r="N499">
            <v>99801</v>
          </cell>
        </row>
        <row r="500">
          <cell r="D500" t="str">
            <v>Yeni iş</v>
          </cell>
          <cell r="L500">
            <v>785</v>
          </cell>
          <cell r="M500" t="str">
            <v>Direkt</v>
          </cell>
          <cell r="N500">
            <v>16502.439999999999</v>
          </cell>
        </row>
        <row r="501">
          <cell r="D501" t="str">
            <v>Yeni iş</v>
          </cell>
          <cell r="L501">
            <v>715</v>
          </cell>
          <cell r="M501" t="str">
            <v>Direkt</v>
          </cell>
          <cell r="N501">
            <v>43745.62</v>
          </cell>
        </row>
        <row r="502">
          <cell r="D502" t="str">
            <v>Yeni iş</v>
          </cell>
          <cell r="L502">
            <v>716</v>
          </cell>
          <cell r="M502" t="str">
            <v>Direkt</v>
          </cell>
          <cell r="N502">
            <v>7317.83</v>
          </cell>
        </row>
        <row r="503">
          <cell r="D503" t="str">
            <v>Yenileme</v>
          </cell>
          <cell r="L503">
            <v>715</v>
          </cell>
          <cell r="M503" t="str">
            <v>Direkt</v>
          </cell>
          <cell r="N503">
            <v>98786.01</v>
          </cell>
        </row>
        <row r="504">
          <cell r="D504" t="str">
            <v>Yenileme</v>
          </cell>
          <cell r="L504">
            <v>715</v>
          </cell>
          <cell r="M504" t="str">
            <v>Direkt</v>
          </cell>
          <cell r="N504">
            <v>1557769.88</v>
          </cell>
        </row>
        <row r="505">
          <cell r="D505" t="str">
            <v>Yenileme</v>
          </cell>
          <cell r="L505">
            <v>716</v>
          </cell>
          <cell r="M505" t="str">
            <v>Direkt</v>
          </cell>
          <cell r="N505">
            <v>6824.46</v>
          </cell>
        </row>
        <row r="506">
          <cell r="D506" t="str">
            <v>Yenileme</v>
          </cell>
          <cell r="L506">
            <v>750</v>
          </cell>
          <cell r="M506" t="str">
            <v>Direkt</v>
          </cell>
          <cell r="N506">
            <v>11172.72</v>
          </cell>
        </row>
        <row r="507">
          <cell r="D507" t="str">
            <v>Yenileme</v>
          </cell>
          <cell r="L507">
            <v>760</v>
          </cell>
          <cell r="M507" t="str">
            <v>Direkt</v>
          </cell>
          <cell r="N507">
            <v>2265.96</v>
          </cell>
        </row>
        <row r="508">
          <cell r="D508" t="str">
            <v>Yenileme</v>
          </cell>
          <cell r="L508">
            <v>715</v>
          </cell>
          <cell r="M508" t="str">
            <v>Direkt</v>
          </cell>
          <cell r="N508">
            <v>-4152.66</v>
          </cell>
        </row>
        <row r="509">
          <cell r="D509" t="str">
            <v>Yenileme</v>
          </cell>
          <cell r="L509">
            <v>715</v>
          </cell>
          <cell r="M509" t="str">
            <v>Direkt</v>
          </cell>
          <cell r="N509">
            <v>784213.36</v>
          </cell>
        </row>
        <row r="510">
          <cell r="D510" t="str">
            <v>Yenileme</v>
          </cell>
          <cell r="L510">
            <v>785</v>
          </cell>
          <cell r="M510" t="str">
            <v>Direkt</v>
          </cell>
          <cell r="N510">
            <v>117255.41</v>
          </cell>
        </row>
        <row r="511">
          <cell r="D511" t="str">
            <v>Yenileme</v>
          </cell>
          <cell r="L511">
            <v>715</v>
          </cell>
          <cell r="M511" t="str">
            <v>Direkt</v>
          </cell>
          <cell r="N511">
            <v>275916.18</v>
          </cell>
        </row>
        <row r="512">
          <cell r="D512" t="str">
            <v>Yenileme</v>
          </cell>
          <cell r="L512">
            <v>716</v>
          </cell>
          <cell r="M512" t="str">
            <v>Direkt</v>
          </cell>
          <cell r="N512">
            <v>16834.740000000002</v>
          </cell>
        </row>
        <row r="513">
          <cell r="D513" t="str">
            <v>Yenileme</v>
          </cell>
          <cell r="L513">
            <v>715</v>
          </cell>
          <cell r="M513" t="str">
            <v>Direkt</v>
          </cell>
          <cell r="N513">
            <v>11677.97</v>
          </cell>
        </row>
        <row r="514">
          <cell r="D514" t="str">
            <v>Yenileme</v>
          </cell>
          <cell r="L514">
            <v>716</v>
          </cell>
          <cell r="M514" t="str">
            <v>Direkt</v>
          </cell>
          <cell r="N514">
            <v>1167.8</v>
          </cell>
        </row>
        <row r="515">
          <cell r="D515" t="str">
            <v>Yenileme</v>
          </cell>
          <cell r="L515">
            <v>715</v>
          </cell>
          <cell r="M515" t="str">
            <v>Direkt</v>
          </cell>
          <cell r="N515">
            <v>5561.86</v>
          </cell>
        </row>
        <row r="516">
          <cell r="D516" t="str">
            <v>Yenileme</v>
          </cell>
          <cell r="L516">
            <v>716</v>
          </cell>
          <cell r="M516" t="str">
            <v>Direkt</v>
          </cell>
          <cell r="N516">
            <v>49.45</v>
          </cell>
        </row>
        <row r="517">
          <cell r="D517" t="str">
            <v>Yenileme</v>
          </cell>
          <cell r="L517">
            <v>750</v>
          </cell>
          <cell r="M517" t="str">
            <v>Direkt</v>
          </cell>
          <cell r="N517">
            <v>163.59</v>
          </cell>
        </row>
        <row r="518">
          <cell r="D518" t="str">
            <v>Yenileme</v>
          </cell>
          <cell r="L518">
            <v>760</v>
          </cell>
          <cell r="M518" t="str">
            <v>Direkt</v>
          </cell>
          <cell r="N518">
            <v>8</v>
          </cell>
        </row>
        <row r="519">
          <cell r="D519" t="str">
            <v>Yenileme</v>
          </cell>
          <cell r="L519">
            <v>715</v>
          </cell>
          <cell r="M519" t="str">
            <v>Direkt</v>
          </cell>
          <cell r="N519">
            <v>6088.89</v>
          </cell>
        </row>
        <row r="520">
          <cell r="D520" t="str">
            <v>Yenileme</v>
          </cell>
          <cell r="L520">
            <v>715</v>
          </cell>
          <cell r="M520" t="str">
            <v>Direkt</v>
          </cell>
          <cell r="N520">
            <v>-5599.5</v>
          </cell>
        </row>
        <row r="521">
          <cell r="D521" t="str">
            <v>Yenileme</v>
          </cell>
          <cell r="L521">
            <v>716</v>
          </cell>
          <cell r="M521" t="str">
            <v>Direkt</v>
          </cell>
          <cell r="N521">
            <v>-1095.77</v>
          </cell>
        </row>
        <row r="522">
          <cell r="D522" t="str">
            <v>Yenileme</v>
          </cell>
          <cell r="L522">
            <v>715</v>
          </cell>
          <cell r="M522" t="str">
            <v>Direkt</v>
          </cell>
          <cell r="N522">
            <v>56429.73</v>
          </cell>
        </row>
        <row r="523">
          <cell r="D523" t="str">
            <v>Yenileme</v>
          </cell>
          <cell r="L523">
            <v>716</v>
          </cell>
          <cell r="M523" t="str">
            <v>Direkt</v>
          </cell>
          <cell r="N523">
            <v>171.3</v>
          </cell>
        </row>
        <row r="524">
          <cell r="D524" t="str">
            <v>Yenileme</v>
          </cell>
          <cell r="L524">
            <v>750</v>
          </cell>
          <cell r="M524" t="str">
            <v>Direkt</v>
          </cell>
          <cell r="N524">
            <v>829.54</v>
          </cell>
        </row>
        <row r="525">
          <cell r="D525" t="str">
            <v>Yenileme</v>
          </cell>
          <cell r="L525">
            <v>760</v>
          </cell>
          <cell r="M525" t="str">
            <v>Direkt</v>
          </cell>
          <cell r="N525">
            <v>16.04</v>
          </cell>
        </row>
        <row r="526">
          <cell r="D526" t="str">
            <v>Yenileme</v>
          </cell>
          <cell r="L526">
            <v>715</v>
          </cell>
          <cell r="M526" t="str">
            <v>Direkt</v>
          </cell>
          <cell r="N526">
            <v>-183.36</v>
          </cell>
        </row>
        <row r="527">
          <cell r="D527" t="str">
            <v>Yenileme</v>
          </cell>
          <cell r="L527">
            <v>716</v>
          </cell>
          <cell r="M527" t="str">
            <v>Direkt</v>
          </cell>
          <cell r="N527">
            <v>-2.73</v>
          </cell>
        </row>
        <row r="528">
          <cell r="D528" t="str">
            <v>Yenileme</v>
          </cell>
          <cell r="L528">
            <v>715</v>
          </cell>
          <cell r="M528" t="str">
            <v>Direkt</v>
          </cell>
          <cell r="N528">
            <v>181157.25</v>
          </cell>
        </row>
        <row r="529">
          <cell r="D529" t="str">
            <v>Yenileme</v>
          </cell>
          <cell r="L529">
            <v>715</v>
          </cell>
          <cell r="M529" t="str">
            <v>Direkt</v>
          </cell>
          <cell r="N529">
            <v>294645.51</v>
          </cell>
        </row>
        <row r="530">
          <cell r="D530" t="str">
            <v>Yenileme</v>
          </cell>
          <cell r="L530">
            <v>716</v>
          </cell>
          <cell r="M530" t="str">
            <v>Direkt</v>
          </cell>
          <cell r="N530">
            <v>2084.48</v>
          </cell>
        </row>
        <row r="531">
          <cell r="D531" t="str">
            <v>Yenileme</v>
          </cell>
          <cell r="L531">
            <v>750</v>
          </cell>
          <cell r="M531" t="str">
            <v>Direkt</v>
          </cell>
          <cell r="N531">
            <v>1832.28</v>
          </cell>
        </row>
        <row r="532">
          <cell r="D532" t="str">
            <v>Yenileme</v>
          </cell>
          <cell r="L532">
            <v>760</v>
          </cell>
          <cell r="M532" t="str">
            <v>Direkt</v>
          </cell>
          <cell r="N532">
            <v>433.94</v>
          </cell>
        </row>
        <row r="533">
          <cell r="D533" t="str">
            <v>Yenileme</v>
          </cell>
          <cell r="L533">
            <v>715</v>
          </cell>
          <cell r="M533" t="str">
            <v>Direkt</v>
          </cell>
          <cell r="N533">
            <v>-3174.93</v>
          </cell>
        </row>
        <row r="534">
          <cell r="D534" t="str">
            <v>Yenileme</v>
          </cell>
          <cell r="L534">
            <v>716</v>
          </cell>
          <cell r="M534" t="str">
            <v>Direkt</v>
          </cell>
          <cell r="N534">
            <v>0</v>
          </cell>
        </row>
        <row r="535">
          <cell r="D535" t="str">
            <v>Yenileme</v>
          </cell>
          <cell r="L535">
            <v>715</v>
          </cell>
          <cell r="M535" t="str">
            <v>Direkt</v>
          </cell>
          <cell r="N535">
            <v>226485.03</v>
          </cell>
        </row>
        <row r="536">
          <cell r="D536" t="str">
            <v>Yenileme</v>
          </cell>
          <cell r="L536">
            <v>785</v>
          </cell>
          <cell r="M536" t="str">
            <v>Direkt</v>
          </cell>
          <cell r="N536">
            <v>21795.3</v>
          </cell>
        </row>
        <row r="537">
          <cell r="D537" t="str">
            <v>Yenileme</v>
          </cell>
          <cell r="L537">
            <v>715</v>
          </cell>
          <cell r="M537" t="str">
            <v>Direkt</v>
          </cell>
          <cell r="N537">
            <v>306972.90999999997</v>
          </cell>
        </row>
        <row r="538">
          <cell r="D538" t="str">
            <v>Yenileme</v>
          </cell>
          <cell r="L538">
            <v>716</v>
          </cell>
          <cell r="M538" t="str">
            <v>Direkt</v>
          </cell>
          <cell r="N538">
            <v>132154.84</v>
          </cell>
        </row>
        <row r="539">
          <cell r="D539" t="str">
            <v>Yenileme</v>
          </cell>
          <cell r="L539">
            <v>715</v>
          </cell>
          <cell r="M539" t="str">
            <v>Direkt</v>
          </cell>
          <cell r="N539">
            <v>1638.66</v>
          </cell>
        </row>
        <row r="540">
          <cell r="D540" t="str">
            <v>Yenileme</v>
          </cell>
          <cell r="L540">
            <v>716</v>
          </cell>
          <cell r="M540" t="str">
            <v>Direkt</v>
          </cell>
          <cell r="N540">
            <v>19.190000000000001</v>
          </cell>
        </row>
        <row r="541">
          <cell r="D541" t="str">
            <v>Yenileme</v>
          </cell>
          <cell r="L541">
            <v>750</v>
          </cell>
          <cell r="M541" t="str">
            <v>Direkt</v>
          </cell>
          <cell r="N541">
            <v>10.16</v>
          </cell>
        </row>
        <row r="542">
          <cell r="D542" t="str">
            <v>Yenileme</v>
          </cell>
          <cell r="L542">
            <v>760</v>
          </cell>
          <cell r="M542" t="str">
            <v>Direkt</v>
          </cell>
          <cell r="N542">
            <v>2.81</v>
          </cell>
        </row>
        <row r="543">
          <cell r="D543" t="str">
            <v>Yenileme</v>
          </cell>
          <cell r="L543">
            <v>715</v>
          </cell>
          <cell r="M543" t="str">
            <v>Direkt</v>
          </cell>
          <cell r="N543">
            <v>-63.51</v>
          </cell>
        </row>
        <row r="544">
          <cell r="D544" t="str">
            <v>Yenileme</v>
          </cell>
          <cell r="L544">
            <v>715</v>
          </cell>
          <cell r="M544" t="str">
            <v>Direkt</v>
          </cell>
          <cell r="N544">
            <v>55396.2</v>
          </cell>
        </row>
        <row r="545">
          <cell r="D545" t="str">
            <v>Yenileme</v>
          </cell>
          <cell r="L545">
            <v>715</v>
          </cell>
          <cell r="M545" t="str">
            <v>Direkt</v>
          </cell>
          <cell r="N545">
            <v>84890.85</v>
          </cell>
        </row>
        <row r="546">
          <cell r="D546" t="str">
            <v>Yenileme</v>
          </cell>
          <cell r="L546">
            <v>716</v>
          </cell>
          <cell r="M546" t="str">
            <v>Direkt</v>
          </cell>
          <cell r="N546">
            <v>31109.65</v>
          </cell>
        </row>
        <row r="547">
          <cell r="D547" t="str">
            <v>Yenileme</v>
          </cell>
          <cell r="L547">
            <v>715</v>
          </cell>
          <cell r="M547" t="str">
            <v>Direkt</v>
          </cell>
          <cell r="N547">
            <v>40473.1</v>
          </cell>
        </row>
        <row r="548">
          <cell r="D548" t="str">
            <v>Yenileme</v>
          </cell>
          <cell r="L548">
            <v>716</v>
          </cell>
          <cell r="M548" t="str">
            <v>Direkt</v>
          </cell>
          <cell r="N548">
            <v>364.55</v>
          </cell>
        </row>
        <row r="549">
          <cell r="D549" t="str">
            <v>Yenileme</v>
          </cell>
          <cell r="L549">
            <v>750</v>
          </cell>
          <cell r="M549" t="str">
            <v>Direkt</v>
          </cell>
          <cell r="N549">
            <v>262.82</v>
          </cell>
        </row>
        <row r="550">
          <cell r="D550" t="str">
            <v>Yenileme</v>
          </cell>
          <cell r="L550">
            <v>760</v>
          </cell>
          <cell r="M550" t="str">
            <v>Direkt</v>
          </cell>
          <cell r="N550">
            <v>119.94</v>
          </cell>
        </row>
        <row r="551">
          <cell r="D551" t="str">
            <v>Yenileme</v>
          </cell>
          <cell r="L551">
            <v>715</v>
          </cell>
          <cell r="M551" t="str">
            <v>Direkt</v>
          </cell>
          <cell r="N551">
            <v>5064.18</v>
          </cell>
        </row>
        <row r="552">
          <cell r="D552" t="str">
            <v>Yenileme</v>
          </cell>
          <cell r="L552">
            <v>785</v>
          </cell>
          <cell r="M552" t="str">
            <v>Direkt</v>
          </cell>
          <cell r="N552">
            <v>1012.84</v>
          </cell>
        </row>
        <row r="553">
          <cell r="D553" t="str">
            <v>Yenileme</v>
          </cell>
          <cell r="L553">
            <v>715</v>
          </cell>
          <cell r="M553" t="str">
            <v>Direkt</v>
          </cell>
          <cell r="N553">
            <v>3616.64</v>
          </cell>
        </row>
        <row r="554">
          <cell r="D554" t="str">
            <v>Yenileme</v>
          </cell>
          <cell r="L554">
            <v>716</v>
          </cell>
          <cell r="M554" t="str">
            <v>Direkt</v>
          </cell>
          <cell r="N554">
            <v>723.33</v>
          </cell>
        </row>
        <row r="555">
          <cell r="D555" t="str">
            <v>Yenileme</v>
          </cell>
          <cell r="L555">
            <v>715</v>
          </cell>
          <cell r="M555" t="str">
            <v>Direkt</v>
          </cell>
          <cell r="N555">
            <v>8107.06</v>
          </cell>
        </row>
        <row r="556">
          <cell r="D556" t="str">
            <v>Yenileme</v>
          </cell>
          <cell r="L556">
            <v>716</v>
          </cell>
          <cell r="M556" t="str">
            <v>Direkt</v>
          </cell>
          <cell r="N556">
            <v>259.05</v>
          </cell>
        </row>
        <row r="557">
          <cell r="D557" t="str">
            <v>Yenileme</v>
          </cell>
          <cell r="L557">
            <v>750</v>
          </cell>
          <cell r="M557" t="str">
            <v>Direkt</v>
          </cell>
          <cell r="N557">
            <v>121.94</v>
          </cell>
        </row>
        <row r="558">
          <cell r="D558" t="str">
            <v>Yenileme</v>
          </cell>
          <cell r="L558">
            <v>760</v>
          </cell>
          <cell r="M558" t="str">
            <v>Direkt</v>
          </cell>
          <cell r="N558">
            <v>102.36</v>
          </cell>
        </row>
        <row r="559">
          <cell r="D559" t="str">
            <v>Yenileme</v>
          </cell>
          <cell r="L559">
            <v>715</v>
          </cell>
          <cell r="M559" t="str">
            <v>Direkt</v>
          </cell>
          <cell r="N559">
            <v>4302.9399999999996</v>
          </cell>
        </row>
        <row r="560">
          <cell r="D560" t="str">
            <v>Yenileme</v>
          </cell>
          <cell r="L560">
            <v>785</v>
          </cell>
          <cell r="M560" t="str">
            <v>Direkt</v>
          </cell>
          <cell r="N560">
            <v>860.6</v>
          </cell>
        </row>
        <row r="561">
          <cell r="D561" t="str">
            <v>Yenileme</v>
          </cell>
          <cell r="L561">
            <v>715</v>
          </cell>
          <cell r="M561" t="str">
            <v>Direkt</v>
          </cell>
          <cell r="N561">
            <v>648.41</v>
          </cell>
        </row>
        <row r="562">
          <cell r="D562" t="str">
            <v>Yenileme</v>
          </cell>
          <cell r="L562">
            <v>716</v>
          </cell>
          <cell r="M562" t="str">
            <v>Direkt</v>
          </cell>
          <cell r="N562">
            <v>129.68</v>
          </cell>
        </row>
        <row r="563">
          <cell r="D563" t="str">
            <v>Yenileme</v>
          </cell>
          <cell r="L563">
            <v>715</v>
          </cell>
          <cell r="M563" t="str">
            <v>Direkt</v>
          </cell>
          <cell r="N563">
            <v>0</v>
          </cell>
        </row>
        <row r="564">
          <cell r="D564" t="str">
            <v>Yenileme</v>
          </cell>
          <cell r="L564">
            <v>715</v>
          </cell>
          <cell r="M564" t="str">
            <v>Direkt</v>
          </cell>
          <cell r="N564">
            <v>41920.199999999997</v>
          </cell>
        </row>
        <row r="565">
          <cell r="D565" t="str">
            <v>Yenileme</v>
          </cell>
          <cell r="L565">
            <v>716</v>
          </cell>
          <cell r="M565" t="str">
            <v>Direkt</v>
          </cell>
          <cell r="N565">
            <v>971.18</v>
          </cell>
        </row>
        <row r="566">
          <cell r="D566" t="str">
            <v>Yenileme</v>
          </cell>
          <cell r="L566">
            <v>750</v>
          </cell>
          <cell r="M566" t="str">
            <v>Direkt</v>
          </cell>
          <cell r="N566">
            <v>15.37</v>
          </cell>
        </row>
        <row r="567">
          <cell r="D567" t="str">
            <v>Yenileme</v>
          </cell>
          <cell r="L567">
            <v>760</v>
          </cell>
          <cell r="M567" t="str">
            <v>Direkt</v>
          </cell>
          <cell r="N567">
            <v>196.96</v>
          </cell>
        </row>
        <row r="568">
          <cell r="D568" t="str">
            <v>Yenileme</v>
          </cell>
          <cell r="L568">
            <v>715</v>
          </cell>
          <cell r="M568" t="str">
            <v>Direkt</v>
          </cell>
          <cell r="N568">
            <v>-449.86</v>
          </cell>
        </row>
        <row r="569">
          <cell r="D569" t="str">
            <v>Yenileme</v>
          </cell>
          <cell r="L569">
            <v>715</v>
          </cell>
          <cell r="M569" t="str">
            <v>Direkt</v>
          </cell>
          <cell r="N569">
            <v>7141.6</v>
          </cell>
        </row>
        <row r="570">
          <cell r="D570" t="str">
            <v>Yenileme</v>
          </cell>
          <cell r="L570">
            <v>785</v>
          </cell>
          <cell r="M570" t="str">
            <v>Direkt</v>
          </cell>
          <cell r="N570">
            <v>592.96</v>
          </cell>
        </row>
        <row r="571">
          <cell r="D571" t="str">
            <v>Yenileme</v>
          </cell>
          <cell r="L571">
            <v>715</v>
          </cell>
          <cell r="M571" t="str">
            <v>Direkt</v>
          </cell>
          <cell r="N571">
            <v>4597.92</v>
          </cell>
        </row>
        <row r="572">
          <cell r="D572" t="str">
            <v>Yenileme</v>
          </cell>
          <cell r="L572">
            <v>716</v>
          </cell>
          <cell r="M572" t="str">
            <v>Direkt</v>
          </cell>
          <cell r="N572">
            <v>2298.96</v>
          </cell>
        </row>
        <row r="573">
          <cell r="D573" t="str">
            <v>Yenileme</v>
          </cell>
          <cell r="L573">
            <v>715</v>
          </cell>
          <cell r="M573" t="str">
            <v>Direkt</v>
          </cell>
          <cell r="N573">
            <v>-373.33</v>
          </cell>
        </row>
        <row r="574">
          <cell r="D574" t="str">
            <v>Yenileme</v>
          </cell>
          <cell r="L574">
            <v>716</v>
          </cell>
          <cell r="M574" t="str">
            <v>Direkt</v>
          </cell>
          <cell r="N574">
            <v>-13.45</v>
          </cell>
        </row>
        <row r="575">
          <cell r="D575" t="str">
            <v>Yenileme</v>
          </cell>
          <cell r="L575">
            <v>750</v>
          </cell>
          <cell r="M575" t="str">
            <v>Direkt</v>
          </cell>
          <cell r="N575">
            <v>-2.4900000000000002</v>
          </cell>
        </row>
        <row r="576">
          <cell r="D576" t="str">
            <v>Yenileme</v>
          </cell>
          <cell r="L576">
            <v>760</v>
          </cell>
          <cell r="M576" t="str">
            <v>Direkt</v>
          </cell>
          <cell r="N576">
            <v>-1.1399999999999999</v>
          </cell>
        </row>
        <row r="577">
          <cell r="D577" t="str">
            <v>Yenileme</v>
          </cell>
          <cell r="L577">
            <v>715</v>
          </cell>
          <cell r="M577" t="str">
            <v>Direkt</v>
          </cell>
          <cell r="N577">
            <v>18730.169999999998</v>
          </cell>
        </row>
        <row r="578">
          <cell r="D578" t="str">
            <v>Yenileme</v>
          </cell>
          <cell r="L578">
            <v>715</v>
          </cell>
          <cell r="M578" t="str">
            <v>Direkt</v>
          </cell>
          <cell r="N578">
            <v>86929.29</v>
          </cell>
        </row>
        <row r="579">
          <cell r="D579" t="str">
            <v>Yenileme</v>
          </cell>
          <cell r="L579">
            <v>716</v>
          </cell>
          <cell r="M579" t="str">
            <v>Direkt</v>
          </cell>
          <cell r="N579">
            <v>576.45000000000005</v>
          </cell>
        </row>
        <row r="580">
          <cell r="D580" t="str">
            <v>Yenileme</v>
          </cell>
          <cell r="L580">
            <v>750</v>
          </cell>
          <cell r="M580" t="str">
            <v>Direkt</v>
          </cell>
          <cell r="N580">
            <v>106.98</v>
          </cell>
        </row>
        <row r="581">
          <cell r="D581" t="str">
            <v>Yenileme</v>
          </cell>
          <cell r="L581">
            <v>760</v>
          </cell>
          <cell r="M581" t="str">
            <v>Direkt</v>
          </cell>
          <cell r="N581">
            <v>48.83</v>
          </cell>
        </row>
        <row r="582">
          <cell r="D582" t="str">
            <v>Yenileme</v>
          </cell>
          <cell r="L582">
            <v>715</v>
          </cell>
          <cell r="M582" t="str">
            <v>Direkt</v>
          </cell>
          <cell r="N582">
            <v>0</v>
          </cell>
        </row>
        <row r="583">
          <cell r="D583" t="str">
            <v>Yenileme</v>
          </cell>
          <cell r="L583">
            <v>715</v>
          </cell>
          <cell r="M583" t="str">
            <v>Direkt</v>
          </cell>
          <cell r="N583">
            <v>491618.76</v>
          </cell>
        </row>
        <row r="584">
          <cell r="D584" t="str">
            <v>Yenileme</v>
          </cell>
          <cell r="L584">
            <v>715</v>
          </cell>
          <cell r="M584" t="str">
            <v>Direkt</v>
          </cell>
          <cell r="N584">
            <v>294661.06</v>
          </cell>
        </row>
        <row r="585">
          <cell r="D585" t="str">
            <v>Yenileme</v>
          </cell>
          <cell r="L585">
            <v>716</v>
          </cell>
          <cell r="M585" t="str">
            <v>Direkt</v>
          </cell>
          <cell r="N585">
            <v>5118.47</v>
          </cell>
        </row>
        <row r="586">
          <cell r="D586" t="str">
            <v>Yenileme</v>
          </cell>
          <cell r="L586">
            <v>750</v>
          </cell>
          <cell r="M586" t="str">
            <v>Direkt</v>
          </cell>
          <cell r="N586">
            <v>4694.6899999999996</v>
          </cell>
        </row>
        <row r="587">
          <cell r="D587" t="str">
            <v>Yenileme</v>
          </cell>
          <cell r="L587">
            <v>760</v>
          </cell>
          <cell r="M587" t="str">
            <v>Direkt</v>
          </cell>
          <cell r="N587">
            <v>344</v>
          </cell>
        </row>
        <row r="588">
          <cell r="D588" t="str">
            <v>Yenileme</v>
          </cell>
          <cell r="L588">
            <v>715</v>
          </cell>
          <cell r="M588" t="str">
            <v>Direkt</v>
          </cell>
          <cell r="N588">
            <v>0</v>
          </cell>
        </row>
        <row r="589">
          <cell r="D589" t="str">
            <v>Yenileme</v>
          </cell>
          <cell r="L589">
            <v>715</v>
          </cell>
          <cell r="M589" t="str">
            <v>Direkt</v>
          </cell>
          <cell r="N589">
            <v>36582.61</v>
          </cell>
        </row>
        <row r="590">
          <cell r="D590" t="str">
            <v>Yenileme</v>
          </cell>
          <cell r="L590">
            <v>785</v>
          </cell>
          <cell r="M590" t="str">
            <v>Direkt</v>
          </cell>
          <cell r="N590">
            <v>5607.83</v>
          </cell>
        </row>
        <row r="591">
          <cell r="D591" t="str">
            <v>Yeni iş</v>
          </cell>
          <cell r="L591">
            <v>715</v>
          </cell>
          <cell r="M591" t="str">
            <v>Direkt</v>
          </cell>
          <cell r="N591">
            <v>237572.61</v>
          </cell>
        </row>
        <row r="592">
          <cell r="D592" t="str">
            <v>Yeni iş</v>
          </cell>
          <cell r="L592">
            <v>716</v>
          </cell>
          <cell r="M592" t="str">
            <v>Direkt</v>
          </cell>
          <cell r="N592">
            <v>1289.25</v>
          </cell>
        </row>
        <row r="593">
          <cell r="D593" t="str">
            <v>Yeni iş</v>
          </cell>
          <cell r="L593">
            <v>750</v>
          </cell>
          <cell r="M593" t="str">
            <v>Direkt</v>
          </cell>
          <cell r="N593">
            <v>1867.06</v>
          </cell>
        </row>
        <row r="594">
          <cell r="D594" t="str">
            <v>Yeni iş</v>
          </cell>
          <cell r="L594">
            <v>760</v>
          </cell>
          <cell r="M594" t="str">
            <v>Direkt</v>
          </cell>
          <cell r="N594">
            <v>430.58</v>
          </cell>
        </row>
        <row r="595">
          <cell r="D595" t="str">
            <v>Yeni iş</v>
          </cell>
          <cell r="L595">
            <v>715</v>
          </cell>
          <cell r="M595" t="str">
            <v>Direkt</v>
          </cell>
          <cell r="N595">
            <v>22786.720000000001</v>
          </cell>
        </row>
        <row r="596">
          <cell r="D596" t="str">
            <v>Yeni iş</v>
          </cell>
          <cell r="L596">
            <v>785</v>
          </cell>
          <cell r="M596" t="str">
            <v>Direkt</v>
          </cell>
          <cell r="N596">
            <v>2478.34</v>
          </cell>
        </row>
        <row r="597">
          <cell r="D597" t="str">
            <v>Yeni iş</v>
          </cell>
          <cell r="L597">
            <v>715</v>
          </cell>
          <cell r="M597" t="str">
            <v>Direkt</v>
          </cell>
          <cell r="N597">
            <v>257531.54</v>
          </cell>
        </row>
        <row r="598">
          <cell r="D598" t="str">
            <v>Yeni iş</v>
          </cell>
          <cell r="L598">
            <v>716</v>
          </cell>
          <cell r="M598" t="str">
            <v>Direkt</v>
          </cell>
          <cell r="N598">
            <v>9688.01</v>
          </cell>
        </row>
        <row r="599">
          <cell r="D599" t="str">
            <v>Yeni iş</v>
          </cell>
          <cell r="L599">
            <v>715</v>
          </cell>
          <cell r="M599" t="str">
            <v>Direkt</v>
          </cell>
          <cell r="N599">
            <v>15875.98</v>
          </cell>
        </row>
        <row r="600">
          <cell r="D600" t="str">
            <v>Yeni iş</v>
          </cell>
          <cell r="L600">
            <v>715</v>
          </cell>
          <cell r="M600" t="str">
            <v>Direkt</v>
          </cell>
          <cell r="N600">
            <v>786.52</v>
          </cell>
        </row>
        <row r="601">
          <cell r="D601" t="str">
            <v>Yeni iş</v>
          </cell>
          <cell r="L601">
            <v>715</v>
          </cell>
          <cell r="M601" t="str">
            <v>Direkt</v>
          </cell>
          <cell r="N601">
            <v>98990.94</v>
          </cell>
        </row>
        <row r="602">
          <cell r="D602" t="str">
            <v>Yeni iş</v>
          </cell>
          <cell r="L602">
            <v>716</v>
          </cell>
          <cell r="M602" t="str">
            <v>Direkt</v>
          </cell>
          <cell r="N602">
            <v>538.78</v>
          </cell>
        </row>
        <row r="603">
          <cell r="D603" t="str">
            <v>Yeni iş</v>
          </cell>
          <cell r="L603">
            <v>750</v>
          </cell>
          <cell r="M603" t="str">
            <v>Direkt</v>
          </cell>
          <cell r="N603">
            <v>509.78</v>
          </cell>
        </row>
        <row r="604">
          <cell r="D604" t="str">
            <v>Yeni iş</v>
          </cell>
          <cell r="L604">
            <v>760</v>
          </cell>
          <cell r="M604" t="str">
            <v>Direkt</v>
          </cell>
          <cell r="N604">
            <v>118.22</v>
          </cell>
        </row>
        <row r="605">
          <cell r="D605" t="str">
            <v>Yeni iş</v>
          </cell>
          <cell r="L605">
            <v>715</v>
          </cell>
          <cell r="M605" t="str">
            <v>Direkt</v>
          </cell>
          <cell r="N605">
            <v>5783.46</v>
          </cell>
        </row>
        <row r="606">
          <cell r="D606" t="str">
            <v>Yeni iş</v>
          </cell>
          <cell r="L606">
            <v>785</v>
          </cell>
          <cell r="M606" t="str">
            <v>Direkt</v>
          </cell>
          <cell r="N606">
            <v>768.9</v>
          </cell>
        </row>
        <row r="607">
          <cell r="D607" t="str">
            <v>Yeni iş</v>
          </cell>
          <cell r="L607">
            <v>715</v>
          </cell>
          <cell r="M607" t="str">
            <v>Direkt</v>
          </cell>
          <cell r="N607">
            <v>184116.97</v>
          </cell>
        </row>
        <row r="608">
          <cell r="D608" t="str">
            <v>Yeni iş</v>
          </cell>
          <cell r="L608">
            <v>716</v>
          </cell>
          <cell r="M608" t="str">
            <v>Direkt</v>
          </cell>
          <cell r="N608">
            <v>2107.4899999999998</v>
          </cell>
        </row>
        <row r="609">
          <cell r="D609" t="str">
            <v>Yeni iş</v>
          </cell>
          <cell r="L609">
            <v>715</v>
          </cell>
          <cell r="M609" t="str">
            <v>Direkt</v>
          </cell>
          <cell r="N609">
            <v>3164.21</v>
          </cell>
        </row>
        <row r="610">
          <cell r="D610" t="str">
            <v>Yeni iş</v>
          </cell>
          <cell r="L610">
            <v>716</v>
          </cell>
          <cell r="M610" t="str">
            <v>Direkt</v>
          </cell>
          <cell r="N610">
            <v>24.31</v>
          </cell>
        </row>
        <row r="611">
          <cell r="D611" t="str">
            <v>Yeni iş</v>
          </cell>
          <cell r="L611">
            <v>750</v>
          </cell>
          <cell r="M611" t="str">
            <v>Direkt</v>
          </cell>
          <cell r="N611">
            <v>17.52</v>
          </cell>
        </row>
        <row r="612">
          <cell r="D612" t="str">
            <v>Yeni iş</v>
          </cell>
          <cell r="L612">
            <v>760</v>
          </cell>
          <cell r="M612" t="str">
            <v>Direkt</v>
          </cell>
          <cell r="N612">
            <v>8</v>
          </cell>
        </row>
        <row r="613">
          <cell r="D613" t="str">
            <v>Yeni iş</v>
          </cell>
          <cell r="L613">
            <v>715</v>
          </cell>
          <cell r="M613" t="str">
            <v>Direkt</v>
          </cell>
          <cell r="N613">
            <v>979.66</v>
          </cell>
        </row>
        <row r="614">
          <cell r="D614" t="str">
            <v>Yeni iş</v>
          </cell>
          <cell r="L614">
            <v>716</v>
          </cell>
          <cell r="M614" t="str">
            <v>Direkt</v>
          </cell>
          <cell r="N614">
            <v>40.479999999999997</v>
          </cell>
        </row>
        <row r="615">
          <cell r="D615" t="str">
            <v>Yeni iş</v>
          </cell>
          <cell r="L615">
            <v>750</v>
          </cell>
          <cell r="M615" t="str">
            <v>Direkt</v>
          </cell>
          <cell r="N615">
            <v>15.48</v>
          </cell>
        </row>
        <row r="616">
          <cell r="D616" t="str">
            <v>Yeni iş</v>
          </cell>
          <cell r="L616">
            <v>760</v>
          </cell>
          <cell r="M616" t="str">
            <v>Direkt</v>
          </cell>
          <cell r="N616">
            <v>16</v>
          </cell>
        </row>
        <row r="617">
          <cell r="D617" t="str">
            <v>Yeni iş</v>
          </cell>
          <cell r="L617">
            <v>715</v>
          </cell>
          <cell r="M617" t="str">
            <v>Direkt</v>
          </cell>
          <cell r="N617">
            <v>1611.25</v>
          </cell>
        </row>
        <row r="618">
          <cell r="D618" t="str">
            <v>Yeni iş</v>
          </cell>
          <cell r="L618">
            <v>716</v>
          </cell>
          <cell r="M618" t="str">
            <v>Direkt</v>
          </cell>
          <cell r="N618">
            <v>20.170000000000002</v>
          </cell>
        </row>
        <row r="619">
          <cell r="D619" t="str">
            <v>Yeni iş</v>
          </cell>
          <cell r="L619">
            <v>760</v>
          </cell>
          <cell r="M619" t="str">
            <v>Direkt</v>
          </cell>
          <cell r="N619">
            <v>4</v>
          </cell>
        </row>
        <row r="620">
          <cell r="D620" t="str">
            <v>Yeni iş</v>
          </cell>
          <cell r="L620">
            <v>715</v>
          </cell>
          <cell r="M620" t="str">
            <v>Direkt</v>
          </cell>
          <cell r="N620">
            <v>293.49</v>
          </cell>
        </row>
        <row r="621">
          <cell r="D621" t="str">
            <v>Yeni iş</v>
          </cell>
          <cell r="L621">
            <v>785</v>
          </cell>
          <cell r="M621" t="str">
            <v>Direkt</v>
          </cell>
          <cell r="N621">
            <v>20.77</v>
          </cell>
        </row>
        <row r="622">
          <cell r="D622" t="str">
            <v>Yeni iş</v>
          </cell>
          <cell r="L622">
            <v>715</v>
          </cell>
          <cell r="M622" t="str">
            <v>Direkt</v>
          </cell>
          <cell r="N622">
            <v>-577.49</v>
          </cell>
        </row>
        <row r="623">
          <cell r="D623" t="str">
            <v>Yeni iş</v>
          </cell>
          <cell r="L623">
            <v>716</v>
          </cell>
          <cell r="M623" t="str">
            <v>Direkt</v>
          </cell>
          <cell r="N623">
            <v>-15.27</v>
          </cell>
        </row>
        <row r="624">
          <cell r="D624" t="str">
            <v>Yeni iş</v>
          </cell>
          <cell r="L624">
            <v>750</v>
          </cell>
          <cell r="M624" t="str">
            <v>Direkt</v>
          </cell>
          <cell r="N624">
            <v>-2.83</v>
          </cell>
        </row>
        <row r="625">
          <cell r="D625" t="str">
            <v>Yeni iş</v>
          </cell>
          <cell r="L625">
            <v>760</v>
          </cell>
          <cell r="M625" t="str">
            <v>Direkt</v>
          </cell>
          <cell r="N625">
            <v>-1.29</v>
          </cell>
        </row>
        <row r="626">
          <cell r="D626" t="str">
            <v>Yenileme</v>
          </cell>
          <cell r="L626">
            <v>715</v>
          </cell>
          <cell r="M626" t="str">
            <v>Direkt</v>
          </cell>
          <cell r="N626">
            <v>4084.21</v>
          </cell>
        </row>
        <row r="627">
          <cell r="D627" t="str">
            <v>Yenileme</v>
          </cell>
          <cell r="L627">
            <v>716</v>
          </cell>
          <cell r="M627" t="str">
            <v>Direkt</v>
          </cell>
          <cell r="N627">
            <v>11.21</v>
          </cell>
        </row>
        <row r="628">
          <cell r="D628" t="str">
            <v>Yenileme</v>
          </cell>
          <cell r="L628">
            <v>750</v>
          </cell>
          <cell r="M628" t="str">
            <v>Direkt</v>
          </cell>
          <cell r="N628">
            <v>16.13</v>
          </cell>
        </row>
        <row r="629">
          <cell r="D629" t="str">
            <v>Yenileme</v>
          </cell>
          <cell r="L629">
            <v>760</v>
          </cell>
          <cell r="M629" t="str">
            <v>Direkt</v>
          </cell>
          <cell r="N629">
            <v>3.7</v>
          </cell>
        </row>
        <row r="630">
          <cell r="D630" t="str">
            <v>Yenileme</v>
          </cell>
          <cell r="L630">
            <v>715</v>
          </cell>
          <cell r="M630" t="str">
            <v>Direkt</v>
          </cell>
          <cell r="N630">
            <v>-4962.84</v>
          </cell>
        </row>
        <row r="631">
          <cell r="D631" t="str">
            <v>Yenileme</v>
          </cell>
          <cell r="L631">
            <v>716</v>
          </cell>
          <cell r="M631" t="str">
            <v>Direkt</v>
          </cell>
          <cell r="N631">
            <v>-42.67</v>
          </cell>
        </row>
        <row r="632">
          <cell r="D632" t="str">
            <v>Yenileme</v>
          </cell>
          <cell r="L632">
            <v>750</v>
          </cell>
          <cell r="M632" t="str">
            <v>Direkt</v>
          </cell>
          <cell r="N632">
            <v>-49.25</v>
          </cell>
        </row>
        <row r="633">
          <cell r="D633" t="str">
            <v>Yenileme</v>
          </cell>
          <cell r="L633">
            <v>760</v>
          </cell>
          <cell r="M633" t="str">
            <v>Direkt</v>
          </cell>
          <cell r="N633">
            <v>-9.36</v>
          </cell>
        </row>
        <row r="634">
          <cell r="D634" t="str">
            <v>Yenileme</v>
          </cell>
          <cell r="L634">
            <v>715</v>
          </cell>
          <cell r="M634" t="str">
            <v>Direkt</v>
          </cell>
          <cell r="N634">
            <v>8789.7800000000007</v>
          </cell>
        </row>
        <row r="635">
          <cell r="D635" t="str">
            <v>Yenileme</v>
          </cell>
          <cell r="L635">
            <v>716</v>
          </cell>
          <cell r="M635" t="str">
            <v>Direkt</v>
          </cell>
          <cell r="N635">
            <v>0</v>
          </cell>
        </row>
        <row r="636">
          <cell r="D636" t="str">
            <v>Yenileme</v>
          </cell>
          <cell r="L636">
            <v>715</v>
          </cell>
          <cell r="M636" t="str">
            <v>Direkt</v>
          </cell>
          <cell r="N636">
            <v>-955.13</v>
          </cell>
        </row>
        <row r="637">
          <cell r="D637" t="str">
            <v>Yenileme</v>
          </cell>
          <cell r="L637">
            <v>716</v>
          </cell>
          <cell r="M637" t="str">
            <v>Direkt</v>
          </cell>
          <cell r="N637">
            <v>-23.29</v>
          </cell>
        </row>
        <row r="638">
          <cell r="D638" t="str">
            <v>Yenileme</v>
          </cell>
          <cell r="L638">
            <v>760</v>
          </cell>
          <cell r="M638" t="str">
            <v>Direkt</v>
          </cell>
          <cell r="N638">
            <v>-4.5999999999999996</v>
          </cell>
        </row>
        <row r="639">
          <cell r="D639" t="str">
            <v>Yeni iş</v>
          </cell>
          <cell r="L639">
            <v>715</v>
          </cell>
          <cell r="M639" t="str">
            <v>Direkt</v>
          </cell>
          <cell r="N639">
            <v>281803.7</v>
          </cell>
        </row>
        <row r="640">
          <cell r="D640" t="str">
            <v>Yeni iş</v>
          </cell>
          <cell r="L640">
            <v>715</v>
          </cell>
          <cell r="M640" t="str">
            <v>Direkt</v>
          </cell>
          <cell r="N640">
            <v>11578.89</v>
          </cell>
        </row>
        <row r="641">
          <cell r="D641" t="str">
            <v>Yeni iş</v>
          </cell>
          <cell r="L641">
            <v>716</v>
          </cell>
          <cell r="M641" t="str">
            <v>Direkt</v>
          </cell>
          <cell r="N641">
            <v>60.75</v>
          </cell>
        </row>
        <row r="642">
          <cell r="D642" t="str">
            <v>Yeni iş</v>
          </cell>
          <cell r="L642">
            <v>750</v>
          </cell>
          <cell r="M642" t="str">
            <v>Direkt</v>
          </cell>
          <cell r="N642">
            <v>87.33</v>
          </cell>
        </row>
        <row r="643">
          <cell r="D643" t="str">
            <v>Yeni iş</v>
          </cell>
          <cell r="L643">
            <v>760</v>
          </cell>
          <cell r="M643" t="str">
            <v>Direkt</v>
          </cell>
          <cell r="N643">
            <v>20.059999999999999</v>
          </cell>
        </row>
        <row r="644">
          <cell r="D644" t="str">
            <v>Yeni iş</v>
          </cell>
          <cell r="L644">
            <v>715</v>
          </cell>
          <cell r="M644" t="str">
            <v>Direkt</v>
          </cell>
          <cell r="N644">
            <v>4130.43</v>
          </cell>
        </row>
        <row r="645">
          <cell r="D645" t="str">
            <v>Yeni iş</v>
          </cell>
          <cell r="L645">
            <v>715</v>
          </cell>
          <cell r="M645" t="str">
            <v>Direkt</v>
          </cell>
          <cell r="N645">
            <v>739094.92</v>
          </cell>
        </row>
        <row r="646">
          <cell r="D646" t="str">
            <v>Yeni iş</v>
          </cell>
          <cell r="L646">
            <v>716</v>
          </cell>
          <cell r="M646" t="str">
            <v>Direkt</v>
          </cell>
          <cell r="N646">
            <v>31186.45</v>
          </cell>
        </row>
        <row r="647">
          <cell r="D647" t="str">
            <v>Yeni iş</v>
          </cell>
          <cell r="L647">
            <v>715</v>
          </cell>
          <cell r="M647" t="str">
            <v>Direkt</v>
          </cell>
          <cell r="N647">
            <v>3519642.92</v>
          </cell>
        </row>
        <row r="648">
          <cell r="D648" t="str">
            <v>Yeni iş</v>
          </cell>
          <cell r="L648">
            <v>715</v>
          </cell>
          <cell r="M648" t="str">
            <v>Direkt</v>
          </cell>
          <cell r="N648">
            <v>23228.240000000002</v>
          </cell>
        </row>
        <row r="649">
          <cell r="D649" t="str">
            <v>Yeni iş</v>
          </cell>
          <cell r="L649">
            <v>785</v>
          </cell>
          <cell r="M649" t="str">
            <v>Direkt</v>
          </cell>
          <cell r="N649">
            <v>1177.24</v>
          </cell>
        </row>
        <row r="650">
          <cell r="D650" t="str">
            <v>Yeni iş</v>
          </cell>
          <cell r="L650">
            <v>715</v>
          </cell>
          <cell r="M650" t="str">
            <v>Direkt</v>
          </cell>
          <cell r="N650">
            <v>27014.97</v>
          </cell>
        </row>
        <row r="651">
          <cell r="D651" t="str">
            <v>Yeni iş</v>
          </cell>
          <cell r="L651">
            <v>716</v>
          </cell>
          <cell r="M651" t="str">
            <v>Direkt</v>
          </cell>
          <cell r="N651">
            <v>2107.8000000000002</v>
          </cell>
        </row>
        <row r="652">
          <cell r="D652" t="str">
            <v>Yeni iş</v>
          </cell>
          <cell r="L652">
            <v>715</v>
          </cell>
          <cell r="M652" t="str">
            <v>Direkt</v>
          </cell>
          <cell r="N652">
            <v>29306.080000000002</v>
          </cell>
        </row>
        <row r="653">
          <cell r="D653" t="str">
            <v>Yeni iş</v>
          </cell>
          <cell r="L653">
            <v>715</v>
          </cell>
          <cell r="M653" t="str">
            <v>Direkt</v>
          </cell>
          <cell r="N653">
            <v>449521.06</v>
          </cell>
        </row>
        <row r="654">
          <cell r="D654" t="str">
            <v>Yeni iş</v>
          </cell>
          <cell r="L654">
            <v>716</v>
          </cell>
          <cell r="M654" t="str">
            <v>Direkt</v>
          </cell>
          <cell r="N654">
            <v>36188.230000000003</v>
          </cell>
        </row>
        <row r="655">
          <cell r="D655" t="str">
            <v>Yeni iş</v>
          </cell>
          <cell r="L655">
            <v>715</v>
          </cell>
          <cell r="M655" t="str">
            <v>Direkt</v>
          </cell>
          <cell r="N655">
            <v>1937499.98</v>
          </cell>
        </row>
        <row r="656">
          <cell r="D656" t="str">
            <v>Yeni iş</v>
          </cell>
          <cell r="L656">
            <v>715</v>
          </cell>
          <cell r="M656" t="str">
            <v>Direkt</v>
          </cell>
          <cell r="N656">
            <v>11445.12</v>
          </cell>
        </row>
        <row r="657">
          <cell r="D657" t="str">
            <v>Yeni iş</v>
          </cell>
          <cell r="L657">
            <v>715</v>
          </cell>
          <cell r="M657" t="str">
            <v>Direkt</v>
          </cell>
          <cell r="N657">
            <v>90459.78</v>
          </cell>
        </row>
        <row r="658">
          <cell r="D658" t="str">
            <v>Yeni iş</v>
          </cell>
          <cell r="L658">
            <v>716</v>
          </cell>
          <cell r="M658" t="str">
            <v>Direkt</v>
          </cell>
          <cell r="N658">
            <v>4286.71</v>
          </cell>
        </row>
        <row r="659">
          <cell r="D659" t="str">
            <v>Yeni iş</v>
          </cell>
          <cell r="L659">
            <v>715</v>
          </cell>
          <cell r="M659" t="str">
            <v>Direkt</v>
          </cell>
          <cell r="N659">
            <v>961532.84</v>
          </cell>
        </row>
        <row r="660">
          <cell r="D660" t="str">
            <v>Yeni iş</v>
          </cell>
          <cell r="L660">
            <v>715</v>
          </cell>
          <cell r="M660" t="str">
            <v>Direkt</v>
          </cell>
          <cell r="N660">
            <v>48406.34</v>
          </cell>
        </row>
        <row r="661">
          <cell r="D661" t="str">
            <v>Yeni iş</v>
          </cell>
          <cell r="L661">
            <v>716</v>
          </cell>
          <cell r="M661" t="str">
            <v>Direkt</v>
          </cell>
          <cell r="N661">
            <v>30</v>
          </cell>
        </row>
        <row r="662">
          <cell r="D662" t="str">
            <v>Yeni iş</v>
          </cell>
          <cell r="L662">
            <v>715</v>
          </cell>
          <cell r="M662" t="str">
            <v>Direkt</v>
          </cell>
          <cell r="N662">
            <v>503839.26</v>
          </cell>
        </row>
        <row r="663">
          <cell r="D663" t="str">
            <v>Yeni iş</v>
          </cell>
          <cell r="L663">
            <v>715</v>
          </cell>
          <cell r="M663" t="str">
            <v>Direkt</v>
          </cell>
          <cell r="N663">
            <v>26964.13</v>
          </cell>
        </row>
        <row r="664">
          <cell r="D664" t="str">
            <v>Yeni iş</v>
          </cell>
          <cell r="L664">
            <v>715</v>
          </cell>
          <cell r="M664" t="str">
            <v>Direkt</v>
          </cell>
          <cell r="N664">
            <v>422.16</v>
          </cell>
        </row>
        <row r="665">
          <cell r="D665" t="str">
            <v>Yeni iş</v>
          </cell>
          <cell r="L665">
            <v>716</v>
          </cell>
          <cell r="M665" t="str">
            <v>Direkt</v>
          </cell>
          <cell r="N665">
            <v>7.66</v>
          </cell>
        </row>
        <row r="666">
          <cell r="D666" t="str">
            <v>Yeni iş</v>
          </cell>
          <cell r="L666">
            <v>750</v>
          </cell>
          <cell r="M666" t="str">
            <v>Direkt</v>
          </cell>
          <cell r="N666">
            <v>5.63</v>
          </cell>
        </row>
        <row r="667">
          <cell r="D667" t="str">
            <v>Yeni iş</v>
          </cell>
          <cell r="L667">
            <v>760</v>
          </cell>
          <cell r="M667" t="str">
            <v>Direkt</v>
          </cell>
          <cell r="N667">
            <v>1.03</v>
          </cell>
        </row>
        <row r="668">
          <cell r="D668" t="str">
            <v>Yeni iş</v>
          </cell>
          <cell r="L668">
            <v>715</v>
          </cell>
          <cell r="M668" t="str">
            <v>Direkt</v>
          </cell>
          <cell r="N668">
            <v>1789124.87</v>
          </cell>
        </row>
        <row r="669">
          <cell r="D669" t="str">
            <v>Yeni iş</v>
          </cell>
          <cell r="L669">
            <v>716</v>
          </cell>
          <cell r="M669" t="str">
            <v>Direkt</v>
          </cell>
          <cell r="N669">
            <v>26578.74</v>
          </cell>
        </row>
        <row r="670">
          <cell r="D670" t="str">
            <v>Yeni iş</v>
          </cell>
          <cell r="L670">
            <v>715</v>
          </cell>
          <cell r="M670" t="str">
            <v>Direkt</v>
          </cell>
          <cell r="N670">
            <v>5492633.9299999997</v>
          </cell>
        </row>
        <row r="671">
          <cell r="D671" t="str">
            <v>Yeni iş</v>
          </cell>
          <cell r="L671">
            <v>715</v>
          </cell>
          <cell r="M671" t="str">
            <v>Direkt</v>
          </cell>
          <cell r="N671">
            <v>422153.3</v>
          </cell>
        </row>
        <row r="672">
          <cell r="D672" t="str">
            <v>Yeni iş</v>
          </cell>
          <cell r="L672">
            <v>716</v>
          </cell>
          <cell r="M672" t="str">
            <v>Direkt</v>
          </cell>
          <cell r="N672">
            <v>43592.15</v>
          </cell>
        </row>
        <row r="673">
          <cell r="D673" t="str">
            <v>Yeni iş</v>
          </cell>
          <cell r="L673">
            <v>715</v>
          </cell>
          <cell r="M673" t="str">
            <v>Direkt</v>
          </cell>
          <cell r="N673">
            <v>22967142.850000001</v>
          </cell>
        </row>
        <row r="674">
          <cell r="D674" t="str">
            <v>Yeni iş</v>
          </cell>
          <cell r="L674">
            <v>715</v>
          </cell>
          <cell r="M674" t="str">
            <v>Direkt</v>
          </cell>
          <cell r="N674">
            <v>2678.58</v>
          </cell>
        </row>
        <row r="675">
          <cell r="D675" t="str">
            <v>Yeni iş</v>
          </cell>
          <cell r="L675">
            <v>715</v>
          </cell>
          <cell r="M675" t="str">
            <v>Direkt</v>
          </cell>
          <cell r="N675">
            <v>577232.16</v>
          </cell>
        </row>
        <row r="676">
          <cell r="D676" t="str">
            <v>Yeni iş</v>
          </cell>
          <cell r="L676">
            <v>715</v>
          </cell>
          <cell r="M676" t="str">
            <v>Direkt</v>
          </cell>
          <cell r="N676">
            <v>2965.91</v>
          </cell>
        </row>
        <row r="677">
          <cell r="D677" t="str">
            <v>Yeni iş</v>
          </cell>
          <cell r="L677">
            <v>716</v>
          </cell>
          <cell r="M677" t="str">
            <v>Direkt</v>
          </cell>
          <cell r="N677">
            <v>185.88</v>
          </cell>
        </row>
        <row r="678">
          <cell r="D678" t="str">
            <v>Yeni iş</v>
          </cell>
          <cell r="L678">
            <v>715</v>
          </cell>
          <cell r="M678" t="str">
            <v>Direkt</v>
          </cell>
          <cell r="N678">
            <v>230357.13</v>
          </cell>
        </row>
        <row r="679">
          <cell r="D679" t="str">
            <v>Yeni iş</v>
          </cell>
          <cell r="L679">
            <v>715</v>
          </cell>
          <cell r="M679" t="str">
            <v>Direkt</v>
          </cell>
          <cell r="N679">
            <v>14498.33</v>
          </cell>
        </row>
        <row r="680">
          <cell r="D680" t="str">
            <v>Yeni iş</v>
          </cell>
          <cell r="L680">
            <v>715</v>
          </cell>
          <cell r="M680" t="str">
            <v>Direkt</v>
          </cell>
          <cell r="N680">
            <v>7206.51</v>
          </cell>
        </row>
        <row r="681">
          <cell r="D681" t="str">
            <v>Yeni iş</v>
          </cell>
          <cell r="L681">
            <v>716</v>
          </cell>
          <cell r="M681" t="str">
            <v>Direkt</v>
          </cell>
          <cell r="N681">
            <v>121.77</v>
          </cell>
        </row>
        <row r="682">
          <cell r="D682" t="str">
            <v>Yeni iş</v>
          </cell>
          <cell r="L682">
            <v>760</v>
          </cell>
          <cell r="M682" t="str">
            <v>Direkt</v>
          </cell>
          <cell r="N682">
            <v>24.06</v>
          </cell>
        </row>
        <row r="683">
          <cell r="D683" t="str">
            <v>Yeni iş</v>
          </cell>
          <cell r="L683">
            <v>715</v>
          </cell>
          <cell r="M683" t="str">
            <v>Direkt</v>
          </cell>
          <cell r="N683">
            <v>52686.51</v>
          </cell>
        </row>
        <row r="684">
          <cell r="D684" t="str">
            <v>Yeni iş</v>
          </cell>
          <cell r="L684">
            <v>716</v>
          </cell>
          <cell r="M684" t="str">
            <v>Direkt</v>
          </cell>
          <cell r="N684">
            <v>2366.7800000000002</v>
          </cell>
        </row>
        <row r="685">
          <cell r="D685" t="str">
            <v>Yeni iş</v>
          </cell>
          <cell r="L685">
            <v>715</v>
          </cell>
          <cell r="M685" t="str">
            <v>Direkt</v>
          </cell>
          <cell r="N685">
            <v>11607.15</v>
          </cell>
        </row>
        <row r="686">
          <cell r="D686" t="str">
            <v>Yeni iş</v>
          </cell>
          <cell r="L686">
            <v>715</v>
          </cell>
          <cell r="M686" t="str">
            <v>Direkt</v>
          </cell>
          <cell r="N686">
            <v>5390.67</v>
          </cell>
        </row>
        <row r="687">
          <cell r="D687" t="str">
            <v>Yeni iş</v>
          </cell>
          <cell r="L687">
            <v>785</v>
          </cell>
          <cell r="M687" t="str">
            <v>Direkt</v>
          </cell>
          <cell r="N687">
            <v>0</v>
          </cell>
        </row>
        <row r="688">
          <cell r="D688" t="str">
            <v>Yeni iş</v>
          </cell>
          <cell r="L688">
            <v>715</v>
          </cell>
          <cell r="M688" t="str">
            <v>Direkt</v>
          </cell>
          <cell r="N688">
            <v>12114.48</v>
          </cell>
        </row>
        <row r="689">
          <cell r="D689" t="str">
            <v>Yeni iş</v>
          </cell>
          <cell r="L689">
            <v>716</v>
          </cell>
          <cell r="M689" t="str">
            <v>Direkt</v>
          </cell>
          <cell r="N689">
            <v>414.08</v>
          </cell>
        </row>
        <row r="690">
          <cell r="D690" t="str">
            <v>Yeni iş</v>
          </cell>
          <cell r="L690">
            <v>715</v>
          </cell>
          <cell r="M690" t="str">
            <v>Direkt</v>
          </cell>
          <cell r="N690">
            <v>645535.69999999995</v>
          </cell>
        </row>
        <row r="691">
          <cell r="D691" t="str">
            <v>Yeni iş</v>
          </cell>
          <cell r="L691">
            <v>715</v>
          </cell>
          <cell r="M691" t="str">
            <v>Direkt</v>
          </cell>
          <cell r="N691">
            <v>31858.720000000001</v>
          </cell>
        </row>
        <row r="692">
          <cell r="D692" t="str">
            <v>Yeni iş</v>
          </cell>
          <cell r="L692">
            <v>716</v>
          </cell>
          <cell r="M692" t="str">
            <v>Direkt</v>
          </cell>
          <cell r="N692">
            <v>5922.13</v>
          </cell>
        </row>
        <row r="693">
          <cell r="D693" t="str">
            <v>Yeni iş</v>
          </cell>
          <cell r="L693">
            <v>715</v>
          </cell>
          <cell r="M693" t="str">
            <v>Direkt</v>
          </cell>
          <cell r="N693">
            <v>1322499.99</v>
          </cell>
        </row>
        <row r="694">
          <cell r="D694" t="str">
            <v>Yeni iş</v>
          </cell>
          <cell r="L694">
            <v>715</v>
          </cell>
          <cell r="M694" t="str">
            <v>Direkt</v>
          </cell>
          <cell r="N694">
            <v>731268.14</v>
          </cell>
        </row>
        <row r="695">
          <cell r="D695" t="str">
            <v>Yeni iş</v>
          </cell>
          <cell r="L695">
            <v>716</v>
          </cell>
          <cell r="M695" t="str">
            <v>Direkt</v>
          </cell>
          <cell r="N695">
            <v>15432.48</v>
          </cell>
        </row>
        <row r="696">
          <cell r="D696" t="str">
            <v>Yeni iş</v>
          </cell>
          <cell r="L696">
            <v>715</v>
          </cell>
          <cell r="M696" t="str">
            <v>Direkt</v>
          </cell>
          <cell r="N696">
            <v>24316071.440000001</v>
          </cell>
        </row>
        <row r="697">
          <cell r="D697" t="str">
            <v>Yeni iş</v>
          </cell>
          <cell r="L697">
            <v>715</v>
          </cell>
          <cell r="M697" t="str">
            <v>Direkt</v>
          </cell>
          <cell r="N697">
            <v>0</v>
          </cell>
        </row>
        <row r="698">
          <cell r="D698" t="str">
            <v>Yenileme</v>
          </cell>
          <cell r="L698">
            <v>715</v>
          </cell>
          <cell r="M698" t="str">
            <v>Direkt</v>
          </cell>
          <cell r="N698">
            <v>169988.32</v>
          </cell>
        </row>
        <row r="699">
          <cell r="D699" t="str">
            <v>Yenileme</v>
          </cell>
          <cell r="L699">
            <v>715</v>
          </cell>
          <cell r="M699" t="str">
            <v>Direkt</v>
          </cell>
          <cell r="N699">
            <v>6930.33</v>
          </cell>
        </row>
        <row r="700">
          <cell r="D700" t="str">
            <v>Yenileme</v>
          </cell>
          <cell r="L700">
            <v>716</v>
          </cell>
          <cell r="M700" t="str">
            <v>Direkt</v>
          </cell>
          <cell r="N700">
            <v>48.54</v>
          </cell>
        </row>
        <row r="701">
          <cell r="D701" t="str">
            <v>Yenileme</v>
          </cell>
          <cell r="L701">
            <v>750</v>
          </cell>
          <cell r="M701" t="str">
            <v>Direkt</v>
          </cell>
          <cell r="N701">
            <v>69.8</v>
          </cell>
        </row>
        <row r="702">
          <cell r="D702" t="str">
            <v>Yenileme</v>
          </cell>
          <cell r="L702">
            <v>760</v>
          </cell>
          <cell r="M702" t="str">
            <v>Direkt</v>
          </cell>
          <cell r="N702">
            <v>16.04</v>
          </cell>
        </row>
        <row r="703">
          <cell r="D703" t="str">
            <v>Yenileme</v>
          </cell>
          <cell r="L703">
            <v>715</v>
          </cell>
          <cell r="M703" t="str">
            <v>Direkt</v>
          </cell>
          <cell r="N703">
            <v>1024775.91</v>
          </cell>
        </row>
        <row r="704">
          <cell r="D704" t="str">
            <v>Yenileme</v>
          </cell>
          <cell r="L704">
            <v>716</v>
          </cell>
          <cell r="M704" t="str">
            <v>Direkt</v>
          </cell>
          <cell r="N704">
            <v>15459.01</v>
          </cell>
        </row>
        <row r="705">
          <cell r="D705" t="str">
            <v>Yenileme</v>
          </cell>
          <cell r="L705">
            <v>715</v>
          </cell>
          <cell r="M705" t="str">
            <v>Direkt</v>
          </cell>
          <cell r="N705">
            <v>6836.51</v>
          </cell>
        </row>
        <row r="706">
          <cell r="D706" t="str">
            <v>Yenileme</v>
          </cell>
          <cell r="L706">
            <v>715</v>
          </cell>
          <cell r="M706" t="str">
            <v>Direkt</v>
          </cell>
          <cell r="N706">
            <v>10534.37</v>
          </cell>
        </row>
        <row r="707">
          <cell r="D707" t="str">
            <v>Yenileme</v>
          </cell>
          <cell r="L707">
            <v>785</v>
          </cell>
          <cell r="M707" t="str">
            <v>Direkt</v>
          </cell>
          <cell r="N707">
            <v>1364.17</v>
          </cell>
        </row>
        <row r="708">
          <cell r="D708" t="str">
            <v>Yenileme</v>
          </cell>
          <cell r="L708">
            <v>715</v>
          </cell>
          <cell r="M708" t="str">
            <v>Direkt</v>
          </cell>
          <cell r="N708">
            <v>7152.75</v>
          </cell>
        </row>
        <row r="709">
          <cell r="D709" t="str">
            <v>Yenileme</v>
          </cell>
          <cell r="L709">
            <v>716</v>
          </cell>
          <cell r="M709" t="str">
            <v>Direkt</v>
          </cell>
          <cell r="N709">
            <v>0</v>
          </cell>
        </row>
        <row r="710">
          <cell r="D710" t="str">
            <v>Yenileme</v>
          </cell>
          <cell r="L710">
            <v>715</v>
          </cell>
          <cell r="M710" t="str">
            <v>Direkt</v>
          </cell>
          <cell r="N710">
            <v>216490.99</v>
          </cell>
        </row>
        <row r="711">
          <cell r="D711" t="str">
            <v>Yenileme</v>
          </cell>
          <cell r="L711">
            <v>716</v>
          </cell>
          <cell r="M711" t="str">
            <v>Direkt</v>
          </cell>
          <cell r="N711">
            <v>39497.25</v>
          </cell>
        </row>
        <row r="712">
          <cell r="D712" t="str">
            <v>Yenileme</v>
          </cell>
          <cell r="L712">
            <v>715</v>
          </cell>
          <cell r="M712" t="str">
            <v>Direkt</v>
          </cell>
          <cell r="N712">
            <v>3214.29</v>
          </cell>
        </row>
        <row r="713">
          <cell r="D713" t="str">
            <v>Yenileme</v>
          </cell>
          <cell r="L713">
            <v>715</v>
          </cell>
          <cell r="M713" t="str">
            <v>Direkt</v>
          </cell>
          <cell r="N713">
            <v>484471.53</v>
          </cell>
        </row>
        <row r="714">
          <cell r="D714" t="str">
            <v>Yenileme</v>
          </cell>
          <cell r="L714">
            <v>716</v>
          </cell>
          <cell r="M714" t="str">
            <v>Direkt</v>
          </cell>
          <cell r="N714">
            <v>9745.0400000000009</v>
          </cell>
        </row>
        <row r="715">
          <cell r="D715" t="str">
            <v>Yenileme</v>
          </cell>
          <cell r="L715">
            <v>715</v>
          </cell>
          <cell r="M715" t="str">
            <v>Direkt</v>
          </cell>
          <cell r="N715">
            <v>316295.15000000002</v>
          </cell>
        </row>
        <row r="716">
          <cell r="D716" t="str">
            <v>Yenileme</v>
          </cell>
          <cell r="L716">
            <v>716</v>
          </cell>
          <cell r="M716" t="str">
            <v>Direkt</v>
          </cell>
          <cell r="N716">
            <v>3575.61</v>
          </cell>
        </row>
        <row r="717">
          <cell r="D717" t="str">
            <v>Yenileme</v>
          </cell>
          <cell r="L717">
            <v>715</v>
          </cell>
          <cell r="M717" t="str">
            <v>Direkt</v>
          </cell>
          <cell r="N717">
            <v>14319.84</v>
          </cell>
        </row>
        <row r="718">
          <cell r="D718" t="str">
            <v>Yenileme</v>
          </cell>
          <cell r="L718">
            <v>715</v>
          </cell>
          <cell r="M718" t="str">
            <v>Direkt</v>
          </cell>
          <cell r="N718">
            <v>1181790.43</v>
          </cell>
        </row>
        <row r="719">
          <cell r="D719" t="str">
            <v>Yenileme</v>
          </cell>
          <cell r="L719">
            <v>716</v>
          </cell>
          <cell r="M719" t="str">
            <v>Direkt</v>
          </cell>
          <cell r="N719">
            <v>44845.69</v>
          </cell>
        </row>
        <row r="720">
          <cell r="D720" t="str">
            <v>Yenileme</v>
          </cell>
          <cell r="L720">
            <v>715</v>
          </cell>
          <cell r="M720" t="str">
            <v>Direkt</v>
          </cell>
          <cell r="N720">
            <v>4134.16</v>
          </cell>
        </row>
        <row r="721">
          <cell r="D721" t="str">
            <v>Yenileme</v>
          </cell>
          <cell r="L721">
            <v>715</v>
          </cell>
          <cell r="M721" t="str">
            <v>Direkt</v>
          </cell>
          <cell r="N721">
            <v>10384.82</v>
          </cell>
        </row>
        <row r="722">
          <cell r="D722" t="str">
            <v>Yenileme</v>
          </cell>
          <cell r="L722">
            <v>715</v>
          </cell>
          <cell r="M722" t="str">
            <v>Direkt</v>
          </cell>
          <cell r="N722">
            <v>93501.28</v>
          </cell>
        </row>
        <row r="723">
          <cell r="D723" t="str">
            <v>Yenileme</v>
          </cell>
          <cell r="L723">
            <v>716</v>
          </cell>
          <cell r="M723" t="str">
            <v>Direkt</v>
          </cell>
          <cell r="N723">
            <v>14831.91</v>
          </cell>
        </row>
        <row r="724">
          <cell r="D724" t="str">
            <v>Yenileme</v>
          </cell>
          <cell r="L724">
            <v>715</v>
          </cell>
          <cell r="M724" t="str">
            <v>Direkt</v>
          </cell>
          <cell r="N724">
            <v>1843.53</v>
          </cell>
        </row>
        <row r="725">
          <cell r="D725" t="str">
            <v>Yenileme</v>
          </cell>
          <cell r="L725">
            <v>716</v>
          </cell>
          <cell r="M725" t="str">
            <v>Direkt</v>
          </cell>
          <cell r="N725">
            <v>114.52</v>
          </cell>
        </row>
        <row r="726">
          <cell r="D726" t="str">
            <v>Yenileme</v>
          </cell>
          <cell r="L726">
            <v>715</v>
          </cell>
          <cell r="M726" t="str">
            <v>Direkt</v>
          </cell>
          <cell r="N726">
            <v>0</v>
          </cell>
        </row>
        <row r="727">
          <cell r="D727" t="str">
            <v>Yenileme</v>
          </cell>
          <cell r="L727">
            <v>715</v>
          </cell>
          <cell r="M727" t="str">
            <v>Direkt</v>
          </cell>
          <cell r="N727">
            <v>814.58</v>
          </cell>
        </row>
        <row r="728">
          <cell r="D728" t="str">
            <v>Yenileme</v>
          </cell>
          <cell r="L728">
            <v>715</v>
          </cell>
          <cell r="M728" t="str">
            <v>Direkt</v>
          </cell>
          <cell r="N728">
            <v>7775.04</v>
          </cell>
        </row>
        <row r="729">
          <cell r="D729" t="str">
            <v>Yenileme</v>
          </cell>
          <cell r="L729">
            <v>715</v>
          </cell>
          <cell r="M729" t="str">
            <v>Direkt</v>
          </cell>
          <cell r="N729">
            <v>92164.160000000003</v>
          </cell>
        </row>
        <row r="730">
          <cell r="D730" t="str">
            <v>Yenileme</v>
          </cell>
          <cell r="L730">
            <v>716</v>
          </cell>
          <cell r="M730" t="str">
            <v>Direkt</v>
          </cell>
          <cell r="N730">
            <v>1283.7</v>
          </cell>
        </row>
        <row r="731">
          <cell r="D731" t="str">
            <v>Yenileme</v>
          </cell>
          <cell r="L731">
            <v>715</v>
          </cell>
          <cell r="M731" t="str">
            <v>Direkt</v>
          </cell>
          <cell r="N731">
            <v>3836.78</v>
          </cell>
        </row>
        <row r="732">
          <cell r="D732" t="str">
            <v>Yenileme</v>
          </cell>
          <cell r="L732">
            <v>716</v>
          </cell>
          <cell r="M732" t="str">
            <v>Direkt</v>
          </cell>
          <cell r="N732">
            <v>288.38</v>
          </cell>
        </row>
        <row r="733">
          <cell r="D733" t="str">
            <v>Yenileme</v>
          </cell>
          <cell r="L733">
            <v>715</v>
          </cell>
          <cell r="M733" t="str">
            <v>Direkt</v>
          </cell>
          <cell r="N733">
            <v>208885.74</v>
          </cell>
        </row>
        <row r="734">
          <cell r="D734" t="str">
            <v>Yenileme</v>
          </cell>
          <cell r="L734">
            <v>716</v>
          </cell>
          <cell r="M734" t="str">
            <v>Direkt</v>
          </cell>
          <cell r="N734">
            <v>10593.22</v>
          </cell>
        </row>
        <row r="735">
          <cell r="D735" t="str">
            <v>Yeni iş</v>
          </cell>
          <cell r="L735">
            <v>716</v>
          </cell>
          <cell r="M735" t="str">
            <v>Direkt</v>
          </cell>
          <cell r="N735">
            <v>124817.05</v>
          </cell>
        </row>
        <row r="736">
          <cell r="D736" t="str">
            <v>Yeni iş</v>
          </cell>
          <cell r="L736">
            <v>716</v>
          </cell>
          <cell r="M736" t="str">
            <v>Direkt</v>
          </cell>
          <cell r="N736">
            <v>84700.04</v>
          </cell>
        </row>
        <row r="737">
          <cell r="D737" t="str">
            <v>Yeni iş</v>
          </cell>
          <cell r="L737">
            <v>716</v>
          </cell>
          <cell r="M737" t="str">
            <v>Direkt</v>
          </cell>
          <cell r="N737">
            <v>500</v>
          </cell>
        </row>
        <row r="738">
          <cell r="D738" t="str">
            <v>Yeni iş</v>
          </cell>
          <cell r="L738">
            <v>750</v>
          </cell>
          <cell r="M738" t="str">
            <v>Direkt</v>
          </cell>
          <cell r="N738">
            <v>32527</v>
          </cell>
        </row>
        <row r="739">
          <cell r="D739" t="str">
            <v>Yeni iş</v>
          </cell>
          <cell r="L739">
            <v>716</v>
          </cell>
          <cell r="M739" t="str">
            <v>Direkt</v>
          </cell>
          <cell r="N739">
            <v>-4290.71</v>
          </cell>
        </row>
        <row r="740">
          <cell r="D740" t="str">
            <v>Yeni iş</v>
          </cell>
          <cell r="L740">
            <v>717</v>
          </cell>
          <cell r="M740" t="str">
            <v>Direkt</v>
          </cell>
          <cell r="N740">
            <v>-103410.23</v>
          </cell>
        </row>
        <row r="741">
          <cell r="D741" t="str">
            <v>Yeni iş</v>
          </cell>
          <cell r="L741">
            <v>750</v>
          </cell>
          <cell r="M741" t="str">
            <v>Direkt</v>
          </cell>
          <cell r="N741">
            <v>-1118.96</v>
          </cell>
        </row>
        <row r="742">
          <cell r="D742" t="str">
            <v>Yeni iş</v>
          </cell>
          <cell r="L742">
            <v>760</v>
          </cell>
          <cell r="M742" t="str">
            <v>Direkt</v>
          </cell>
          <cell r="N742">
            <v>-231.06</v>
          </cell>
        </row>
        <row r="743">
          <cell r="D743" t="str">
            <v>Yeni iş</v>
          </cell>
          <cell r="L743">
            <v>716</v>
          </cell>
          <cell r="M743" t="str">
            <v>Direkt</v>
          </cell>
          <cell r="N743">
            <v>-343.42</v>
          </cell>
        </row>
        <row r="744">
          <cell r="D744" t="str">
            <v>Yeni iş</v>
          </cell>
          <cell r="L744">
            <v>717</v>
          </cell>
          <cell r="M744" t="str">
            <v>Direkt</v>
          </cell>
          <cell r="N744">
            <v>-9326.9599999999991</v>
          </cell>
        </row>
        <row r="745">
          <cell r="D745" t="str">
            <v>Yeni iş</v>
          </cell>
          <cell r="L745">
            <v>750</v>
          </cell>
          <cell r="M745" t="str">
            <v>Direkt</v>
          </cell>
          <cell r="N745">
            <v>-100.98</v>
          </cell>
        </row>
        <row r="746">
          <cell r="D746" t="str">
            <v>Yeni iş</v>
          </cell>
          <cell r="L746">
            <v>760</v>
          </cell>
          <cell r="M746" t="str">
            <v>Direkt</v>
          </cell>
          <cell r="N746">
            <v>-16.84</v>
          </cell>
        </row>
        <row r="747">
          <cell r="D747" t="str">
            <v>Yenileme</v>
          </cell>
          <cell r="L747">
            <v>716</v>
          </cell>
          <cell r="M747" t="str">
            <v>Direkt</v>
          </cell>
          <cell r="N747">
            <v>-2902.12</v>
          </cell>
        </row>
        <row r="748">
          <cell r="D748" t="str">
            <v>Yenileme</v>
          </cell>
          <cell r="L748">
            <v>717</v>
          </cell>
          <cell r="M748" t="str">
            <v>Direkt</v>
          </cell>
          <cell r="N748">
            <v>-59344.74</v>
          </cell>
        </row>
        <row r="749">
          <cell r="D749" t="str">
            <v>Yenileme</v>
          </cell>
          <cell r="L749">
            <v>750</v>
          </cell>
          <cell r="M749" t="str">
            <v>Direkt</v>
          </cell>
          <cell r="N749">
            <v>-419.59</v>
          </cell>
        </row>
        <row r="750">
          <cell r="D750" t="str">
            <v>Yenileme</v>
          </cell>
          <cell r="L750">
            <v>760</v>
          </cell>
          <cell r="M750" t="str">
            <v>Direkt</v>
          </cell>
          <cell r="N750">
            <v>-97.71</v>
          </cell>
        </row>
        <row r="751">
          <cell r="D751" t="str">
            <v>Yenileme</v>
          </cell>
          <cell r="L751">
            <v>716</v>
          </cell>
          <cell r="M751" t="str">
            <v>Direkt</v>
          </cell>
          <cell r="N751">
            <v>-198.9</v>
          </cell>
        </row>
        <row r="752">
          <cell r="D752" t="str">
            <v>Yenileme</v>
          </cell>
          <cell r="L752">
            <v>717</v>
          </cell>
          <cell r="M752" t="str">
            <v>Direkt</v>
          </cell>
          <cell r="N752">
            <v>-4290.3599999999997</v>
          </cell>
        </row>
        <row r="753">
          <cell r="D753" t="str">
            <v>Yenileme</v>
          </cell>
          <cell r="L753">
            <v>750</v>
          </cell>
          <cell r="M753" t="str">
            <v>Direkt</v>
          </cell>
          <cell r="N753">
            <v>-52.79</v>
          </cell>
        </row>
        <row r="754">
          <cell r="D754" t="str">
            <v>Yenileme</v>
          </cell>
          <cell r="L754">
            <v>760</v>
          </cell>
          <cell r="M754" t="str">
            <v>Direkt</v>
          </cell>
          <cell r="N754">
            <v>-10.199999999999999</v>
          </cell>
        </row>
        <row r="755">
          <cell r="D755" t="str">
            <v>Yeni iş</v>
          </cell>
          <cell r="L755">
            <v>716</v>
          </cell>
          <cell r="M755" t="str">
            <v>Direkt</v>
          </cell>
          <cell r="N755">
            <v>-122.74</v>
          </cell>
        </row>
        <row r="756">
          <cell r="D756" t="str">
            <v>Yeni iş</v>
          </cell>
          <cell r="L756">
            <v>717</v>
          </cell>
          <cell r="M756" t="str">
            <v>Direkt</v>
          </cell>
          <cell r="N756">
            <v>-2806.76</v>
          </cell>
        </row>
        <row r="757">
          <cell r="D757" t="str">
            <v>Yeni iş</v>
          </cell>
          <cell r="L757">
            <v>750</v>
          </cell>
          <cell r="M757" t="str">
            <v>Direkt</v>
          </cell>
          <cell r="N757">
            <v>-42.61</v>
          </cell>
        </row>
        <row r="758">
          <cell r="D758" t="str">
            <v>Yeni iş</v>
          </cell>
          <cell r="L758">
            <v>760</v>
          </cell>
          <cell r="M758" t="str">
            <v>Direkt</v>
          </cell>
          <cell r="N758">
            <v>-8.59</v>
          </cell>
        </row>
        <row r="759">
          <cell r="D759" t="str">
            <v>Yeni iş</v>
          </cell>
          <cell r="L759">
            <v>716</v>
          </cell>
          <cell r="M759" t="str">
            <v>Direkt</v>
          </cell>
          <cell r="N759">
            <v>2299065.6346999998</v>
          </cell>
        </row>
        <row r="760">
          <cell r="D760" t="str">
            <v>Yeni iş</v>
          </cell>
          <cell r="L760">
            <v>717</v>
          </cell>
          <cell r="M760" t="str">
            <v>Direkt</v>
          </cell>
          <cell r="N760">
            <v>51859821.120899998</v>
          </cell>
        </row>
        <row r="761">
          <cell r="D761" t="str">
            <v>Yeni iş</v>
          </cell>
          <cell r="L761">
            <v>750</v>
          </cell>
          <cell r="M761" t="str">
            <v>Direkt</v>
          </cell>
          <cell r="N761">
            <v>263773.92099999997</v>
          </cell>
        </row>
        <row r="762">
          <cell r="D762" t="str">
            <v>Yeni iş</v>
          </cell>
          <cell r="L762">
            <v>760</v>
          </cell>
          <cell r="M762" t="str">
            <v>Direkt</v>
          </cell>
          <cell r="N762">
            <v>47640.243399999999</v>
          </cell>
        </row>
        <row r="763">
          <cell r="D763" t="str">
            <v>Yenileme</v>
          </cell>
          <cell r="L763">
            <v>716</v>
          </cell>
          <cell r="M763" t="str">
            <v>Direkt</v>
          </cell>
          <cell r="N763">
            <v>133663.42000000001</v>
          </cell>
        </row>
        <row r="764">
          <cell r="D764" t="str">
            <v>Yenileme</v>
          </cell>
          <cell r="L764">
            <v>717</v>
          </cell>
          <cell r="M764" t="str">
            <v>Direkt</v>
          </cell>
          <cell r="N764">
            <v>1579163.47</v>
          </cell>
        </row>
        <row r="765">
          <cell r="D765" t="str">
            <v>Yenileme</v>
          </cell>
          <cell r="L765">
            <v>750</v>
          </cell>
          <cell r="M765" t="str">
            <v>Direkt</v>
          </cell>
          <cell r="N765">
            <v>10237.49</v>
          </cell>
        </row>
        <row r="766">
          <cell r="D766" t="str">
            <v>Yenileme</v>
          </cell>
          <cell r="L766">
            <v>760</v>
          </cell>
          <cell r="M766" t="str">
            <v>Direkt</v>
          </cell>
          <cell r="N766">
            <v>1985.37</v>
          </cell>
        </row>
        <row r="767">
          <cell r="D767" t="str">
            <v>Yeni iş</v>
          </cell>
          <cell r="L767">
            <v>716</v>
          </cell>
          <cell r="M767" t="str">
            <v>Direkt</v>
          </cell>
          <cell r="N767">
            <v>113043.29</v>
          </cell>
        </row>
        <row r="768">
          <cell r="D768" t="str">
            <v>Yeni iş</v>
          </cell>
          <cell r="L768">
            <v>717</v>
          </cell>
          <cell r="M768" t="str">
            <v>Direkt</v>
          </cell>
          <cell r="N768">
            <v>3224521.64</v>
          </cell>
        </row>
        <row r="769">
          <cell r="D769" t="str">
            <v>Yeni iş</v>
          </cell>
          <cell r="L769">
            <v>750</v>
          </cell>
          <cell r="M769" t="str">
            <v>Direkt</v>
          </cell>
          <cell r="N769">
            <v>12355.64</v>
          </cell>
        </row>
        <row r="770">
          <cell r="D770" t="str">
            <v>Yeni iş</v>
          </cell>
          <cell r="L770">
            <v>760</v>
          </cell>
          <cell r="M770" t="str">
            <v>Direkt</v>
          </cell>
          <cell r="N770">
            <v>2252.48</v>
          </cell>
        </row>
        <row r="771">
          <cell r="D771" t="str">
            <v>Yenileme</v>
          </cell>
          <cell r="L771">
            <v>716</v>
          </cell>
          <cell r="M771" t="str">
            <v>Direkt</v>
          </cell>
          <cell r="N771">
            <v>661.81</v>
          </cell>
        </row>
        <row r="772">
          <cell r="D772" t="str">
            <v>Yenileme</v>
          </cell>
          <cell r="L772">
            <v>717</v>
          </cell>
          <cell r="M772" t="str">
            <v>Direkt</v>
          </cell>
          <cell r="N772">
            <v>7485.33</v>
          </cell>
        </row>
        <row r="773">
          <cell r="D773" t="str">
            <v>Yenileme</v>
          </cell>
          <cell r="L773">
            <v>750</v>
          </cell>
          <cell r="M773" t="str">
            <v>Direkt</v>
          </cell>
          <cell r="N773">
            <v>175.33</v>
          </cell>
        </row>
        <row r="774">
          <cell r="D774" t="str">
            <v>Yenileme</v>
          </cell>
          <cell r="L774">
            <v>760</v>
          </cell>
          <cell r="M774" t="str">
            <v>Direkt</v>
          </cell>
          <cell r="N774">
            <v>14.04</v>
          </cell>
        </row>
        <row r="775">
          <cell r="D775" t="str">
            <v>Yeni iş</v>
          </cell>
          <cell r="L775">
            <v>716</v>
          </cell>
          <cell r="M775" t="str">
            <v>Direkt</v>
          </cell>
          <cell r="N775">
            <v>3531.1</v>
          </cell>
        </row>
        <row r="776">
          <cell r="D776" t="str">
            <v>Yeni iş</v>
          </cell>
          <cell r="L776">
            <v>717</v>
          </cell>
          <cell r="M776" t="str">
            <v>Direkt</v>
          </cell>
          <cell r="N776">
            <v>28822.99</v>
          </cell>
        </row>
        <row r="777">
          <cell r="D777" t="str">
            <v>Yeni iş</v>
          </cell>
          <cell r="L777">
            <v>750</v>
          </cell>
          <cell r="M777" t="str">
            <v>Direkt</v>
          </cell>
          <cell r="N777">
            <v>259.91000000000003</v>
          </cell>
        </row>
        <row r="778">
          <cell r="D778" t="str">
            <v>Yeni iş</v>
          </cell>
          <cell r="L778">
            <v>760</v>
          </cell>
          <cell r="M778" t="str">
            <v>Direkt</v>
          </cell>
          <cell r="N778">
            <v>56.04</v>
          </cell>
        </row>
        <row r="779">
          <cell r="D779" t="str">
            <v>Yenileme</v>
          </cell>
          <cell r="L779">
            <v>716</v>
          </cell>
          <cell r="M779" t="str">
            <v>Direkt</v>
          </cell>
          <cell r="N779">
            <v>902.47</v>
          </cell>
        </row>
        <row r="780">
          <cell r="D780" t="str">
            <v>Yenileme</v>
          </cell>
          <cell r="L780">
            <v>717</v>
          </cell>
          <cell r="M780" t="str">
            <v>Direkt</v>
          </cell>
          <cell r="N780">
            <v>6586.39</v>
          </cell>
        </row>
        <row r="781">
          <cell r="D781" t="str">
            <v>Yenileme</v>
          </cell>
          <cell r="L781">
            <v>750</v>
          </cell>
          <cell r="M781" t="str">
            <v>Direkt</v>
          </cell>
          <cell r="N781">
            <v>69.62</v>
          </cell>
        </row>
        <row r="782">
          <cell r="D782" t="str">
            <v>Yenileme</v>
          </cell>
          <cell r="L782">
            <v>760</v>
          </cell>
          <cell r="M782" t="str">
            <v>Direkt</v>
          </cell>
          <cell r="N782">
            <v>14.04</v>
          </cell>
        </row>
        <row r="783">
          <cell r="D783" t="str">
            <v>Yeni iş</v>
          </cell>
          <cell r="L783">
            <v>903</v>
          </cell>
          <cell r="M783" t="str">
            <v>Direkt</v>
          </cell>
          <cell r="N783">
            <v>4392496.4559739996</v>
          </cell>
        </row>
        <row r="784">
          <cell r="D784" t="str">
            <v>Yeni iş</v>
          </cell>
          <cell r="L784">
            <v>903</v>
          </cell>
          <cell r="M784" t="str">
            <v>Direkt</v>
          </cell>
          <cell r="N784">
            <v>8009.77</v>
          </cell>
        </row>
        <row r="785">
          <cell r="D785" t="str">
            <v>Yeni iş</v>
          </cell>
          <cell r="L785">
            <v>903</v>
          </cell>
          <cell r="M785" t="str">
            <v>Direkt</v>
          </cell>
          <cell r="N785">
            <v>3160.31</v>
          </cell>
        </row>
        <row r="786">
          <cell r="D786" t="str">
            <v>Yeni iş</v>
          </cell>
          <cell r="L786">
            <v>902</v>
          </cell>
          <cell r="M786" t="str">
            <v>Direkt</v>
          </cell>
          <cell r="N786">
            <v>5080193.9352240004</v>
          </cell>
        </row>
        <row r="787">
          <cell r="D787" t="str">
            <v>Yeni iş</v>
          </cell>
          <cell r="L787">
            <v>702</v>
          </cell>
          <cell r="M787" t="str">
            <v>Direkt</v>
          </cell>
          <cell r="N787">
            <v>10239.383879999999</v>
          </cell>
        </row>
        <row r="788">
          <cell r="D788" t="str">
            <v>Yeni iş</v>
          </cell>
          <cell r="L788">
            <v>719</v>
          </cell>
          <cell r="M788" t="str">
            <v>Direkt</v>
          </cell>
          <cell r="N788">
            <v>300624.265136</v>
          </cell>
        </row>
        <row r="789">
          <cell r="D789" t="str">
            <v>Yeni iş</v>
          </cell>
          <cell r="L789">
            <v>720</v>
          </cell>
          <cell r="M789" t="str">
            <v>Direkt</v>
          </cell>
          <cell r="N789">
            <v>204795.85724400001</v>
          </cell>
        </row>
        <row r="790">
          <cell r="D790" t="str">
            <v>Yeni iş</v>
          </cell>
          <cell r="L790">
            <v>723</v>
          </cell>
          <cell r="M790" t="str">
            <v>Direkt</v>
          </cell>
          <cell r="N790">
            <v>9746.5499999999993</v>
          </cell>
        </row>
        <row r="791">
          <cell r="D791" t="str">
            <v>Yeni iş</v>
          </cell>
          <cell r="L791">
            <v>724</v>
          </cell>
          <cell r="M791" t="str">
            <v>Direkt</v>
          </cell>
          <cell r="N791">
            <v>133561.61117600001</v>
          </cell>
        </row>
        <row r="792">
          <cell r="D792" t="str">
            <v>Yeni iş</v>
          </cell>
          <cell r="L792">
            <v>740</v>
          </cell>
          <cell r="M792" t="str">
            <v>Direkt</v>
          </cell>
          <cell r="N792">
            <v>11841558.300496001</v>
          </cell>
        </row>
        <row r="793">
          <cell r="D793" t="str">
            <v>Yeni iş</v>
          </cell>
          <cell r="L793">
            <v>741</v>
          </cell>
          <cell r="M793" t="str">
            <v>Direkt</v>
          </cell>
          <cell r="N793">
            <v>984105.23425199999</v>
          </cell>
        </row>
        <row r="794">
          <cell r="D794" t="str">
            <v>Yeni iş</v>
          </cell>
          <cell r="L794">
            <v>742</v>
          </cell>
          <cell r="M794" t="str">
            <v>Direkt</v>
          </cell>
          <cell r="N794">
            <v>574683.46850399999</v>
          </cell>
        </row>
        <row r="795">
          <cell r="D795" t="str">
            <v>Yeni iş</v>
          </cell>
          <cell r="L795">
            <v>744</v>
          </cell>
          <cell r="M795" t="str">
            <v>Direkt</v>
          </cell>
          <cell r="N795">
            <v>357219.91425199999</v>
          </cell>
        </row>
        <row r="796">
          <cell r="D796" t="str">
            <v>Yeni iş</v>
          </cell>
          <cell r="L796">
            <v>750</v>
          </cell>
          <cell r="M796" t="str">
            <v>Direkt</v>
          </cell>
          <cell r="N796">
            <v>18611.547323999999</v>
          </cell>
        </row>
        <row r="797">
          <cell r="D797" t="str">
            <v>Yeni iş</v>
          </cell>
          <cell r="L797">
            <v>760</v>
          </cell>
          <cell r="M797" t="str">
            <v>Direkt</v>
          </cell>
          <cell r="N797">
            <v>866.35738800000001</v>
          </cell>
        </row>
        <row r="798">
          <cell r="D798" t="str">
            <v>Yeni iş</v>
          </cell>
          <cell r="L798">
            <v>765</v>
          </cell>
          <cell r="M798" t="str">
            <v>Direkt</v>
          </cell>
          <cell r="N798">
            <v>3082995.86</v>
          </cell>
        </row>
        <row r="799">
          <cell r="D799" t="str">
            <v>Yeni iş</v>
          </cell>
          <cell r="L799">
            <v>768</v>
          </cell>
          <cell r="M799" t="str">
            <v>Direkt</v>
          </cell>
          <cell r="N799">
            <v>539502.07282400003</v>
          </cell>
        </row>
        <row r="800">
          <cell r="D800" t="str">
            <v>Yeni iş</v>
          </cell>
          <cell r="L800">
            <v>901</v>
          </cell>
          <cell r="M800" t="str">
            <v>Direkt</v>
          </cell>
          <cell r="N800">
            <v>4475116.3500619996</v>
          </cell>
        </row>
        <row r="801">
          <cell r="D801" t="str">
            <v>Yeni iş</v>
          </cell>
          <cell r="L801">
            <v>901</v>
          </cell>
          <cell r="M801" t="str">
            <v>Endirekt</v>
          </cell>
          <cell r="N801">
            <v>0</v>
          </cell>
        </row>
        <row r="802">
          <cell r="D802" t="str">
            <v>Yeni iş</v>
          </cell>
          <cell r="L802">
            <v>702</v>
          </cell>
          <cell r="M802" t="str">
            <v>Direkt</v>
          </cell>
          <cell r="N802">
            <v>5371.6</v>
          </cell>
        </row>
        <row r="803">
          <cell r="D803" t="str">
            <v>Yeni iş</v>
          </cell>
          <cell r="L803">
            <v>702</v>
          </cell>
          <cell r="M803" t="str">
            <v>Endirekt</v>
          </cell>
          <cell r="N803">
            <v>0</v>
          </cell>
        </row>
        <row r="804">
          <cell r="D804" t="str">
            <v>Yeni iş</v>
          </cell>
          <cell r="L804">
            <v>719</v>
          </cell>
          <cell r="M804" t="str">
            <v>Direkt</v>
          </cell>
          <cell r="N804">
            <v>423657.45613599999</v>
          </cell>
        </row>
        <row r="805">
          <cell r="D805" t="str">
            <v>Yeni iş</v>
          </cell>
          <cell r="L805">
            <v>720</v>
          </cell>
          <cell r="M805" t="str">
            <v>Direkt</v>
          </cell>
          <cell r="N805">
            <v>839719.17613599997</v>
          </cell>
        </row>
        <row r="806">
          <cell r="D806" t="str">
            <v>Yeni iş</v>
          </cell>
          <cell r="L806">
            <v>723</v>
          </cell>
          <cell r="M806" t="str">
            <v>Direkt</v>
          </cell>
          <cell r="N806">
            <v>4073.4591180000002</v>
          </cell>
        </row>
        <row r="807">
          <cell r="D807" t="str">
            <v>Yeni iş</v>
          </cell>
          <cell r="L807">
            <v>723</v>
          </cell>
          <cell r="M807" t="str">
            <v>Endirekt</v>
          </cell>
          <cell r="N807">
            <v>0</v>
          </cell>
        </row>
        <row r="808">
          <cell r="D808" t="str">
            <v>Yeni iş</v>
          </cell>
          <cell r="L808">
            <v>724</v>
          </cell>
          <cell r="M808" t="str">
            <v>Direkt</v>
          </cell>
          <cell r="N808">
            <v>431308.70288599998</v>
          </cell>
        </row>
        <row r="809">
          <cell r="D809" t="str">
            <v>Yeni iş</v>
          </cell>
          <cell r="L809">
            <v>724</v>
          </cell>
          <cell r="M809" t="str">
            <v>Endirekt</v>
          </cell>
          <cell r="N809">
            <v>0</v>
          </cell>
        </row>
        <row r="810">
          <cell r="D810" t="str">
            <v>Yeni iş</v>
          </cell>
          <cell r="L810">
            <v>740</v>
          </cell>
          <cell r="M810" t="str">
            <v>Direkt</v>
          </cell>
          <cell r="N810">
            <v>25500910.508698002</v>
          </cell>
        </row>
        <row r="811">
          <cell r="D811" t="str">
            <v>Yeni iş</v>
          </cell>
          <cell r="L811">
            <v>740</v>
          </cell>
          <cell r="M811" t="str">
            <v>Endirekt</v>
          </cell>
          <cell r="N811">
            <v>0</v>
          </cell>
        </row>
        <row r="812">
          <cell r="D812" t="str">
            <v>Yeni iş</v>
          </cell>
          <cell r="L812">
            <v>741</v>
          </cell>
          <cell r="M812" t="str">
            <v>Direkt</v>
          </cell>
          <cell r="N812">
            <v>843804.597648</v>
          </cell>
        </row>
        <row r="813">
          <cell r="D813" t="str">
            <v>Yeni iş</v>
          </cell>
          <cell r="L813">
            <v>741</v>
          </cell>
          <cell r="M813" t="str">
            <v>Endirekt</v>
          </cell>
          <cell r="N813">
            <v>0</v>
          </cell>
        </row>
        <row r="814">
          <cell r="D814" t="str">
            <v>Yeni iş</v>
          </cell>
          <cell r="L814">
            <v>742</v>
          </cell>
          <cell r="M814" t="str">
            <v>Direkt</v>
          </cell>
          <cell r="N814">
            <v>863680.61529600003</v>
          </cell>
        </row>
        <row r="815">
          <cell r="D815" t="str">
            <v>Yeni iş</v>
          </cell>
          <cell r="L815">
            <v>742</v>
          </cell>
          <cell r="M815" t="str">
            <v>Endirekt</v>
          </cell>
          <cell r="N815">
            <v>0</v>
          </cell>
        </row>
        <row r="816">
          <cell r="D816" t="str">
            <v>Yeni iş</v>
          </cell>
          <cell r="L816">
            <v>744</v>
          </cell>
          <cell r="M816" t="str">
            <v>Direkt</v>
          </cell>
          <cell r="N816">
            <v>688409.847648</v>
          </cell>
        </row>
        <row r="817">
          <cell r="D817" t="str">
            <v>Yeni iş</v>
          </cell>
          <cell r="L817">
            <v>744</v>
          </cell>
          <cell r="M817" t="str">
            <v>Endirekt</v>
          </cell>
          <cell r="N817">
            <v>0</v>
          </cell>
        </row>
        <row r="818">
          <cell r="D818" t="str">
            <v>Yeni iş</v>
          </cell>
          <cell r="L818">
            <v>750</v>
          </cell>
          <cell r="M818" t="str">
            <v>Direkt</v>
          </cell>
          <cell r="N818">
            <v>307321.46000000002</v>
          </cell>
        </row>
        <row r="819">
          <cell r="D819" t="str">
            <v>Yeni iş</v>
          </cell>
          <cell r="L819">
            <v>760</v>
          </cell>
          <cell r="M819" t="str">
            <v>Direkt</v>
          </cell>
          <cell r="N819">
            <v>5521.1492159999998</v>
          </cell>
        </row>
        <row r="820">
          <cell r="D820" t="str">
            <v>Yeni iş</v>
          </cell>
          <cell r="L820">
            <v>765</v>
          </cell>
          <cell r="M820" t="str">
            <v>Direkt</v>
          </cell>
          <cell r="N820">
            <v>9045026.6036920007</v>
          </cell>
        </row>
        <row r="821">
          <cell r="D821" t="str">
            <v>Yeni iş</v>
          </cell>
          <cell r="L821">
            <v>768</v>
          </cell>
          <cell r="M821" t="str">
            <v>Direkt</v>
          </cell>
          <cell r="N821">
            <v>1641424.353256</v>
          </cell>
        </row>
        <row r="822">
          <cell r="D822" t="str">
            <v>Yeni iş</v>
          </cell>
          <cell r="L822">
            <v>768</v>
          </cell>
          <cell r="M822" t="str">
            <v>Endirekt</v>
          </cell>
          <cell r="N822">
            <v>0</v>
          </cell>
        </row>
        <row r="823">
          <cell r="D823" t="str">
            <v>Yeni iş</v>
          </cell>
          <cell r="L823">
            <v>901</v>
          </cell>
          <cell r="M823" t="str">
            <v>Direkt</v>
          </cell>
          <cell r="N823">
            <v>467.57</v>
          </cell>
        </row>
        <row r="824">
          <cell r="D824" t="str">
            <v>Yeni iş</v>
          </cell>
          <cell r="L824">
            <v>702</v>
          </cell>
          <cell r="M824" t="str">
            <v>Direkt</v>
          </cell>
          <cell r="N824">
            <v>0.92</v>
          </cell>
        </row>
        <row r="825">
          <cell r="D825" t="str">
            <v>Yeni iş</v>
          </cell>
          <cell r="L825">
            <v>719</v>
          </cell>
          <cell r="M825" t="str">
            <v>Direkt</v>
          </cell>
          <cell r="N825">
            <v>501.37</v>
          </cell>
        </row>
        <row r="826">
          <cell r="D826" t="str">
            <v>Yeni iş</v>
          </cell>
          <cell r="L826">
            <v>720</v>
          </cell>
          <cell r="M826" t="str">
            <v>Direkt</v>
          </cell>
          <cell r="N826">
            <v>752.05</v>
          </cell>
        </row>
        <row r="827">
          <cell r="D827" t="str">
            <v>Yeni iş</v>
          </cell>
          <cell r="L827">
            <v>723</v>
          </cell>
          <cell r="M827" t="str">
            <v>Direkt</v>
          </cell>
          <cell r="N827">
            <v>0.02</v>
          </cell>
        </row>
        <row r="828">
          <cell r="D828" t="str">
            <v>Yeni iş</v>
          </cell>
          <cell r="L828">
            <v>724</v>
          </cell>
          <cell r="M828" t="str">
            <v>Direkt</v>
          </cell>
          <cell r="N828">
            <v>108.57</v>
          </cell>
        </row>
        <row r="829">
          <cell r="D829" t="str">
            <v>Yeni iş</v>
          </cell>
          <cell r="L829">
            <v>740</v>
          </cell>
          <cell r="M829" t="str">
            <v>Direkt</v>
          </cell>
          <cell r="N829">
            <v>9693.92</v>
          </cell>
        </row>
        <row r="830">
          <cell r="D830" t="str">
            <v>Yeni iş</v>
          </cell>
          <cell r="L830">
            <v>741</v>
          </cell>
          <cell r="M830" t="str">
            <v>Direkt</v>
          </cell>
          <cell r="N830">
            <v>64.88</v>
          </cell>
        </row>
        <row r="831">
          <cell r="D831" t="str">
            <v>Yeni iş</v>
          </cell>
          <cell r="L831">
            <v>742</v>
          </cell>
          <cell r="M831" t="str">
            <v>Direkt</v>
          </cell>
          <cell r="N831">
            <v>129.76</v>
          </cell>
        </row>
        <row r="832">
          <cell r="D832" t="str">
            <v>Yeni iş</v>
          </cell>
          <cell r="L832">
            <v>744</v>
          </cell>
          <cell r="M832" t="str">
            <v>Direkt</v>
          </cell>
          <cell r="N832">
            <v>64.88</v>
          </cell>
        </row>
        <row r="833">
          <cell r="D833" t="str">
            <v>Yeni iş</v>
          </cell>
          <cell r="L833">
            <v>760</v>
          </cell>
          <cell r="M833" t="str">
            <v>Direkt</v>
          </cell>
          <cell r="N833">
            <v>0.26</v>
          </cell>
        </row>
        <row r="834">
          <cell r="D834" t="str">
            <v>Yeni iş</v>
          </cell>
          <cell r="L834">
            <v>765</v>
          </cell>
          <cell r="M834" t="str">
            <v>Direkt</v>
          </cell>
          <cell r="N834">
            <v>9686.4699999999993</v>
          </cell>
        </row>
        <row r="835">
          <cell r="D835" t="str">
            <v>Yeni iş</v>
          </cell>
          <cell r="L835">
            <v>768</v>
          </cell>
          <cell r="M835" t="str">
            <v>Direkt</v>
          </cell>
          <cell r="N835">
            <v>300.82</v>
          </cell>
        </row>
        <row r="836">
          <cell r="D836" t="str">
            <v>Yenileme</v>
          </cell>
          <cell r="L836">
            <v>902</v>
          </cell>
          <cell r="M836" t="str">
            <v>Direkt</v>
          </cell>
          <cell r="N836">
            <v>1098162.4007900001</v>
          </cell>
        </row>
        <row r="837">
          <cell r="D837" t="str">
            <v>Yenileme</v>
          </cell>
          <cell r="L837">
            <v>702</v>
          </cell>
          <cell r="M837" t="str">
            <v>Direkt</v>
          </cell>
          <cell r="N837">
            <v>1246.9581840000001</v>
          </cell>
        </row>
        <row r="838">
          <cell r="D838" t="str">
            <v>Yenileme</v>
          </cell>
          <cell r="L838">
            <v>719</v>
          </cell>
          <cell r="M838" t="str">
            <v>Direkt</v>
          </cell>
          <cell r="N838">
            <v>159344.869607</v>
          </cell>
        </row>
        <row r="839">
          <cell r="D839" t="str">
            <v>Yenileme</v>
          </cell>
          <cell r="L839">
            <v>720</v>
          </cell>
          <cell r="M839" t="str">
            <v>Direkt</v>
          </cell>
          <cell r="N839">
            <v>101120.22921400001</v>
          </cell>
        </row>
        <row r="840">
          <cell r="D840" t="str">
            <v>Yenileme</v>
          </cell>
          <cell r="L840">
            <v>723</v>
          </cell>
          <cell r="M840" t="str">
            <v>Direkt</v>
          </cell>
          <cell r="N840">
            <v>713.85878100000002</v>
          </cell>
        </row>
        <row r="841">
          <cell r="D841" t="str">
            <v>Yenileme</v>
          </cell>
          <cell r="L841">
            <v>724</v>
          </cell>
          <cell r="M841" t="str">
            <v>Direkt</v>
          </cell>
          <cell r="N841">
            <v>24177.445742</v>
          </cell>
        </row>
        <row r="842">
          <cell r="D842" t="str">
            <v>Yenileme</v>
          </cell>
          <cell r="L842">
            <v>740</v>
          </cell>
          <cell r="M842" t="str">
            <v>Direkt</v>
          </cell>
          <cell r="N842">
            <v>5585392.6376790004</v>
          </cell>
        </row>
        <row r="843">
          <cell r="D843" t="str">
            <v>Yenileme</v>
          </cell>
          <cell r="L843">
            <v>741</v>
          </cell>
          <cell r="M843" t="str">
            <v>Direkt</v>
          </cell>
          <cell r="N843">
            <v>218547.304046</v>
          </cell>
        </row>
        <row r="844">
          <cell r="D844" t="str">
            <v>Yenileme</v>
          </cell>
          <cell r="L844">
            <v>742</v>
          </cell>
          <cell r="M844" t="str">
            <v>Direkt</v>
          </cell>
          <cell r="N844">
            <v>220890.05049600001</v>
          </cell>
        </row>
        <row r="845">
          <cell r="D845" t="str">
            <v>Yenileme</v>
          </cell>
          <cell r="L845">
            <v>744</v>
          </cell>
          <cell r="M845" t="str">
            <v>Direkt</v>
          </cell>
          <cell r="N845">
            <v>174429.53404599999</v>
          </cell>
        </row>
        <row r="846">
          <cell r="D846" t="str">
            <v>Yenileme</v>
          </cell>
          <cell r="L846">
            <v>750</v>
          </cell>
          <cell r="M846" t="str">
            <v>Direkt</v>
          </cell>
          <cell r="N846">
            <v>23845.48</v>
          </cell>
        </row>
        <row r="847">
          <cell r="D847" t="str">
            <v>Yenileme</v>
          </cell>
          <cell r="L847">
            <v>760</v>
          </cell>
          <cell r="M847" t="str">
            <v>Direkt</v>
          </cell>
          <cell r="N847">
            <v>141.38878099999999</v>
          </cell>
        </row>
        <row r="848">
          <cell r="D848" t="str">
            <v>Yenileme</v>
          </cell>
          <cell r="L848">
            <v>765</v>
          </cell>
          <cell r="M848" t="str">
            <v>Direkt</v>
          </cell>
          <cell r="N848">
            <v>1238229.7893099999</v>
          </cell>
        </row>
        <row r="849">
          <cell r="D849" t="str">
            <v>Yenileme</v>
          </cell>
          <cell r="L849">
            <v>768</v>
          </cell>
          <cell r="M849" t="str">
            <v>Direkt</v>
          </cell>
          <cell r="N849">
            <v>239375.997103</v>
          </cell>
        </row>
        <row r="850">
          <cell r="D850" t="str">
            <v>Yenileme</v>
          </cell>
          <cell r="L850">
            <v>901</v>
          </cell>
          <cell r="M850" t="str">
            <v>Direkt</v>
          </cell>
          <cell r="N850">
            <v>1727180.59</v>
          </cell>
        </row>
        <row r="851">
          <cell r="D851" t="str">
            <v>Yenileme</v>
          </cell>
          <cell r="L851">
            <v>702</v>
          </cell>
          <cell r="M851" t="str">
            <v>Direkt</v>
          </cell>
          <cell r="N851">
            <v>2616.02</v>
          </cell>
        </row>
        <row r="852">
          <cell r="D852" t="str">
            <v>Yenileme</v>
          </cell>
          <cell r="L852">
            <v>719</v>
          </cell>
          <cell r="M852" t="str">
            <v>Direkt</v>
          </cell>
          <cell r="N852">
            <v>181243.34</v>
          </cell>
        </row>
        <row r="853">
          <cell r="D853" t="str">
            <v>Yenileme</v>
          </cell>
          <cell r="L853">
            <v>720</v>
          </cell>
          <cell r="M853" t="str">
            <v>Direkt</v>
          </cell>
          <cell r="N853">
            <v>977534.79</v>
          </cell>
        </row>
        <row r="854">
          <cell r="D854" t="str">
            <v>Yenileme</v>
          </cell>
          <cell r="L854">
            <v>723</v>
          </cell>
          <cell r="M854" t="str">
            <v>Direkt</v>
          </cell>
          <cell r="N854">
            <v>4364.05</v>
          </cell>
        </row>
        <row r="855">
          <cell r="D855" t="str">
            <v>Yenileme</v>
          </cell>
          <cell r="L855">
            <v>724</v>
          </cell>
          <cell r="M855" t="str">
            <v>Direkt</v>
          </cell>
          <cell r="N855">
            <v>214590.87</v>
          </cell>
        </row>
        <row r="856">
          <cell r="D856" t="str">
            <v>Yenileme</v>
          </cell>
          <cell r="L856">
            <v>740</v>
          </cell>
          <cell r="M856" t="str">
            <v>Direkt</v>
          </cell>
          <cell r="N856">
            <v>13275324.24</v>
          </cell>
        </row>
        <row r="857">
          <cell r="D857" t="str">
            <v>Yenileme</v>
          </cell>
          <cell r="L857">
            <v>741</v>
          </cell>
          <cell r="M857" t="str">
            <v>Direkt</v>
          </cell>
          <cell r="N857">
            <v>324551.14</v>
          </cell>
        </row>
        <row r="858">
          <cell r="D858" t="str">
            <v>Yenileme</v>
          </cell>
          <cell r="L858">
            <v>742</v>
          </cell>
          <cell r="M858" t="str">
            <v>Direkt</v>
          </cell>
          <cell r="N858">
            <v>399971.03</v>
          </cell>
        </row>
        <row r="859">
          <cell r="D859" t="str">
            <v>Yenileme</v>
          </cell>
          <cell r="L859">
            <v>744</v>
          </cell>
          <cell r="M859" t="str">
            <v>Direkt</v>
          </cell>
          <cell r="N859">
            <v>279261.15000000002</v>
          </cell>
        </row>
        <row r="860">
          <cell r="D860" t="str">
            <v>Yenileme</v>
          </cell>
          <cell r="L860">
            <v>750</v>
          </cell>
          <cell r="M860" t="str">
            <v>Direkt</v>
          </cell>
          <cell r="N860">
            <v>38788.730000000003</v>
          </cell>
        </row>
        <row r="861">
          <cell r="D861" t="str">
            <v>Yenileme</v>
          </cell>
          <cell r="L861">
            <v>760</v>
          </cell>
          <cell r="M861" t="str">
            <v>Direkt</v>
          </cell>
          <cell r="N861">
            <v>14384.04</v>
          </cell>
        </row>
        <row r="862">
          <cell r="D862" t="str">
            <v>Yenileme</v>
          </cell>
          <cell r="L862">
            <v>765</v>
          </cell>
          <cell r="M862" t="str">
            <v>Direkt</v>
          </cell>
          <cell r="N862">
            <v>573805.22</v>
          </cell>
        </row>
        <row r="863">
          <cell r="D863" t="str">
            <v>Yenileme</v>
          </cell>
          <cell r="L863">
            <v>768</v>
          </cell>
          <cell r="M863" t="str">
            <v>Direkt</v>
          </cell>
          <cell r="N863">
            <v>1037357.32</v>
          </cell>
        </row>
        <row r="864">
          <cell r="D864" t="str">
            <v>Yenileme</v>
          </cell>
          <cell r="L864">
            <v>901</v>
          </cell>
          <cell r="M864" t="str">
            <v>Direkt</v>
          </cell>
          <cell r="N864">
            <v>10142.85</v>
          </cell>
        </row>
        <row r="865">
          <cell r="D865" t="str">
            <v>Yenileme</v>
          </cell>
          <cell r="L865">
            <v>702</v>
          </cell>
          <cell r="M865" t="str">
            <v>Direkt</v>
          </cell>
          <cell r="N865">
            <v>2</v>
          </cell>
        </row>
        <row r="866">
          <cell r="D866" t="str">
            <v>Yenileme</v>
          </cell>
          <cell r="L866">
            <v>719</v>
          </cell>
          <cell r="M866" t="str">
            <v>Direkt</v>
          </cell>
          <cell r="N866">
            <v>5.63</v>
          </cell>
        </row>
        <row r="867">
          <cell r="D867" t="str">
            <v>Yenileme</v>
          </cell>
          <cell r="L867">
            <v>720</v>
          </cell>
          <cell r="M867" t="str">
            <v>Direkt</v>
          </cell>
          <cell r="N867">
            <v>932.01</v>
          </cell>
        </row>
        <row r="868">
          <cell r="D868" t="str">
            <v>Yenileme</v>
          </cell>
          <cell r="L868">
            <v>723</v>
          </cell>
          <cell r="M868" t="str">
            <v>Direkt</v>
          </cell>
          <cell r="N868">
            <v>0.15</v>
          </cell>
        </row>
        <row r="869">
          <cell r="D869" t="str">
            <v>Yenileme</v>
          </cell>
          <cell r="L869">
            <v>724</v>
          </cell>
          <cell r="M869" t="str">
            <v>Direkt</v>
          </cell>
          <cell r="N869">
            <v>5.4</v>
          </cell>
        </row>
        <row r="870">
          <cell r="D870" t="str">
            <v>Yenileme</v>
          </cell>
          <cell r="L870">
            <v>740</v>
          </cell>
          <cell r="M870" t="str">
            <v>Direkt</v>
          </cell>
          <cell r="N870">
            <v>4729.29</v>
          </cell>
        </row>
        <row r="871">
          <cell r="D871" t="str">
            <v>Yenileme</v>
          </cell>
          <cell r="L871">
            <v>741</v>
          </cell>
          <cell r="M871" t="str">
            <v>Direkt</v>
          </cell>
          <cell r="N871">
            <v>2027.64</v>
          </cell>
        </row>
        <row r="872">
          <cell r="D872" t="str">
            <v>Yenileme</v>
          </cell>
          <cell r="L872">
            <v>742</v>
          </cell>
          <cell r="M872" t="str">
            <v>Direkt</v>
          </cell>
          <cell r="N872">
            <v>849.47</v>
          </cell>
        </row>
        <row r="873">
          <cell r="D873" t="str">
            <v>Yenileme</v>
          </cell>
          <cell r="L873">
            <v>744</v>
          </cell>
          <cell r="M873" t="str">
            <v>Direkt</v>
          </cell>
          <cell r="N873">
            <v>2027.64</v>
          </cell>
        </row>
        <row r="874">
          <cell r="D874" t="str">
            <v>Yenileme</v>
          </cell>
          <cell r="L874">
            <v>760</v>
          </cell>
          <cell r="M874" t="str">
            <v>Direkt</v>
          </cell>
          <cell r="N874">
            <v>1.03</v>
          </cell>
        </row>
        <row r="875">
          <cell r="D875" t="str">
            <v>Yenileme</v>
          </cell>
          <cell r="L875">
            <v>765</v>
          </cell>
          <cell r="M875" t="str">
            <v>Direkt</v>
          </cell>
          <cell r="N875">
            <v>117.6</v>
          </cell>
        </row>
        <row r="876">
          <cell r="D876" t="str">
            <v>Yenileme</v>
          </cell>
          <cell r="L876">
            <v>768</v>
          </cell>
          <cell r="M876" t="str">
            <v>Direkt</v>
          </cell>
          <cell r="N876">
            <v>39.479999999999997</v>
          </cell>
        </row>
        <row r="877">
          <cell r="D877" t="str">
            <v>Yenileme</v>
          </cell>
          <cell r="L877">
            <v>901</v>
          </cell>
          <cell r="M877" t="str">
            <v>Direkt</v>
          </cell>
          <cell r="N877">
            <v>134.72</v>
          </cell>
        </row>
        <row r="878">
          <cell r="D878" t="str">
            <v>Yenileme</v>
          </cell>
          <cell r="L878">
            <v>702</v>
          </cell>
          <cell r="M878" t="str">
            <v>Direkt</v>
          </cell>
          <cell r="N878">
            <v>0.46</v>
          </cell>
        </row>
        <row r="879">
          <cell r="D879" t="str">
            <v>Yenileme</v>
          </cell>
          <cell r="L879">
            <v>723</v>
          </cell>
          <cell r="M879" t="str">
            <v>Direkt</v>
          </cell>
          <cell r="N879">
            <v>0.1</v>
          </cell>
        </row>
        <row r="880">
          <cell r="D880" t="str">
            <v>Yenileme</v>
          </cell>
          <cell r="L880">
            <v>724</v>
          </cell>
          <cell r="M880" t="str">
            <v>Direkt</v>
          </cell>
          <cell r="N880">
            <v>0.71</v>
          </cell>
        </row>
        <row r="881">
          <cell r="D881" t="str">
            <v>Yenileme</v>
          </cell>
          <cell r="L881">
            <v>740</v>
          </cell>
          <cell r="M881" t="str">
            <v>Direkt</v>
          </cell>
          <cell r="N881">
            <v>3010.22</v>
          </cell>
        </row>
        <row r="882">
          <cell r="D882" t="str">
            <v>Yenileme</v>
          </cell>
          <cell r="L882">
            <v>741</v>
          </cell>
          <cell r="M882" t="str">
            <v>Direkt</v>
          </cell>
          <cell r="N882">
            <v>0.35</v>
          </cell>
        </row>
        <row r="883">
          <cell r="D883" t="str">
            <v>Yenileme</v>
          </cell>
          <cell r="L883">
            <v>742</v>
          </cell>
          <cell r="M883" t="str">
            <v>Direkt</v>
          </cell>
          <cell r="N883">
            <v>0.7</v>
          </cell>
        </row>
        <row r="884">
          <cell r="D884" t="str">
            <v>Yenileme</v>
          </cell>
          <cell r="L884">
            <v>744</v>
          </cell>
          <cell r="M884" t="str">
            <v>Direkt</v>
          </cell>
          <cell r="N884">
            <v>0.35</v>
          </cell>
        </row>
        <row r="885">
          <cell r="D885" t="str">
            <v>Yenileme</v>
          </cell>
          <cell r="L885">
            <v>760</v>
          </cell>
          <cell r="M885" t="str">
            <v>Direkt</v>
          </cell>
          <cell r="N885">
            <v>0.26</v>
          </cell>
        </row>
        <row r="886">
          <cell r="D886" t="str">
            <v>Yeni iş</v>
          </cell>
          <cell r="L886">
            <v>902</v>
          </cell>
          <cell r="M886" t="str">
            <v>Direkt</v>
          </cell>
          <cell r="N886">
            <v>2118711.15</v>
          </cell>
        </row>
        <row r="887">
          <cell r="D887" t="str">
            <v>Yeni iş</v>
          </cell>
          <cell r="L887">
            <v>902</v>
          </cell>
          <cell r="M887" t="str">
            <v>Endirekt</v>
          </cell>
          <cell r="N887">
            <v>125986.05</v>
          </cell>
        </row>
        <row r="888">
          <cell r="D888" t="str">
            <v>Yeni iş</v>
          </cell>
          <cell r="L888">
            <v>702</v>
          </cell>
          <cell r="M888" t="str">
            <v>Direkt</v>
          </cell>
          <cell r="N888">
            <v>4823.47</v>
          </cell>
        </row>
        <row r="889">
          <cell r="D889" t="str">
            <v>Yeni iş</v>
          </cell>
          <cell r="L889">
            <v>702</v>
          </cell>
          <cell r="M889" t="str">
            <v>Endirekt</v>
          </cell>
          <cell r="N889">
            <v>7.5</v>
          </cell>
        </row>
        <row r="890">
          <cell r="D890" t="str">
            <v>Yeni iş</v>
          </cell>
          <cell r="L890">
            <v>719</v>
          </cell>
          <cell r="M890" t="str">
            <v>Direkt</v>
          </cell>
          <cell r="N890">
            <v>72701.97</v>
          </cell>
        </row>
        <row r="891">
          <cell r="D891" t="str">
            <v>Yeni iş</v>
          </cell>
          <cell r="L891">
            <v>720</v>
          </cell>
          <cell r="M891" t="str">
            <v>Direkt</v>
          </cell>
          <cell r="N891">
            <v>12843.5</v>
          </cell>
        </row>
        <row r="892">
          <cell r="D892" t="str">
            <v>Yeni iş</v>
          </cell>
          <cell r="L892">
            <v>723</v>
          </cell>
          <cell r="M892" t="str">
            <v>Direkt</v>
          </cell>
          <cell r="N892">
            <v>10.19</v>
          </cell>
        </row>
        <row r="893">
          <cell r="D893" t="str">
            <v>Yeni iş</v>
          </cell>
          <cell r="L893">
            <v>723</v>
          </cell>
          <cell r="M893" t="str">
            <v>Endirekt</v>
          </cell>
          <cell r="N893">
            <v>174</v>
          </cell>
        </row>
        <row r="894">
          <cell r="D894" t="str">
            <v>Yeni iş</v>
          </cell>
          <cell r="L894">
            <v>724</v>
          </cell>
          <cell r="M894" t="str">
            <v>Direkt</v>
          </cell>
          <cell r="N894">
            <v>62551.66</v>
          </cell>
        </row>
        <row r="895">
          <cell r="D895" t="str">
            <v>Yeni iş</v>
          </cell>
          <cell r="L895">
            <v>724</v>
          </cell>
          <cell r="M895" t="str">
            <v>Endirekt</v>
          </cell>
          <cell r="N895">
            <v>134236.57</v>
          </cell>
        </row>
        <row r="896">
          <cell r="D896" t="str">
            <v>Yeni iş</v>
          </cell>
          <cell r="L896">
            <v>740</v>
          </cell>
          <cell r="M896" t="str">
            <v>Direkt</v>
          </cell>
          <cell r="N896">
            <v>2113156.63</v>
          </cell>
        </row>
        <row r="897">
          <cell r="D897" t="str">
            <v>Yeni iş</v>
          </cell>
          <cell r="L897">
            <v>740</v>
          </cell>
          <cell r="M897" t="str">
            <v>Endirekt</v>
          </cell>
          <cell r="N897">
            <v>99231.01</v>
          </cell>
        </row>
        <row r="898">
          <cell r="D898" t="str">
            <v>Yeni iş</v>
          </cell>
          <cell r="L898">
            <v>741</v>
          </cell>
          <cell r="M898" t="str">
            <v>Direkt</v>
          </cell>
          <cell r="N898">
            <v>2027603.49</v>
          </cell>
        </row>
        <row r="899">
          <cell r="D899" t="str">
            <v>Yeni iş</v>
          </cell>
          <cell r="L899">
            <v>741</v>
          </cell>
          <cell r="M899" t="str">
            <v>Endirekt</v>
          </cell>
          <cell r="N899">
            <v>125031.32</v>
          </cell>
        </row>
        <row r="900">
          <cell r="D900" t="str">
            <v>Yeni iş</v>
          </cell>
          <cell r="L900">
            <v>742</v>
          </cell>
          <cell r="M900" t="str">
            <v>Direkt</v>
          </cell>
          <cell r="N900">
            <v>631160.24</v>
          </cell>
        </row>
        <row r="901">
          <cell r="D901" t="str">
            <v>Yeni iş</v>
          </cell>
          <cell r="L901">
            <v>742</v>
          </cell>
          <cell r="M901" t="str">
            <v>Endirekt</v>
          </cell>
          <cell r="N901">
            <v>20761.84</v>
          </cell>
        </row>
        <row r="902">
          <cell r="D902" t="str">
            <v>Yeni iş</v>
          </cell>
          <cell r="L902">
            <v>744</v>
          </cell>
          <cell r="M902" t="str">
            <v>Direkt</v>
          </cell>
          <cell r="N902">
            <v>276022.17</v>
          </cell>
        </row>
        <row r="903">
          <cell r="D903" t="str">
            <v>Yeni iş</v>
          </cell>
          <cell r="L903">
            <v>744</v>
          </cell>
          <cell r="M903" t="str">
            <v>Endirekt</v>
          </cell>
          <cell r="N903">
            <v>10380.92</v>
          </cell>
        </row>
        <row r="904">
          <cell r="D904" t="str">
            <v>Yeni iş</v>
          </cell>
          <cell r="L904">
            <v>750</v>
          </cell>
          <cell r="M904" t="str">
            <v>Direkt</v>
          </cell>
          <cell r="N904">
            <v>874.97</v>
          </cell>
        </row>
        <row r="905">
          <cell r="D905" t="str">
            <v>Yeni iş</v>
          </cell>
          <cell r="L905">
            <v>760</v>
          </cell>
          <cell r="M905" t="str">
            <v>Direkt</v>
          </cell>
          <cell r="N905">
            <v>244432.5</v>
          </cell>
        </row>
        <row r="906">
          <cell r="D906" t="str">
            <v>Yeni iş</v>
          </cell>
          <cell r="L906">
            <v>760</v>
          </cell>
          <cell r="M906" t="str">
            <v>Endirekt</v>
          </cell>
          <cell r="N906">
            <v>20.309999999999999</v>
          </cell>
        </row>
        <row r="907">
          <cell r="D907" t="str">
            <v>Yeni iş</v>
          </cell>
          <cell r="L907">
            <v>765</v>
          </cell>
          <cell r="M907" t="str">
            <v>Direkt</v>
          </cell>
          <cell r="N907">
            <v>228379.97</v>
          </cell>
        </row>
        <row r="908">
          <cell r="D908" t="str">
            <v>Yeni iş</v>
          </cell>
          <cell r="L908">
            <v>768</v>
          </cell>
          <cell r="M908" t="str">
            <v>Direkt</v>
          </cell>
          <cell r="N908">
            <v>207275.89</v>
          </cell>
        </row>
        <row r="909">
          <cell r="D909" t="str">
            <v>Yeni iş</v>
          </cell>
          <cell r="L909">
            <v>901</v>
          </cell>
          <cell r="M909" t="str">
            <v>Direkt</v>
          </cell>
          <cell r="N909">
            <v>936513.22</v>
          </cell>
        </row>
        <row r="910">
          <cell r="D910" t="str">
            <v>Yeni iş</v>
          </cell>
          <cell r="L910">
            <v>901</v>
          </cell>
          <cell r="M910" t="str">
            <v>Endirekt</v>
          </cell>
          <cell r="N910">
            <v>1120.04</v>
          </cell>
        </row>
        <row r="911">
          <cell r="D911" t="str">
            <v>Yeni iş</v>
          </cell>
          <cell r="L911">
            <v>702</v>
          </cell>
          <cell r="M911" t="str">
            <v>Direkt</v>
          </cell>
          <cell r="N911">
            <v>71197.38</v>
          </cell>
        </row>
        <row r="912">
          <cell r="D912" t="str">
            <v>Yeni iş</v>
          </cell>
          <cell r="L912">
            <v>702</v>
          </cell>
          <cell r="M912" t="str">
            <v>Endirekt</v>
          </cell>
          <cell r="N912">
            <v>45.45</v>
          </cell>
        </row>
        <row r="913">
          <cell r="D913" t="str">
            <v>Yeni iş</v>
          </cell>
          <cell r="L913">
            <v>719</v>
          </cell>
          <cell r="M913" t="str">
            <v>Direkt</v>
          </cell>
          <cell r="N913">
            <v>126896.43</v>
          </cell>
        </row>
        <row r="914">
          <cell r="D914" t="str">
            <v>Yeni iş</v>
          </cell>
          <cell r="L914">
            <v>719</v>
          </cell>
          <cell r="M914" t="str">
            <v>Endirekt</v>
          </cell>
          <cell r="N914">
            <v>15</v>
          </cell>
        </row>
        <row r="915">
          <cell r="D915" t="str">
            <v>Yeni iş</v>
          </cell>
          <cell r="L915">
            <v>720</v>
          </cell>
          <cell r="M915" t="str">
            <v>Direkt</v>
          </cell>
          <cell r="N915">
            <v>282271.48</v>
          </cell>
        </row>
        <row r="916">
          <cell r="D916" t="str">
            <v>Yeni iş</v>
          </cell>
          <cell r="L916">
            <v>720</v>
          </cell>
          <cell r="M916" t="str">
            <v>Endirekt</v>
          </cell>
          <cell r="N916">
            <v>36.9</v>
          </cell>
        </row>
        <row r="917">
          <cell r="D917" t="str">
            <v>Yeni iş</v>
          </cell>
          <cell r="L917">
            <v>723</v>
          </cell>
          <cell r="M917" t="str">
            <v>Direkt</v>
          </cell>
          <cell r="N917">
            <v>1353.96</v>
          </cell>
        </row>
        <row r="918">
          <cell r="D918" t="str">
            <v>Yeni iş</v>
          </cell>
          <cell r="L918">
            <v>723</v>
          </cell>
          <cell r="M918" t="str">
            <v>Endirekt</v>
          </cell>
          <cell r="N918">
            <v>4.57</v>
          </cell>
        </row>
        <row r="919">
          <cell r="D919" t="str">
            <v>Yeni iş</v>
          </cell>
          <cell r="L919">
            <v>724</v>
          </cell>
          <cell r="M919" t="str">
            <v>Direkt</v>
          </cell>
          <cell r="N919">
            <v>373994.6</v>
          </cell>
        </row>
        <row r="920">
          <cell r="D920" t="str">
            <v>Yeni iş</v>
          </cell>
          <cell r="L920">
            <v>724</v>
          </cell>
          <cell r="M920" t="str">
            <v>Endirekt</v>
          </cell>
          <cell r="N920">
            <v>48.37</v>
          </cell>
        </row>
        <row r="921">
          <cell r="D921" t="str">
            <v>Yeni iş</v>
          </cell>
          <cell r="L921">
            <v>740</v>
          </cell>
          <cell r="M921" t="str">
            <v>Direkt</v>
          </cell>
          <cell r="N921">
            <v>7016799.29</v>
          </cell>
        </row>
        <row r="922">
          <cell r="D922" t="str">
            <v>Yeni iş</v>
          </cell>
          <cell r="L922">
            <v>740</v>
          </cell>
          <cell r="M922" t="str">
            <v>Endirekt</v>
          </cell>
          <cell r="N922">
            <v>171722.34</v>
          </cell>
        </row>
        <row r="923">
          <cell r="D923" t="str">
            <v>Yeni iş</v>
          </cell>
          <cell r="L923">
            <v>741</v>
          </cell>
          <cell r="M923" t="str">
            <v>Direkt</v>
          </cell>
          <cell r="N923">
            <v>336214.57</v>
          </cell>
        </row>
        <row r="924">
          <cell r="D924" t="str">
            <v>Yeni iş</v>
          </cell>
          <cell r="L924">
            <v>741</v>
          </cell>
          <cell r="M924" t="str">
            <v>Endirekt</v>
          </cell>
          <cell r="N924">
            <v>5194.79</v>
          </cell>
        </row>
        <row r="925">
          <cell r="D925" t="str">
            <v>Yeni iş</v>
          </cell>
          <cell r="L925">
            <v>742</v>
          </cell>
          <cell r="M925" t="str">
            <v>Direkt</v>
          </cell>
          <cell r="N925">
            <v>275088.92</v>
          </cell>
        </row>
        <row r="926">
          <cell r="D926" t="str">
            <v>Yeni iş</v>
          </cell>
          <cell r="L926">
            <v>742</v>
          </cell>
          <cell r="M926" t="str">
            <v>Endirekt</v>
          </cell>
          <cell r="N926">
            <v>211.02</v>
          </cell>
        </row>
        <row r="927">
          <cell r="D927" t="str">
            <v>Yeni iş</v>
          </cell>
          <cell r="L927">
            <v>744</v>
          </cell>
          <cell r="M927" t="str">
            <v>Direkt</v>
          </cell>
          <cell r="N927">
            <v>183859.42</v>
          </cell>
        </row>
        <row r="928">
          <cell r="D928" t="str">
            <v>Yeni iş</v>
          </cell>
          <cell r="L928">
            <v>744</v>
          </cell>
          <cell r="M928" t="str">
            <v>Endirekt</v>
          </cell>
          <cell r="N928">
            <v>105.51</v>
          </cell>
        </row>
        <row r="929">
          <cell r="D929" t="str">
            <v>Yeni iş</v>
          </cell>
          <cell r="L929">
            <v>750</v>
          </cell>
          <cell r="M929" t="str">
            <v>Direkt</v>
          </cell>
          <cell r="N929">
            <v>47768.32</v>
          </cell>
        </row>
        <row r="930">
          <cell r="D930" t="str">
            <v>Yeni iş</v>
          </cell>
          <cell r="L930">
            <v>760</v>
          </cell>
          <cell r="M930" t="str">
            <v>Direkt</v>
          </cell>
          <cell r="N930">
            <v>605.77</v>
          </cell>
        </row>
        <row r="931">
          <cell r="D931" t="str">
            <v>Yeni iş</v>
          </cell>
          <cell r="L931">
            <v>760</v>
          </cell>
          <cell r="M931" t="str">
            <v>Endirekt</v>
          </cell>
          <cell r="N931">
            <v>0</v>
          </cell>
        </row>
        <row r="932">
          <cell r="D932" t="str">
            <v>Yeni iş</v>
          </cell>
          <cell r="L932">
            <v>765</v>
          </cell>
          <cell r="M932" t="str">
            <v>Direkt</v>
          </cell>
          <cell r="N932">
            <v>369704.97</v>
          </cell>
        </row>
        <row r="933">
          <cell r="D933" t="str">
            <v>Yeni iş</v>
          </cell>
          <cell r="L933">
            <v>768</v>
          </cell>
          <cell r="M933" t="str">
            <v>Direkt</v>
          </cell>
          <cell r="N933">
            <v>786808.68</v>
          </cell>
        </row>
        <row r="934">
          <cell r="D934" t="str">
            <v>Yenileme</v>
          </cell>
          <cell r="L934">
            <v>902</v>
          </cell>
          <cell r="M934" t="str">
            <v>Direkt</v>
          </cell>
          <cell r="N934">
            <v>29105.71</v>
          </cell>
        </row>
        <row r="935">
          <cell r="D935" t="str">
            <v>Yenileme</v>
          </cell>
          <cell r="L935">
            <v>702</v>
          </cell>
          <cell r="M935" t="str">
            <v>Direkt</v>
          </cell>
          <cell r="N935">
            <v>28.44</v>
          </cell>
        </row>
        <row r="936">
          <cell r="D936" t="str">
            <v>Yenileme</v>
          </cell>
          <cell r="L936">
            <v>719</v>
          </cell>
          <cell r="M936" t="str">
            <v>Direkt</v>
          </cell>
          <cell r="N936">
            <v>9041.9</v>
          </cell>
        </row>
        <row r="937">
          <cell r="D937" t="str">
            <v>Yenileme</v>
          </cell>
          <cell r="L937">
            <v>720</v>
          </cell>
          <cell r="M937" t="str">
            <v>Direkt</v>
          </cell>
          <cell r="N937">
            <v>8800.24</v>
          </cell>
        </row>
        <row r="938">
          <cell r="D938" t="str">
            <v>Yenileme</v>
          </cell>
          <cell r="L938">
            <v>723</v>
          </cell>
          <cell r="M938" t="str">
            <v>Direkt</v>
          </cell>
          <cell r="N938">
            <v>6.95</v>
          </cell>
        </row>
        <row r="939">
          <cell r="D939" t="str">
            <v>Yenileme</v>
          </cell>
          <cell r="L939">
            <v>724</v>
          </cell>
          <cell r="M939" t="str">
            <v>Direkt</v>
          </cell>
          <cell r="N939">
            <v>353.61</v>
          </cell>
        </row>
        <row r="940">
          <cell r="D940" t="str">
            <v>Yenileme</v>
          </cell>
          <cell r="L940">
            <v>740</v>
          </cell>
          <cell r="M940" t="str">
            <v>Direkt</v>
          </cell>
          <cell r="N940">
            <v>288649.69</v>
          </cell>
        </row>
        <row r="941">
          <cell r="D941" t="str">
            <v>Yenileme</v>
          </cell>
          <cell r="L941">
            <v>741</v>
          </cell>
          <cell r="M941" t="str">
            <v>Direkt</v>
          </cell>
          <cell r="N941">
            <v>6719.28</v>
          </cell>
        </row>
        <row r="942">
          <cell r="D942" t="str">
            <v>Yenileme</v>
          </cell>
          <cell r="L942">
            <v>742</v>
          </cell>
          <cell r="M942" t="str">
            <v>Direkt</v>
          </cell>
          <cell r="N942">
            <v>13438.56</v>
          </cell>
        </row>
        <row r="943">
          <cell r="D943" t="str">
            <v>Yenileme</v>
          </cell>
          <cell r="L943">
            <v>744</v>
          </cell>
          <cell r="M943" t="str">
            <v>Direkt</v>
          </cell>
          <cell r="N943">
            <v>6719.28</v>
          </cell>
        </row>
        <row r="944">
          <cell r="D944" t="str">
            <v>Yenileme</v>
          </cell>
          <cell r="L944">
            <v>750</v>
          </cell>
          <cell r="M944" t="str">
            <v>Direkt</v>
          </cell>
          <cell r="N944">
            <v>750</v>
          </cell>
        </row>
        <row r="945">
          <cell r="D945" t="str">
            <v>Yenileme</v>
          </cell>
          <cell r="L945">
            <v>760</v>
          </cell>
          <cell r="M945" t="str">
            <v>Direkt</v>
          </cell>
          <cell r="N945">
            <v>1.55</v>
          </cell>
        </row>
        <row r="946">
          <cell r="D946" t="str">
            <v>Yenileme</v>
          </cell>
          <cell r="L946">
            <v>765</v>
          </cell>
          <cell r="M946" t="str">
            <v>Direkt</v>
          </cell>
          <cell r="N946">
            <v>327020.7</v>
          </cell>
        </row>
        <row r="947">
          <cell r="D947" t="str">
            <v>Yenileme</v>
          </cell>
          <cell r="L947">
            <v>768</v>
          </cell>
          <cell r="M947" t="str">
            <v>Direkt</v>
          </cell>
          <cell r="N947">
            <v>60286.43</v>
          </cell>
        </row>
        <row r="948">
          <cell r="D948" t="str">
            <v>Yenileme</v>
          </cell>
          <cell r="L948">
            <v>901</v>
          </cell>
          <cell r="M948" t="str">
            <v>Direkt</v>
          </cell>
          <cell r="N948">
            <v>113157.3</v>
          </cell>
        </row>
        <row r="949">
          <cell r="D949" t="str">
            <v>Yenileme</v>
          </cell>
          <cell r="L949">
            <v>702</v>
          </cell>
          <cell r="M949" t="str">
            <v>Direkt</v>
          </cell>
          <cell r="N949">
            <v>54.97</v>
          </cell>
        </row>
        <row r="950">
          <cell r="D950" t="str">
            <v>Yenileme</v>
          </cell>
          <cell r="L950">
            <v>719</v>
          </cell>
          <cell r="M950" t="str">
            <v>Direkt</v>
          </cell>
          <cell r="N950">
            <v>7224.5</v>
          </cell>
        </row>
        <row r="951">
          <cell r="D951" t="str">
            <v>Yenileme</v>
          </cell>
          <cell r="L951">
            <v>720</v>
          </cell>
          <cell r="M951" t="str">
            <v>Direkt</v>
          </cell>
          <cell r="N951">
            <v>16043.74</v>
          </cell>
        </row>
        <row r="952">
          <cell r="D952" t="str">
            <v>Yenileme</v>
          </cell>
          <cell r="L952">
            <v>723</v>
          </cell>
          <cell r="M952" t="str">
            <v>Direkt</v>
          </cell>
          <cell r="N952">
            <v>29.41</v>
          </cell>
        </row>
        <row r="953">
          <cell r="D953" t="str">
            <v>Yenileme</v>
          </cell>
          <cell r="L953">
            <v>724</v>
          </cell>
          <cell r="M953" t="str">
            <v>Direkt</v>
          </cell>
          <cell r="N953">
            <v>96550.94</v>
          </cell>
        </row>
        <row r="954">
          <cell r="D954" t="str">
            <v>Yenileme</v>
          </cell>
          <cell r="L954">
            <v>740</v>
          </cell>
          <cell r="M954" t="str">
            <v>Direkt</v>
          </cell>
          <cell r="N954">
            <v>524376.66</v>
          </cell>
        </row>
        <row r="955">
          <cell r="D955" t="str">
            <v>Yenileme</v>
          </cell>
          <cell r="L955">
            <v>741</v>
          </cell>
          <cell r="M955" t="str">
            <v>Direkt</v>
          </cell>
          <cell r="N955">
            <v>20258.13</v>
          </cell>
        </row>
        <row r="956">
          <cell r="D956" t="str">
            <v>Yenileme</v>
          </cell>
          <cell r="L956">
            <v>742</v>
          </cell>
          <cell r="M956" t="str">
            <v>Direkt</v>
          </cell>
          <cell r="N956">
            <v>32702.2</v>
          </cell>
        </row>
        <row r="957">
          <cell r="D957" t="str">
            <v>Yenileme</v>
          </cell>
          <cell r="L957">
            <v>744</v>
          </cell>
          <cell r="M957" t="str">
            <v>Direkt</v>
          </cell>
          <cell r="N957">
            <v>20040.580000000002</v>
          </cell>
        </row>
        <row r="958">
          <cell r="D958" t="str">
            <v>Yenileme</v>
          </cell>
          <cell r="L958">
            <v>750</v>
          </cell>
          <cell r="M958" t="str">
            <v>Direkt</v>
          </cell>
          <cell r="N958">
            <v>4130.95</v>
          </cell>
        </row>
        <row r="959">
          <cell r="D959" t="str">
            <v>Yenileme</v>
          </cell>
          <cell r="L959">
            <v>760</v>
          </cell>
          <cell r="M959" t="str">
            <v>Direkt</v>
          </cell>
          <cell r="N959">
            <v>48.99</v>
          </cell>
        </row>
        <row r="960">
          <cell r="D960" t="str">
            <v>Yenileme</v>
          </cell>
          <cell r="L960">
            <v>765</v>
          </cell>
          <cell r="M960" t="str">
            <v>Direkt</v>
          </cell>
          <cell r="N960">
            <v>18769.61</v>
          </cell>
        </row>
        <row r="961">
          <cell r="D961" t="str">
            <v>Yenileme</v>
          </cell>
          <cell r="L961">
            <v>768</v>
          </cell>
          <cell r="M961" t="str">
            <v>Direkt</v>
          </cell>
          <cell r="N961">
            <v>38968.29</v>
          </cell>
        </row>
        <row r="962">
          <cell r="D962" t="str">
            <v>Yeni iş</v>
          </cell>
          <cell r="L962">
            <v>902</v>
          </cell>
          <cell r="M962" t="str">
            <v>Endirekt</v>
          </cell>
          <cell r="N962">
            <v>2178.64</v>
          </cell>
        </row>
        <row r="963">
          <cell r="D963" t="str">
            <v>Yeni iş</v>
          </cell>
          <cell r="L963">
            <v>723</v>
          </cell>
          <cell r="M963" t="str">
            <v>Endirekt</v>
          </cell>
          <cell r="N963">
            <v>1.38</v>
          </cell>
        </row>
        <row r="964">
          <cell r="D964" t="str">
            <v>Yeni iş</v>
          </cell>
          <cell r="L964">
            <v>724</v>
          </cell>
          <cell r="M964" t="str">
            <v>Endirekt</v>
          </cell>
          <cell r="N964">
            <v>193.62</v>
          </cell>
        </row>
        <row r="965">
          <cell r="D965" t="str">
            <v>Yeni iş</v>
          </cell>
          <cell r="L965">
            <v>740</v>
          </cell>
          <cell r="M965" t="str">
            <v>Endirekt</v>
          </cell>
          <cell r="N965">
            <v>36849.449999999997</v>
          </cell>
        </row>
        <row r="966">
          <cell r="D966" t="str">
            <v>Yeni iş</v>
          </cell>
          <cell r="L966">
            <v>741</v>
          </cell>
          <cell r="M966" t="str">
            <v>Endirekt</v>
          </cell>
          <cell r="N966">
            <v>291.3</v>
          </cell>
        </row>
        <row r="967">
          <cell r="D967" t="str">
            <v>Yeni iş</v>
          </cell>
          <cell r="L967">
            <v>742</v>
          </cell>
          <cell r="M967" t="str">
            <v>Endirekt</v>
          </cell>
          <cell r="N967">
            <v>87.4</v>
          </cell>
        </row>
        <row r="968">
          <cell r="D968" t="str">
            <v>Yeni iş</v>
          </cell>
          <cell r="L968">
            <v>744</v>
          </cell>
          <cell r="M968" t="str">
            <v>Endirekt</v>
          </cell>
          <cell r="N968">
            <v>291.3</v>
          </cell>
        </row>
        <row r="969">
          <cell r="D969" t="str">
            <v>Yeni iş</v>
          </cell>
          <cell r="L969">
            <v>760</v>
          </cell>
          <cell r="M969" t="str">
            <v>Endirekt</v>
          </cell>
          <cell r="N969">
            <v>2.2999999999999998</v>
          </cell>
        </row>
        <row r="970">
          <cell r="D970" t="str">
            <v>Yeni iş</v>
          </cell>
          <cell r="L970">
            <v>901</v>
          </cell>
          <cell r="M970" t="str">
            <v>Direkt</v>
          </cell>
          <cell r="N970">
            <v>-397.78</v>
          </cell>
        </row>
        <row r="971">
          <cell r="D971" t="str">
            <v>Yeni iş</v>
          </cell>
          <cell r="L971">
            <v>901</v>
          </cell>
          <cell r="M971" t="str">
            <v>Endirekt</v>
          </cell>
          <cell r="N971">
            <v>312.33999999999997</v>
          </cell>
        </row>
        <row r="972">
          <cell r="D972" t="str">
            <v>Yeni iş</v>
          </cell>
          <cell r="L972">
            <v>702</v>
          </cell>
          <cell r="M972" t="str">
            <v>Direkt</v>
          </cell>
          <cell r="N972">
            <v>-17.559999999999999</v>
          </cell>
        </row>
        <row r="973">
          <cell r="D973" t="str">
            <v>Yeni iş</v>
          </cell>
          <cell r="L973">
            <v>723</v>
          </cell>
          <cell r="M973" t="str">
            <v>Endirekt</v>
          </cell>
          <cell r="N973">
            <v>0.13</v>
          </cell>
        </row>
        <row r="974">
          <cell r="D974" t="str">
            <v>Yeni iş</v>
          </cell>
          <cell r="L974">
            <v>724</v>
          </cell>
          <cell r="M974" t="str">
            <v>Direkt</v>
          </cell>
          <cell r="N974">
            <v>-19.47</v>
          </cell>
        </row>
        <row r="975">
          <cell r="D975" t="str">
            <v>Yeni iş</v>
          </cell>
          <cell r="L975">
            <v>724</v>
          </cell>
          <cell r="M975" t="str">
            <v>Endirekt</v>
          </cell>
          <cell r="N975">
            <v>0.34</v>
          </cell>
        </row>
        <row r="976">
          <cell r="D976" t="str">
            <v>Yeni iş</v>
          </cell>
          <cell r="L976">
            <v>740</v>
          </cell>
          <cell r="M976" t="str">
            <v>Direkt</v>
          </cell>
          <cell r="N976">
            <v>-38971.199999999997</v>
          </cell>
        </row>
        <row r="977">
          <cell r="D977" t="str">
            <v>Yeni iş</v>
          </cell>
          <cell r="L977">
            <v>740</v>
          </cell>
          <cell r="M977" t="str">
            <v>Endirekt</v>
          </cell>
          <cell r="N977">
            <v>83098.17</v>
          </cell>
        </row>
        <row r="978">
          <cell r="D978" t="str">
            <v>Yeni iş</v>
          </cell>
          <cell r="L978">
            <v>741</v>
          </cell>
          <cell r="M978" t="str">
            <v>Direkt</v>
          </cell>
          <cell r="N978">
            <v>-0.57999999999999996</v>
          </cell>
        </row>
        <row r="979">
          <cell r="D979" t="str">
            <v>Yeni iş</v>
          </cell>
          <cell r="L979">
            <v>741</v>
          </cell>
          <cell r="M979" t="str">
            <v>Endirekt</v>
          </cell>
          <cell r="N979">
            <v>6.66</v>
          </cell>
        </row>
        <row r="980">
          <cell r="D980" t="str">
            <v>Yeni iş</v>
          </cell>
          <cell r="L980">
            <v>742</v>
          </cell>
          <cell r="M980" t="str">
            <v>Direkt</v>
          </cell>
          <cell r="N980">
            <v>-1.1599999999999999</v>
          </cell>
        </row>
        <row r="981">
          <cell r="D981" t="str">
            <v>Yeni iş</v>
          </cell>
          <cell r="L981">
            <v>742</v>
          </cell>
          <cell r="M981" t="str">
            <v>Endirekt</v>
          </cell>
          <cell r="N981">
            <v>13.32</v>
          </cell>
        </row>
        <row r="982">
          <cell r="D982" t="str">
            <v>Yeni iş</v>
          </cell>
          <cell r="L982">
            <v>744</v>
          </cell>
          <cell r="M982" t="str">
            <v>Direkt</v>
          </cell>
          <cell r="N982">
            <v>-0.57999999999999996</v>
          </cell>
        </row>
        <row r="983">
          <cell r="D983" t="str">
            <v>Yeni iş</v>
          </cell>
          <cell r="L983">
            <v>744</v>
          </cell>
          <cell r="M983" t="str">
            <v>Endirekt</v>
          </cell>
          <cell r="N983">
            <v>6.66</v>
          </cell>
        </row>
        <row r="984">
          <cell r="D984" t="str">
            <v>Yeni iş</v>
          </cell>
          <cell r="L984">
            <v>760</v>
          </cell>
          <cell r="M984" t="str">
            <v>Endirekt</v>
          </cell>
          <cell r="N984">
            <v>0.26</v>
          </cell>
        </row>
        <row r="985">
          <cell r="D985" t="str">
            <v>Yeni iş</v>
          </cell>
          <cell r="L985">
            <v>765</v>
          </cell>
          <cell r="M985" t="str">
            <v>Direkt</v>
          </cell>
          <cell r="N985">
            <v>-271.44</v>
          </cell>
        </row>
        <row r="986">
          <cell r="D986" t="str">
            <v>Yeni iş</v>
          </cell>
          <cell r="L986">
            <v>768</v>
          </cell>
          <cell r="M986" t="str">
            <v>Direkt</v>
          </cell>
          <cell r="N986">
            <v>-572.58000000000004</v>
          </cell>
        </row>
        <row r="987">
          <cell r="D987" t="str">
            <v>Yeni iş</v>
          </cell>
          <cell r="L987">
            <v>902</v>
          </cell>
          <cell r="M987" t="str">
            <v>Direkt</v>
          </cell>
          <cell r="N987">
            <v>172.25</v>
          </cell>
        </row>
        <row r="988">
          <cell r="D988" t="str">
            <v>Yeni iş</v>
          </cell>
          <cell r="L988">
            <v>724</v>
          </cell>
          <cell r="M988" t="str">
            <v>Direkt</v>
          </cell>
          <cell r="N988">
            <v>12.6</v>
          </cell>
        </row>
        <row r="989">
          <cell r="D989" t="str">
            <v>Yeni iş</v>
          </cell>
          <cell r="L989">
            <v>740</v>
          </cell>
          <cell r="M989" t="str">
            <v>Direkt</v>
          </cell>
          <cell r="N989">
            <v>11822.03</v>
          </cell>
        </row>
        <row r="990">
          <cell r="D990" t="str">
            <v>Yeni iş</v>
          </cell>
          <cell r="L990">
            <v>741</v>
          </cell>
          <cell r="M990" t="str">
            <v>Direkt</v>
          </cell>
          <cell r="N990">
            <v>1</v>
          </cell>
        </row>
        <row r="991">
          <cell r="D991" t="str">
            <v>Yeni iş</v>
          </cell>
          <cell r="L991">
            <v>742</v>
          </cell>
          <cell r="M991" t="str">
            <v>Direkt</v>
          </cell>
          <cell r="N991">
            <v>2</v>
          </cell>
        </row>
        <row r="992">
          <cell r="D992" t="str">
            <v>Yeni iş</v>
          </cell>
          <cell r="L992">
            <v>744</v>
          </cell>
          <cell r="M992" t="str">
            <v>Direkt</v>
          </cell>
          <cell r="N992">
            <v>1</v>
          </cell>
        </row>
        <row r="993">
          <cell r="D993" t="str">
            <v>Yeni iş</v>
          </cell>
          <cell r="L993">
            <v>760</v>
          </cell>
          <cell r="M993" t="str">
            <v>Direkt</v>
          </cell>
          <cell r="N993">
            <v>0.2</v>
          </cell>
        </row>
        <row r="994">
          <cell r="D994" t="str">
            <v>Yeni iş</v>
          </cell>
          <cell r="L994">
            <v>768</v>
          </cell>
          <cell r="M994" t="str">
            <v>Direkt</v>
          </cell>
          <cell r="N994">
            <v>12100.43</v>
          </cell>
        </row>
        <row r="995">
          <cell r="D995" t="str">
            <v>Yeni iş</v>
          </cell>
          <cell r="L995">
            <v>901</v>
          </cell>
          <cell r="M995" t="str">
            <v>Direkt</v>
          </cell>
          <cell r="N995">
            <v>-137.47</v>
          </cell>
        </row>
        <row r="996">
          <cell r="D996" t="str">
            <v>Yeni iş</v>
          </cell>
          <cell r="L996">
            <v>702</v>
          </cell>
          <cell r="M996" t="str">
            <v>Direkt</v>
          </cell>
          <cell r="N996">
            <v>-4.28</v>
          </cell>
        </row>
        <row r="997">
          <cell r="D997" t="str">
            <v>Yeni iş</v>
          </cell>
          <cell r="L997">
            <v>719</v>
          </cell>
          <cell r="M997" t="str">
            <v>Direkt</v>
          </cell>
          <cell r="N997">
            <v>-573.75</v>
          </cell>
        </row>
        <row r="998">
          <cell r="D998" t="str">
            <v>Yeni iş</v>
          </cell>
          <cell r="L998">
            <v>720</v>
          </cell>
          <cell r="M998" t="str">
            <v>Direkt</v>
          </cell>
          <cell r="N998">
            <v>-382.5</v>
          </cell>
        </row>
        <row r="999">
          <cell r="D999" t="str">
            <v>Yeni iş</v>
          </cell>
          <cell r="L999">
            <v>723</v>
          </cell>
          <cell r="M999" t="str">
            <v>Direkt</v>
          </cell>
          <cell r="N999">
            <v>-0.31</v>
          </cell>
        </row>
        <row r="1000">
          <cell r="D1000" t="str">
            <v>Yeni iş</v>
          </cell>
          <cell r="L1000">
            <v>724</v>
          </cell>
          <cell r="M1000" t="str">
            <v>Direkt</v>
          </cell>
          <cell r="N1000">
            <v>-142.55000000000001</v>
          </cell>
        </row>
        <row r="1001">
          <cell r="D1001" t="str">
            <v>Yeni iş</v>
          </cell>
          <cell r="L1001">
            <v>740</v>
          </cell>
          <cell r="M1001" t="str">
            <v>Direkt</v>
          </cell>
          <cell r="N1001">
            <v>-14825.7</v>
          </cell>
        </row>
        <row r="1002">
          <cell r="D1002" t="str">
            <v>Yeni iş</v>
          </cell>
          <cell r="L1002">
            <v>741</v>
          </cell>
          <cell r="M1002" t="str">
            <v>Direkt</v>
          </cell>
          <cell r="N1002">
            <v>-1.94</v>
          </cell>
        </row>
        <row r="1003">
          <cell r="D1003" t="str">
            <v>Yeni iş</v>
          </cell>
          <cell r="L1003">
            <v>742</v>
          </cell>
          <cell r="M1003" t="str">
            <v>Direkt</v>
          </cell>
          <cell r="N1003">
            <v>-3.88</v>
          </cell>
        </row>
        <row r="1004">
          <cell r="D1004" t="str">
            <v>Yeni iş</v>
          </cell>
          <cell r="L1004">
            <v>744</v>
          </cell>
          <cell r="M1004" t="str">
            <v>Direkt</v>
          </cell>
          <cell r="N1004">
            <v>-1.94</v>
          </cell>
        </row>
        <row r="1005">
          <cell r="D1005" t="str">
            <v>Yeni iş</v>
          </cell>
          <cell r="L1005">
            <v>750</v>
          </cell>
          <cell r="M1005" t="str">
            <v>Direkt</v>
          </cell>
          <cell r="N1005">
            <v>-191.25</v>
          </cell>
        </row>
        <row r="1006">
          <cell r="D1006" t="str">
            <v>Yeni iş</v>
          </cell>
          <cell r="L1006">
            <v>760</v>
          </cell>
          <cell r="M1006" t="str">
            <v>Direkt</v>
          </cell>
          <cell r="N1006">
            <v>-0.26</v>
          </cell>
        </row>
        <row r="1007">
          <cell r="D1007" t="str">
            <v>Yeni iş</v>
          </cell>
          <cell r="L1007">
            <v>765</v>
          </cell>
          <cell r="M1007" t="str">
            <v>Direkt</v>
          </cell>
          <cell r="N1007">
            <v>-850</v>
          </cell>
        </row>
        <row r="1008">
          <cell r="D1008" t="str">
            <v>Yeni iş</v>
          </cell>
          <cell r="L1008">
            <v>768</v>
          </cell>
          <cell r="M1008" t="str">
            <v>Direkt</v>
          </cell>
          <cell r="N1008">
            <v>-4114.34</v>
          </cell>
        </row>
        <row r="1009">
          <cell r="D1009" t="str">
            <v>Yeni iş</v>
          </cell>
          <cell r="L1009">
            <v>900</v>
          </cell>
          <cell r="M1009" t="str">
            <v>Direkt</v>
          </cell>
          <cell r="N1009">
            <v>6142991.1939399997</v>
          </cell>
        </row>
        <row r="1010">
          <cell r="D1010" t="str">
            <v>Yeni iş</v>
          </cell>
          <cell r="L1010">
            <v>900</v>
          </cell>
          <cell r="M1010" t="str">
            <v>Endirekt</v>
          </cell>
          <cell r="N1010">
            <v>1006549.12</v>
          </cell>
        </row>
        <row r="1011">
          <cell r="D1011" t="str">
            <v>Yeni iş</v>
          </cell>
          <cell r="L1011">
            <v>720</v>
          </cell>
          <cell r="M1011" t="str">
            <v>Direkt</v>
          </cell>
          <cell r="N1011">
            <v>645.32000000000005</v>
          </cell>
        </row>
        <row r="1012">
          <cell r="D1012" t="str">
            <v>Yeni iş</v>
          </cell>
          <cell r="L1012">
            <v>720</v>
          </cell>
          <cell r="M1012" t="str">
            <v>Endirekt</v>
          </cell>
          <cell r="N1012">
            <v>115.79</v>
          </cell>
        </row>
        <row r="1013">
          <cell r="D1013" t="str">
            <v>Yeni iş</v>
          </cell>
          <cell r="L1013">
            <v>723</v>
          </cell>
          <cell r="M1013" t="str">
            <v>Direkt</v>
          </cell>
          <cell r="N1013">
            <v>477546.55898700003</v>
          </cell>
        </row>
        <row r="1014">
          <cell r="D1014" t="str">
            <v>Yeni iş</v>
          </cell>
          <cell r="L1014">
            <v>723</v>
          </cell>
          <cell r="M1014" t="str">
            <v>Endirekt</v>
          </cell>
          <cell r="N1014">
            <v>77328.41</v>
          </cell>
        </row>
        <row r="1015">
          <cell r="D1015" t="str">
            <v>Yeni iş</v>
          </cell>
          <cell r="L1015">
            <v>724</v>
          </cell>
          <cell r="M1015" t="str">
            <v>Direkt</v>
          </cell>
          <cell r="N1015">
            <v>93223.597731000002</v>
          </cell>
        </row>
        <row r="1016">
          <cell r="D1016" t="str">
            <v>Yeni iş</v>
          </cell>
          <cell r="L1016">
            <v>724</v>
          </cell>
          <cell r="M1016" t="str">
            <v>Endirekt</v>
          </cell>
          <cell r="N1016">
            <v>13918.54</v>
          </cell>
        </row>
        <row r="1017">
          <cell r="D1017" t="str">
            <v>Yeni iş</v>
          </cell>
          <cell r="L1017">
            <v>740</v>
          </cell>
          <cell r="M1017" t="str">
            <v>Direkt</v>
          </cell>
          <cell r="N1017">
            <v>14144033.709435999</v>
          </cell>
        </row>
        <row r="1018">
          <cell r="D1018" t="str">
            <v>Yeni iş</v>
          </cell>
          <cell r="L1018">
            <v>740</v>
          </cell>
          <cell r="M1018" t="str">
            <v>Endirekt</v>
          </cell>
          <cell r="N1018">
            <v>2265244.63</v>
          </cell>
        </row>
        <row r="1019">
          <cell r="D1019" t="str">
            <v>Yeni iş</v>
          </cell>
          <cell r="L1019">
            <v>741</v>
          </cell>
          <cell r="M1019" t="str">
            <v>Direkt</v>
          </cell>
          <cell r="N1019">
            <v>667162.50480300002</v>
          </cell>
        </row>
        <row r="1020">
          <cell r="D1020" t="str">
            <v>Yeni iş</v>
          </cell>
          <cell r="L1020">
            <v>741</v>
          </cell>
          <cell r="M1020" t="str">
            <v>Endirekt</v>
          </cell>
          <cell r="N1020">
            <v>109764.43</v>
          </cell>
        </row>
        <row r="1021">
          <cell r="D1021" t="str">
            <v>Yeni iş</v>
          </cell>
          <cell r="L1021">
            <v>742</v>
          </cell>
          <cell r="M1021" t="str">
            <v>Direkt</v>
          </cell>
          <cell r="N1021">
            <v>2315279.2279710001</v>
          </cell>
        </row>
        <row r="1022">
          <cell r="D1022" t="str">
            <v>Yeni iş</v>
          </cell>
          <cell r="L1022">
            <v>742</v>
          </cell>
          <cell r="M1022" t="str">
            <v>Endirekt</v>
          </cell>
          <cell r="N1022">
            <v>380724.9</v>
          </cell>
        </row>
        <row r="1023">
          <cell r="D1023" t="str">
            <v>Yeni iş</v>
          </cell>
          <cell r="L1023">
            <v>744</v>
          </cell>
          <cell r="M1023" t="str">
            <v>Direkt</v>
          </cell>
          <cell r="N1023">
            <v>115432.16353599999</v>
          </cell>
        </row>
        <row r="1024">
          <cell r="D1024" t="str">
            <v>Yeni iş</v>
          </cell>
          <cell r="L1024">
            <v>744</v>
          </cell>
          <cell r="M1024" t="str">
            <v>Endirekt</v>
          </cell>
          <cell r="N1024">
            <v>19223.57</v>
          </cell>
        </row>
        <row r="1025">
          <cell r="D1025" t="str">
            <v>Yeni iş</v>
          </cell>
          <cell r="L1025">
            <v>750</v>
          </cell>
          <cell r="M1025" t="str">
            <v>Direkt</v>
          </cell>
          <cell r="N1025">
            <v>87734.261291000003</v>
          </cell>
        </row>
        <row r="1026">
          <cell r="D1026" t="str">
            <v>Yeni iş</v>
          </cell>
          <cell r="L1026">
            <v>750</v>
          </cell>
          <cell r="M1026" t="str">
            <v>Endirekt</v>
          </cell>
          <cell r="N1026">
            <v>11580.71</v>
          </cell>
        </row>
        <row r="1027">
          <cell r="D1027" t="str">
            <v>Yeni iş</v>
          </cell>
          <cell r="L1027">
            <v>760</v>
          </cell>
          <cell r="M1027" t="str">
            <v>Direkt</v>
          </cell>
          <cell r="N1027">
            <v>28043.764025</v>
          </cell>
        </row>
        <row r="1028">
          <cell r="D1028" t="str">
            <v>Yeni iş</v>
          </cell>
          <cell r="L1028">
            <v>760</v>
          </cell>
          <cell r="M1028" t="str">
            <v>Endirekt</v>
          </cell>
          <cell r="N1028">
            <v>3509.71</v>
          </cell>
        </row>
        <row r="1029">
          <cell r="D1029" t="str">
            <v>Yeni iş</v>
          </cell>
          <cell r="L1029">
            <v>765</v>
          </cell>
          <cell r="M1029" t="str">
            <v>Direkt</v>
          </cell>
          <cell r="N1029">
            <v>331424.90077299997</v>
          </cell>
        </row>
        <row r="1030">
          <cell r="D1030" t="str">
            <v>Yeni iş</v>
          </cell>
          <cell r="L1030">
            <v>765</v>
          </cell>
          <cell r="M1030" t="str">
            <v>Endirekt</v>
          </cell>
          <cell r="N1030">
            <v>47985.41</v>
          </cell>
        </row>
        <row r="1031">
          <cell r="D1031" t="str">
            <v>Yeni iş</v>
          </cell>
          <cell r="L1031">
            <v>768</v>
          </cell>
          <cell r="M1031" t="str">
            <v>Direkt</v>
          </cell>
          <cell r="N1031">
            <v>3790418.5963460002</v>
          </cell>
        </row>
        <row r="1032">
          <cell r="D1032" t="str">
            <v>Yeni iş</v>
          </cell>
          <cell r="L1032">
            <v>768</v>
          </cell>
          <cell r="M1032" t="str">
            <v>Endirekt</v>
          </cell>
          <cell r="N1032">
            <v>699642.44</v>
          </cell>
        </row>
        <row r="1033">
          <cell r="D1033" t="str">
            <v>Yenileme</v>
          </cell>
          <cell r="L1033">
            <v>900</v>
          </cell>
          <cell r="M1033" t="str">
            <v>Direkt</v>
          </cell>
          <cell r="N1033">
            <v>2229301.1203919998</v>
          </cell>
        </row>
        <row r="1034">
          <cell r="D1034" t="str">
            <v>Yenileme</v>
          </cell>
          <cell r="L1034">
            <v>900</v>
          </cell>
          <cell r="M1034" t="str">
            <v>Endirekt</v>
          </cell>
          <cell r="N1034">
            <v>384769.2</v>
          </cell>
        </row>
        <row r="1035">
          <cell r="D1035" t="str">
            <v>Yenileme</v>
          </cell>
          <cell r="L1035">
            <v>720</v>
          </cell>
          <cell r="M1035" t="str">
            <v>Direkt</v>
          </cell>
          <cell r="N1035">
            <v>233.23</v>
          </cell>
        </row>
        <row r="1036">
          <cell r="D1036" t="str">
            <v>Yenileme</v>
          </cell>
          <cell r="L1036">
            <v>720</v>
          </cell>
          <cell r="M1036" t="str">
            <v>Endirekt</v>
          </cell>
          <cell r="N1036">
            <v>40.75</v>
          </cell>
        </row>
        <row r="1037">
          <cell r="D1037" t="str">
            <v>Yenileme</v>
          </cell>
          <cell r="L1037">
            <v>723</v>
          </cell>
          <cell r="M1037" t="str">
            <v>Direkt</v>
          </cell>
          <cell r="N1037">
            <v>201139.09229599999</v>
          </cell>
        </row>
        <row r="1038">
          <cell r="D1038" t="str">
            <v>Yenileme</v>
          </cell>
          <cell r="L1038">
            <v>723</v>
          </cell>
          <cell r="M1038" t="str">
            <v>Endirekt</v>
          </cell>
          <cell r="N1038">
            <v>32237.74</v>
          </cell>
        </row>
        <row r="1039">
          <cell r="D1039" t="str">
            <v>Yenileme</v>
          </cell>
          <cell r="L1039">
            <v>724</v>
          </cell>
          <cell r="M1039" t="str">
            <v>Direkt</v>
          </cell>
          <cell r="N1039">
            <v>38611.567724</v>
          </cell>
        </row>
        <row r="1040">
          <cell r="D1040" t="str">
            <v>Yenileme</v>
          </cell>
          <cell r="L1040">
            <v>724</v>
          </cell>
          <cell r="M1040" t="str">
            <v>Endirekt</v>
          </cell>
          <cell r="N1040">
            <v>6116.52</v>
          </cell>
        </row>
        <row r="1041">
          <cell r="D1041" t="str">
            <v>Yenileme</v>
          </cell>
          <cell r="L1041">
            <v>740</v>
          </cell>
          <cell r="M1041" t="str">
            <v>Direkt</v>
          </cell>
          <cell r="N1041">
            <v>5474733.8503320003</v>
          </cell>
        </row>
        <row r="1042">
          <cell r="D1042" t="str">
            <v>Yenileme</v>
          </cell>
          <cell r="L1042">
            <v>740</v>
          </cell>
          <cell r="M1042" t="str">
            <v>Endirekt</v>
          </cell>
          <cell r="N1042">
            <v>807065.42</v>
          </cell>
        </row>
        <row r="1043">
          <cell r="D1043" t="str">
            <v>Yenileme</v>
          </cell>
          <cell r="L1043">
            <v>741</v>
          </cell>
          <cell r="M1043" t="str">
            <v>Direkt</v>
          </cell>
          <cell r="N1043">
            <v>279939.42142799997</v>
          </cell>
        </row>
        <row r="1044">
          <cell r="D1044" t="str">
            <v>Yenileme</v>
          </cell>
          <cell r="L1044">
            <v>741</v>
          </cell>
          <cell r="M1044" t="str">
            <v>Endirekt</v>
          </cell>
          <cell r="N1044">
            <v>41099.82</v>
          </cell>
        </row>
        <row r="1045">
          <cell r="D1045" t="str">
            <v>Yenileme</v>
          </cell>
          <cell r="L1045">
            <v>742</v>
          </cell>
          <cell r="M1045" t="str">
            <v>Direkt</v>
          </cell>
          <cell r="N1045">
            <v>940565.22065999999</v>
          </cell>
        </row>
        <row r="1046">
          <cell r="D1046" t="str">
            <v>Yenileme</v>
          </cell>
          <cell r="L1046">
            <v>742</v>
          </cell>
          <cell r="M1046" t="str">
            <v>Endirekt</v>
          </cell>
          <cell r="N1046">
            <v>151512.81</v>
          </cell>
        </row>
        <row r="1047">
          <cell r="D1047" t="str">
            <v>Yenileme</v>
          </cell>
          <cell r="L1047">
            <v>744</v>
          </cell>
          <cell r="M1047" t="str">
            <v>Direkt</v>
          </cell>
          <cell r="N1047">
            <v>47538.193464000004</v>
          </cell>
        </row>
        <row r="1048">
          <cell r="D1048" t="str">
            <v>Yenileme</v>
          </cell>
          <cell r="L1048">
            <v>744</v>
          </cell>
          <cell r="M1048" t="str">
            <v>Endirekt</v>
          </cell>
          <cell r="N1048">
            <v>7743.98</v>
          </cell>
        </row>
        <row r="1049">
          <cell r="D1049" t="str">
            <v>Yenileme</v>
          </cell>
          <cell r="L1049">
            <v>750</v>
          </cell>
          <cell r="M1049" t="str">
            <v>Direkt</v>
          </cell>
          <cell r="N1049">
            <v>25362.554572000001</v>
          </cell>
        </row>
        <row r="1050">
          <cell r="D1050" t="str">
            <v>Yenileme</v>
          </cell>
          <cell r="L1050">
            <v>750</v>
          </cell>
          <cell r="M1050" t="str">
            <v>Endirekt</v>
          </cell>
          <cell r="N1050">
            <v>5057.33</v>
          </cell>
        </row>
        <row r="1051">
          <cell r="D1051" t="str">
            <v>Yenileme</v>
          </cell>
          <cell r="L1051">
            <v>760</v>
          </cell>
          <cell r="M1051" t="str">
            <v>Direkt</v>
          </cell>
          <cell r="N1051">
            <v>9051.51</v>
          </cell>
        </row>
        <row r="1052">
          <cell r="D1052" t="str">
            <v>Yenileme</v>
          </cell>
          <cell r="L1052">
            <v>760</v>
          </cell>
          <cell r="M1052" t="str">
            <v>Endirekt</v>
          </cell>
          <cell r="N1052">
            <v>1817.31</v>
          </cell>
        </row>
        <row r="1053">
          <cell r="D1053" t="str">
            <v>Yenileme</v>
          </cell>
          <cell r="L1053">
            <v>765</v>
          </cell>
          <cell r="M1053" t="str">
            <v>Direkt</v>
          </cell>
          <cell r="N1053">
            <v>130560.73743199999</v>
          </cell>
        </row>
        <row r="1054">
          <cell r="D1054" t="str">
            <v>Yenileme</v>
          </cell>
          <cell r="L1054">
            <v>765</v>
          </cell>
          <cell r="M1054" t="str">
            <v>Endirekt</v>
          </cell>
          <cell r="N1054">
            <v>21144.16</v>
          </cell>
        </row>
        <row r="1055">
          <cell r="D1055" t="str">
            <v>Yenileme</v>
          </cell>
          <cell r="L1055">
            <v>768</v>
          </cell>
          <cell r="M1055" t="str">
            <v>Direkt</v>
          </cell>
          <cell r="N1055">
            <v>1793775.1466560001</v>
          </cell>
        </row>
        <row r="1056">
          <cell r="D1056" t="str">
            <v>Yenileme</v>
          </cell>
          <cell r="L1056">
            <v>768</v>
          </cell>
          <cell r="M1056" t="str">
            <v>Endirekt</v>
          </cell>
          <cell r="N1056">
            <v>300427.28999999998</v>
          </cell>
        </row>
        <row r="1057">
          <cell r="D1057" t="str">
            <v>Yeni iş</v>
          </cell>
          <cell r="L1057">
            <v>900</v>
          </cell>
          <cell r="M1057" t="str">
            <v>Direkt</v>
          </cell>
          <cell r="N1057">
            <v>86910.15</v>
          </cell>
        </row>
        <row r="1058">
          <cell r="D1058" t="str">
            <v>Yeni iş</v>
          </cell>
          <cell r="L1058">
            <v>900</v>
          </cell>
          <cell r="M1058" t="str">
            <v>Endirekt</v>
          </cell>
          <cell r="N1058">
            <v>5082.28</v>
          </cell>
        </row>
        <row r="1059">
          <cell r="D1059" t="str">
            <v>Yeni iş</v>
          </cell>
          <cell r="L1059">
            <v>720</v>
          </cell>
          <cell r="M1059" t="str">
            <v>Direkt</v>
          </cell>
          <cell r="N1059">
            <v>6.47</v>
          </cell>
        </row>
        <row r="1060">
          <cell r="D1060" t="str">
            <v>Yeni iş</v>
          </cell>
          <cell r="L1060">
            <v>720</v>
          </cell>
          <cell r="M1060" t="str">
            <v>Endirekt</v>
          </cell>
          <cell r="N1060">
            <v>0.35</v>
          </cell>
        </row>
        <row r="1061">
          <cell r="D1061" t="str">
            <v>Yeni iş</v>
          </cell>
          <cell r="L1061">
            <v>723</v>
          </cell>
          <cell r="M1061" t="str">
            <v>Direkt</v>
          </cell>
          <cell r="N1061">
            <v>5299.21</v>
          </cell>
        </row>
        <row r="1062">
          <cell r="D1062" t="str">
            <v>Yeni iş</v>
          </cell>
          <cell r="L1062">
            <v>723</v>
          </cell>
          <cell r="M1062" t="str">
            <v>Endirekt</v>
          </cell>
          <cell r="N1062">
            <v>77.709999999999994</v>
          </cell>
        </row>
        <row r="1063">
          <cell r="D1063" t="str">
            <v>Yeni iş</v>
          </cell>
          <cell r="L1063">
            <v>724</v>
          </cell>
          <cell r="M1063" t="str">
            <v>Direkt</v>
          </cell>
          <cell r="N1063">
            <v>1572.2</v>
          </cell>
        </row>
        <row r="1064">
          <cell r="D1064" t="str">
            <v>Yeni iş</v>
          </cell>
          <cell r="L1064">
            <v>724</v>
          </cell>
          <cell r="M1064" t="str">
            <v>Endirekt</v>
          </cell>
          <cell r="N1064">
            <v>27.18</v>
          </cell>
        </row>
        <row r="1065">
          <cell r="D1065" t="str">
            <v>Yeni iş</v>
          </cell>
          <cell r="L1065">
            <v>740</v>
          </cell>
          <cell r="M1065" t="str">
            <v>Direkt</v>
          </cell>
          <cell r="N1065">
            <v>324041.34999999998</v>
          </cell>
        </row>
        <row r="1066">
          <cell r="D1066" t="str">
            <v>Yeni iş</v>
          </cell>
          <cell r="L1066">
            <v>740</v>
          </cell>
          <cell r="M1066" t="str">
            <v>Endirekt</v>
          </cell>
          <cell r="N1066">
            <v>7562.28</v>
          </cell>
        </row>
        <row r="1067">
          <cell r="D1067" t="str">
            <v>Yeni iş</v>
          </cell>
          <cell r="L1067">
            <v>741</v>
          </cell>
          <cell r="M1067" t="str">
            <v>Direkt</v>
          </cell>
          <cell r="N1067">
            <v>10765.49</v>
          </cell>
        </row>
        <row r="1068">
          <cell r="D1068" t="str">
            <v>Yeni iş</v>
          </cell>
          <cell r="L1068">
            <v>741</v>
          </cell>
          <cell r="M1068" t="str">
            <v>Endirekt</v>
          </cell>
          <cell r="N1068">
            <v>510.22</v>
          </cell>
        </row>
        <row r="1069">
          <cell r="D1069" t="str">
            <v>Yeni iş</v>
          </cell>
          <cell r="L1069">
            <v>742</v>
          </cell>
          <cell r="M1069" t="str">
            <v>Direkt</v>
          </cell>
          <cell r="N1069">
            <v>40727.61</v>
          </cell>
        </row>
        <row r="1070">
          <cell r="D1070" t="str">
            <v>Yeni iş</v>
          </cell>
          <cell r="L1070">
            <v>742</v>
          </cell>
          <cell r="M1070" t="str">
            <v>Endirekt</v>
          </cell>
          <cell r="N1070">
            <v>2500.4899999999998</v>
          </cell>
        </row>
        <row r="1071">
          <cell r="D1071" t="str">
            <v>Yeni iş</v>
          </cell>
          <cell r="L1071">
            <v>744</v>
          </cell>
          <cell r="M1071" t="str">
            <v>Direkt</v>
          </cell>
          <cell r="N1071">
            <v>1983.71</v>
          </cell>
        </row>
        <row r="1072">
          <cell r="D1072" t="str">
            <v>Yeni iş</v>
          </cell>
          <cell r="L1072">
            <v>744</v>
          </cell>
          <cell r="M1072" t="str">
            <v>Endirekt</v>
          </cell>
          <cell r="N1072">
            <v>113.4</v>
          </cell>
        </row>
        <row r="1073">
          <cell r="D1073" t="str">
            <v>Yeni iş</v>
          </cell>
          <cell r="L1073">
            <v>750</v>
          </cell>
          <cell r="M1073" t="str">
            <v>Direkt</v>
          </cell>
          <cell r="N1073">
            <v>1502.51</v>
          </cell>
        </row>
        <row r="1074">
          <cell r="D1074" t="str">
            <v>Yeni iş</v>
          </cell>
          <cell r="L1074">
            <v>750</v>
          </cell>
          <cell r="M1074" t="str">
            <v>Endirekt</v>
          </cell>
          <cell r="N1074">
            <v>41.33</v>
          </cell>
        </row>
        <row r="1075">
          <cell r="D1075" t="str">
            <v>Yeni iş</v>
          </cell>
          <cell r="L1075">
            <v>760</v>
          </cell>
          <cell r="M1075" t="str">
            <v>Direkt</v>
          </cell>
          <cell r="N1075">
            <v>289.38</v>
          </cell>
        </row>
        <row r="1076">
          <cell r="D1076" t="str">
            <v>Yeni iş</v>
          </cell>
          <cell r="L1076">
            <v>760</v>
          </cell>
          <cell r="M1076" t="str">
            <v>Endirekt</v>
          </cell>
          <cell r="N1076">
            <v>43.82</v>
          </cell>
        </row>
        <row r="1077">
          <cell r="D1077" t="str">
            <v>Yeni iş</v>
          </cell>
          <cell r="L1077">
            <v>765</v>
          </cell>
          <cell r="M1077" t="str">
            <v>Direkt</v>
          </cell>
          <cell r="N1077">
            <v>6381.09</v>
          </cell>
        </row>
        <row r="1078">
          <cell r="D1078" t="str">
            <v>Yeni iş</v>
          </cell>
          <cell r="L1078">
            <v>765</v>
          </cell>
          <cell r="M1078" t="str">
            <v>Endirekt</v>
          </cell>
          <cell r="N1078">
            <v>139.75</v>
          </cell>
        </row>
        <row r="1079">
          <cell r="D1079" t="str">
            <v>Yeni iş</v>
          </cell>
          <cell r="L1079">
            <v>768</v>
          </cell>
          <cell r="M1079" t="str">
            <v>Direkt</v>
          </cell>
          <cell r="N1079">
            <v>55966.62</v>
          </cell>
        </row>
        <row r="1080">
          <cell r="D1080" t="str">
            <v>Yeni iş</v>
          </cell>
          <cell r="L1080">
            <v>768</v>
          </cell>
          <cell r="M1080" t="str">
            <v>Endirekt</v>
          </cell>
          <cell r="N1080">
            <v>1076.04</v>
          </cell>
        </row>
        <row r="1081">
          <cell r="D1081" t="str">
            <v>Yenileme</v>
          </cell>
          <cell r="L1081">
            <v>900</v>
          </cell>
          <cell r="M1081" t="str">
            <v>Direkt</v>
          </cell>
          <cell r="N1081">
            <v>32862.620000000003</v>
          </cell>
        </row>
        <row r="1082">
          <cell r="D1082" t="str">
            <v>Yenileme</v>
          </cell>
          <cell r="L1082">
            <v>900</v>
          </cell>
          <cell r="M1082" t="str">
            <v>Endirekt</v>
          </cell>
          <cell r="N1082">
            <v>769.35</v>
          </cell>
        </row>
        <row r="1083">
          <cell r="D1083" t="str">
            <v>Yenileme</v>
          </cell>
          <cell r="L1083">
            <v>720</v>
          </cell>
          <cell r="M1083" t="str">
            <v>Direkt</v>
          </cell>
          <cell r="N1083">
            <v>2.81</v>
          </cell>
        </row>
        <row r="1084">
          <cell r="D1084" t="str">
            <v>Yenileme</v>
          </cell>
          <cell r="L1084">
            <v>720</v>
          </cell>
          <cell r="M1084" t="str">
            <v>Endirekt</v>
          </cell>
          <cell r="N1084">
            <v>7.0000000000000007E-2</v>
          </cell>
        </row>
        <row r="1085">
          <cell r="D1085" t="str">
            <v>Yenileme</v>
          </cell>
          <cell r="L1085">
            <v>723</v>
          </cell>
          <cell r="M1085" t="str">
            <v>Direkt</v>
          </cell>
          <cell r="N1085">
            <v>1283.51</v>
          </cell>
        </row>
        <row r="1086">
          <cell r="D1086" t="str">
            <v>Yenileme</v>
          </cell>
          <cell r="L1086">
            <v>723</v>
          </cell>
          <cell r="M1086" t="str">
            <v>Endirekt</v>
          </cell>
          <cell r="N1086">
            <v>19.13</v>
          </cell>
        </row>
        <row r="1087">
          <cell r="D1087" t="str">
            <v>Yenileme</v>
          </cell>
          <cell r="L1087">
            <v>724</v>
          </cell>
          <cell r="M1087" t="str">
            <v>Direkt</v>
          </cell>
          <cell r="N1087">
            <v>697.49</v>
          </cell>
        </row>
        <row r="1088">
          <cell r="D1088" t="str">
            <v>Yenileme</v>
          </cell>
          <cell r="L1088">
            <v>724</v>
          </cell>
          <cell r="M1088" t="str">
            <v>Endirekt</v>
          </cell>
          <cell r="N1088">
            <v>4.8899999999999997</v>
          </cell>
        </row>
        <row r="1089">
          <cell r="D1089" t="str">
            <v>Yenileme</v>
          </cell>
          <cell r="L1089">
            <v>740</v>
          </cell>
          <cell r="M1089" t="str">
            <v>Direkt</v>
          </cell>
          <cell r="N1089">
            <v>65352.43</v>
          </cell>
        </row>
        <row r="1090">
          <cell r="D1090" t="str">
            <v>Yenileme</v>
          </cell>
          <cell r="L1090">
            <v>740</v>
          </cell>
          <cell r="M1090" t="str">
            <v>Endirekt</v>
          </cell>
          <cell r="N1090">
            <v>2182</v>
          </cell>
        </row>
        <row r="1091">
          <cell r="D1091" t="str">
            <v>Yenileme</v>
          </cell>
          <cell r="L1091">
            <v>741</v>
          </cell>
          <cell r="M1091" t="str">
            <v>Direkt</v>
          </cell>
          <cell r="N1091">
            <v>4818.2</v>
          </cell>
        </row>
        <row r="1092">
          <cell r="D1092" t="str">
            <v>Yenileme</v>
          </cell>
          <cell r="L1092">
            <v>741</v>
          </cell>
          <cell r="M1092" t="str">
            <v>Endirekt</v>
          </cell>
          <cell r="N1092">
            <v>78.61</v>
          </cell>
        </row>
        <row r="1093">
          <cell r="D1093" t="str">
            <v>Yenileme</v>
          </cell>
          <cell r="L1093">
            <v>742</v>
          </cell>
          <cell r="M1093" t="str">
            <v>Direkt</v>
          </cell>
          <cell r="N1093">
            <v>15615.51</v>
          </cell>
        </row>
        <row r="1094">
          <cell r="D1094" t="str">
            <v>Yenileme</v>
          </cell>
          <cell r="L1094">
            <v>742</v>
          </cell>
          <cell r="M1094" t="str">
            <v>Endirekt</v>
          </cell>
          <cell r="N1094">
            <v>323.16000000000003</v>
          </cell>
        </row>
        <row r="1095">
          <cell r="D1095" t="str">
            <v>Yenileme</v>
          </cell>
          <cell r="L1095">
            <v>744</v>
          </cell>
          <cell r="M1095" t="str">
            <v>Direkt</v>
          </cell>
          <cell r="N1095">
            <v>822.14</v>
          </cell>
        </row>
        <row r="1096">
          <cell r="D1096" t="str">
            <v>Yenileme</v>
          </cell>
          <cell r="L1096">
            <v>744</v>
          </cell>
          <cell r="M1096" t="str">
            <v>Endirekt</v>
          </cell>
          <cell r="N1096">
            <v>17.47</v>
          </cell>
        </row>
        <row r="1097">
          <cell r="D1097" t="str">
            <v>Yenileme</v>
          </cell>
          <cell r="L1097">
            <v>750</v>
          </cell>
          <cell r="M1097" t="str">
            <v>Direkt</v>
          </cell>
          <cell r="N1097">
            <v>247.98</v>
          </cell>
        </row>
        <row r="1098">
          <cell r="D1098" t="str">
            <v>Yenileme</v>
          </cell>
          <cell r="L1098">
            <v>750</v>
          </cell>
          <cell r="M1098" t="str">
            <v>Endirekt</v>
          </cell>
          <cell r="N1098">
            <v>5.9</v>
          </cell>
        </row>
        <row r="1099">
          <cell r="D1099" t="str">
            <v>Yenileme</v>
          </cell>
          <cell r="L1099">
            <v>760</v>
          </cell>
          <cell r="M1099" t="str">
            <v>Direkt</v>
          </cell>
          <cell r="N1099">
            <v>127.08</v>
          </cell>
        </row>
        <row r="1100">
          <cell r="D1100" t="str">
            <v>Yenileme</v>
          </cell>
          <cell r="L1100">
            <v>760</v>
          </cell>
          <cell r="M1100" t="str">
            <v>Endirekt</v>
          </cell>
          <cell r="N1100">
            <v>3.19</v>
          </cell>
        </row>
        <row r="1101">
          <cell r="D1101" t="str">
            <v>Yenileme</v>
          </cell>
          <cell r="L1101">
            <v>765</v>
          </cell>
          <cell r="M1101" t="str">
            <v>Direkt</v>
          </cell>
          <cell r="N1101">
            <v>1966.69</v>
          </cell>
        </row>
        <row r="1102">
          <cell r="D1102" t="str">
            <v>Yenileme</v>
          </cell>
          <cell r="L1102">
            <v>765</v>
          </cell>
          <cell r="M1102" t="str">
            <v>Endirekt</v>
          </cell>
          <cell r="N1102">
            <v>20.350000000000001</v>
          </cell>
        </row>
        <row r="1103">
          <cell r="D1103" t="str">
            <v>Yenileme</v>
          </cell>
          <cell r="L1103">
            <v>768</v>
          </cell>
          <cell r="M1103" t="str">
            <v>Direkt</v>
          </cell>
          <cell r="N1103">
            <v>11033.61</v>
          </cell>
        </row>
        <row r="1104">
          <cell r="D1104" t="str">
            <v>Yenileme</v>
          </cell>
          <cell r="L1104">
            <v>768</v>
          </cell>
          <cell r="M1104" t="str">
            <v>Endirekt</v>
          </cell>
          <cell r="N1104">
            <v>200.81</v>
          </cell>
        </row>
        <row r="1105">
          <cell r="D1105" t="str">
            <v>Yeni iş</v>
          </cell>
          <cell r="L1105">
            <v>900</v>
          </cell>
          <cell r="M1105" t="str">
            <v>Direkt</v>
          </cell>
          <cell r="N1105">
            <v>5150.3500000000004</v>
          </cell>
        </row>
        <row r="1106">
          <cell r="D1106" t="str">
            <v>Yeni iş</v>
          </cell>
          <cell r="L1106">
            <v>720</v>
          </cell>
          <cell r="M1106" t="str">
            <v>Direkt</v>
          </cell>
          <cell r="N1106">
            <v>1.08</v>
          </cell>
        </row>
        <row r="1107">
          <cell r="D1107" t="str">
            <v>Yeni iş</v>
          </cell>
          <cell r="L1107">
            <v>723</v>
          </cell>
          <cell r="M1107" t="str">
            <v>Direkt</v>
          </cell>
          <cell r="N1107">
            <v>680.07</v>
          </cell>
        </row>
        <row r="1108">
          <cell r="D1108" t="str">
            <v>Yeni iş</v>
          </cell>
          <cell r="L1108">
            <v>724</v>
          </cell>
          <cell r="M1108" t="str">
            <v>Direkt</v>
          </cell>
          <cell r="N1108">
            <v>13.97</v>
          </cell>
        </row>
        <row r="1109">
          <cell r="D1109" t="str">
            <v>Yeni iş</v>
          </cell>
          <cell r="L1109">
            <v>740</v>
          </cell>
          <cell r="M1109" t="str">
            <v>Direkt</v>
          </cell>
          <cell r="N1109">
            <v>34352.67</v>
          </cell>
        </row>
        <row r="1110">
          <cell r="D1110" t="str">
            <v>Yeni iş</v>
          </cell>
          <cell r="L1110">
            <v>741</v>
          </cell>
          <cell r="M1110" t="str">
            <v>Direkt</v>
          </cell>
          <cell r="N1110">
            <v>146.41</v>
          </cell>
        </row>
        <row r="1111">
          <cell r="D1111" t="str">
            <v>Yeni iş</v>
          </cell>
          <cell r="L1111">
            <v>742</v>
          </cell>
          <cell r="M1111" t="str">
            <v>Direkt</v>
          </cell>
          <cell r="N1111">
            <v>1014.45</v>
          </cell>
        </row>
        <row r="1112">
          <cell r="D1112" t="str">
            <v>Yeni iş</v>
          </cell>
          <cell r="L1112">
            <v>744</v>
          </cell>
          <cell r="M1112" t="str">
            <v>Direkt</v>
          </cell>
          <cell r="N1112">
            <v>25.76</v>
          </cell>
        </row>
        <row r="1113">
          <cell r="D1113" t="str">
            <v>Yeni iş</v>
          </cell>
          <cell r="L1113">
            <v>750</v>
          </cell>
          <cell r="M1113" t="str">
            <v>Direkt</v>
          </cell>
          <cell r="N1113">
            <v>135.16999999999999</v>
          </cell>
        </row>
        <row r="1114">
          <cell r="D1114" t="str">
            <v>Yeni iş</v>
          </cell>
          <cell r="L1114">
            <v>760</v>
          </cell>
          <cell r="M1114" t="str">
            <v>Direkt</v>
          </cell>
          <cell r="N1114">
            <v>5.3</v>
          </cell>
        </row>
        <row r="1115">
          <cell r="D1115" t="str">
            <v>Yeni iş</v>
          </cell>
          <cell r="L1115">
            <v>765</v>
          </cell>
          <cell r="M1115" t="str">
            <v>Direkt</v>
          </cell>
          <cell r="N1115">
            <v>55.57</v>
          </cell>
        </row>
        <row r="1116">
          <cell r="D1116" t="str">
            <v>Yeni iş</v>
          </cell>
          <cell r="L1116">
            <v>768</v>
          </cell>
          <cell r="M1116" t="str">
            <v>Direkt</v>
          </cell>
          <cell r="N1116">
            <v>7271.56</v>
          </cell>
        </row>
        <row r="1117">
          <cell r="D1117" t="str">
            <v>Yenileme</v>
          </cell>
          <cell r="L1117">
            <v>900</v>
          </cell>
          <cell r="M1117" t="str">
            <v>Direkt</v>
          </cell>
          <cell r="N1117">
            <v>2502.69</v>
          </cell>
        </row>
        <row r="1118">
          <cell r="D1118" t="str">
            <v>Yenileme</v>
          </cell>
          <cell r="L1118">
            <v>900</v>
          </cell>
          <cell r="M1118" t="str">
            <v>Endirekt</v>
          </cell>
          <cell r="N1118">
            <v>255.72</v>
          </cell>
        </row>
        <row r="1119">
          <cell r="D1119" t="str">
            <v>Yenileme</v>
          </cell>
          <cell r="L1119">
            <v>720</v>
          </cell>
          <cell r="M1119" t="str">
            <v>Direkt</v>
          </cell>
          <cell r="N1119">
            <v>0.7</v>
          </cell>
        </row>
        <row r="1120">
          <cell r="D1120" t="str">
            <v>Yenileme</v>
          </cell>
          <cell r="L1120">
            <v>720</v>
          </cell>
          <cell r="M1120" t="str">
            <v>Endirekt</v>
          </cell>
          <cell r="N1120">
            <v>7.0000000000000007E-2</v>
          </cell>
        </row>
        <row r="1121">
          <cell r="D1121" t="str">
            <v>Yenileme</v>
          </cell>
          <cell r="L1121">
            <v>723</v>
          </cell>
          <cell r="M1121" t="str">
            <v>Direkt</v>
          </cell>
          <cell r="N1121">
            <v>197.98</v>
          </cell>
        </row>
        <row r="1122">
          <cell r="D1122" t="str">
            <v>Yenileme</v>
          </cell>
          <cell r="L1122">
            <v>723</v>
          </cell>
          <cell r="M1122" t="str">
            <v>Endirekt</v>
          </cell>
          <cell r="N1122">
            <v>28.69</v>
          </cell>
        </row>
        <row r="1123">
          <cell r="D1123" t="str">
            <v>Yenileme</v>
          </cell>
          <cell r="L1123">
            <v>724</v>
          </cell>
          <cell r="M1123" t="str">
            <v>Direkt</v>
          </cell>
          <cell r="N1123">
            <v>9.08</v>
          </cell>
        </row>
        <row r="1124">
          <cell r="D1124" t="str">
            <v>Yenileme</v>
          </cell>
          <cell r="L1124">
            <v>724</v>
          </cell>
          <cell r="M1124" t="str">
            <v>Endirekt</v>
          </cell>
          <cell r="N1124">
            <v>0.06</v>
          </cell>
        </row>
        <row r="1125">
          <cell r="D1125" t="str">
            <v>Yenileme</v>
          </cell>
          <cell r="L1125">
            <v>740</v>
          </cell>
          <cell r="M1125" t="str">
            <v>Direkt</v>
          </cell>
          <cell r="N1125">
            <v>19166.080000000002</v>
          </cell>
        </row>
        <row r="1126">
          <cell r="D1126" t="str">
            <v>Yenileme</v>
          </cell>
          <cell r="L1126">
            <v>740</v>
          </cell>
          <cell r="M1126" t="str">
            <v>Endirekt</v>
          </cell>
          <cell r="N1126">
            <v>1501.82</v>
          </cell>
        </row>
        <row r="1127">
          <cell r="D1127" t="str">
            <v>Yenileme</v>
          </cell>
          <cell r="L1127">
            <v>741</v>
          </cell>
          <cell r="M1127" t="str">
            <v>Direkt</v>
          </cell>
          <cell r="N1127">
            <v>43.75</v>
          </cell>
        </row>
        <row r="1128">
          <cell r="D1128" t="str">
            <v>Yenileme</v>
          </cell>
          <cell r="L1128">
            <v>741</v>
          </cell>
          <cell r="M1128" t="str">
            <v>Endirekt</v>
          </cell>
          <cell r="N1128">
            <v>1.82</v>
          </cell>
        </row>
        <row r="1129">
          <cell r="D1129" t="str">
            <v>Yenileme</v>
          </cell>
          <cell r="L1129">
            <v>742</v>
          </cell>
          <cell r="M1129" t="str">
            <v>Direkt</v>
          </cell>
          <cell r="N1129">
            <v>157.22999999999999</v>
          </cell>
        </row>
        <row r="1130">
          <cell r="D1130" t="str">
            <v>Yenileme</v>
          </cell>
          <cell r="L1130">
            <v>742</v>
          </cell>
          <cell r="M1130" t="str">
            <v>Endirekt</v>
          </cell>
          <cell r="N1130">
            <v>3.73</v>
          </cell>
        </row>
        <row r="1131">
          <cell r="D1131" t="str">
            <v>Yenileme</v>
          </cell>
          <cell r="L1131">
            <v>744</v>
          </cell>
          <cell r="M1131" t="str">
            <v>Direkt</v>
          </cell>
          <cell r="N1131">
            <v>8.2200000000000006</v>
          </cell>
        </row>
        <row r="1132">
          <cell r="D1132" t="str">
            <v>Yenileme</v>
          </cell>
          <cell r="L1132">
            <v>744</v>
          </cell>
          <cell r="M1132" t="str">
            <v>Endirekt</v>
          </cell>
          <cell r="N1132">
            <v>0.21</v>
          </cell>
        </row>
        <row r="1133">
          <cell r="D1133" t="str">
            <v>Yenileme</v>
          </cell>
          <cell r="L1133">
            <v>750</v>
          </cell>
          <cell r="M1133" t="str">
            <v>Direkt</v>
          </cell>
          <cell r="N1133">
            <v>64.92</v>
          </cell>
        </row>
        <row r="1134">
          <cell r="D1134" t="str">
            <v>Yenileme</v>
          </cell>
          <cell r="L1134">
            <v>750</v>
          </cell>
          <cell r="M1134" t="str">
            <v>Endirekt</v>
          </cell>
          <cell r="N1134">
            <v>5.9</v>
          </cell>
        </row>
        <row r="1135">
          <cell r="D1135" t="str">
            <v>Yenileme</v>
          </cell>
          <cell r="L1135">
            <v>760</v>
          </cell>
          <cell r="M1135" t="str">
            <v>Direkt</v>
          </cell>
          <cell r="N1135">
            <v>3.09</v>
          </cell>
        </row>
        <row r="1136">
          <cell r="D1136" t="str">
            <v>Yenileme</v>
          </cell>
          <cell r="L1136">
            <v>760</v>
          </cell>
          <cell r="M1136" t="str">
            <v>Endirekt</v>
          </cell>
          <cell r="N1136">
            <v>0.06</v>
          </cell>
        </row>
        <row r="1137">
          <cell r="D1137" t="str">
            <v>Yenileme</v>
          </cell>
          <cell r="L1137">
            <v>765</v>
          </cell>
          <cell r="M1137" t="str">
            <v>Direkt</v>
          </cell>
          <cell r="N1137">
            <v>58.83</v>
          </cell>
        </row>
        <row r="1138">
          <cell r="D1138" t="str">
            <v>Yenileme</v>
          </cell>
          <cell r="L1138">
            <v>765</v>
          </cell>
          <cell r="M1138" t="str">
            <v>Endirekt</v>
          </cell>
          <cell r="N1138">
            <v>0.41</v>
          </cell>
        </row>
        <row r="1139">
          <cell r="D1139" t="str">
            <v>Yenileme</v>
          </cell>
          <cell r="L1139">
            <v>768</v>
          </cell>
          <cell r="M1139" t="str">
            <v>Direkt</v>
          </cell>
          <cell r="N1139">
            <v>3960.53</v>
          </cell>
        </row>
        <row r="1140">
          <cell r="D1140" t="str">
            <v>Yenileme</v>
          </cell>
          <cell r="L1140">
            <v>768</v>
          </cell>
          <cell r="M1140" t="str">
            <v>Endirekt</v>
          </cell>
          <cell r="N1140">
            <v>70</v>
          </cell>
        </row>
        <row r="1141">
          <cell r="D1141" t="str">
            <v>Yeni iş</v>
          </cell>
          <cell r="L1141">
            <v>703</v>
          </cell>
          <cell r="M1141" t="str">
            <v>Direkt</v>
          </cell>
          <cell r="N1141">
            <v>8082471.6699999999</v>
          </cell>
        </row>
        <row r="1142">
          <cell r="D1142" t="str">
            <v>Yenileme</v>
          </cell>
          <cell r="L1142">
            <v>703</v>
          </cell>
          <cell r="M1142" t="str">
            <v>Direkt</v>
          </cell>
          <cell r="N1142">
            <v>1258494.1599999999</v>
          </cell>
        </row>
        <row r="1143">
          <cell r="D1143" t="str">
            <v>Yeni iş</v>
          </cell>
          <cell r="L1143">
            <v>703</v>
          </cell>
          <cell r="M1143" t="str">
            <v>Direkt</v>
          </cell>
          <cell r="N1143">
            <v>198789.39</v>
          </cell>
        </row>
        <row r="1144">
          <cell r="D1144" t="str">
            <v>Yeni iş</v>
          </cell>
          <cell r="L1144">
            <v>703</v>
          </cell>
          <cell r="M1144" t="str">
            <v>Direkt</v>
          </cell>
          <cell r="N1144">
            <v>22263.35</v>
          </cell>
        </row>
        <row r="1145">
          <cell r="D1145" t="str">
            <v>Yenileme</v>
          </cell>
          <cell r="L1145">
            <v>703</v>
          </cell>
          <cell r="M1145" t="str">
            <v>Direkt</v>
          </cell>
          <cell r="N1145">
            <v>4625.05</v>
          </cell>
        </row>
        <row r="1146">
          <cell r="D1146" t="str">
            <v>Yeni iş</v>
          </cell>
          <cell r="L1146">
            <v>701</v>
          </cell>
          <cell r="M1146" t="str">
            <v>Direkt</v>
          </cell>
          <cell r="N1146">
            <v>124479.98</v>
          </cell>
        </row>
        <row r="1147">
          <cell r="D1147" t="str">
            <v>Yeni iş</v>
          </cell>
          <cell r="L1147">
            <v>702</v>
          </cell>
          <cell r="M1147" t="str">
            <v>Direkt</v>
          </cell>
          <cell r="N1147">
            <v>15186.9</v>
          </cell>
        </row>
        <row r="1148">
          <cell r="D1148" t="str">
            <v>Yeni iş</v>
          </cell>
          <cell r="L1148">
            <v>719</v>
          </cell>
          <cell r="M1148" t="str">
            <v>Direkt</v>
          </cell>
          <cell r="N1148">
            <v>23627.7</v>
          </cell>
        </row>
        <row r="1149">
          <cell r="D1149" t="str">
            <v>Yeni iş</v>
          </cell>
          <cell r="L1149">
            <v>720</v>
          </cell>
          <cell r="M1149" t="str">
            <v>Direkt</v>
          </cell>
          <cell r="N1149">
            <v>31508.68</v>
          </cell>
        </row>
        <row r="1150">
          <cell r="D1150" t="str">
            <v>Yeni iş</v>
          </cell>
          <cell r="L1150">
            <v>723</v>
          </cell>
          <cell r="M1150" t="str">
            <v>Direkt</v>
          </cell>
          <cell r="N1150">
            <v>1585.86</v>
          </cell>
        </row>
        <row r="1151">
          <cell r="D1151" t="str">
            <v>Yeni iş</v>
          </cell>
          <cell r="L1151">
            <v>724</v>
          </cell>
          <cell r="M1151" t="str">
            <v>Direkt</v>
          </cell>
          <cell r="N1151">
            <v>11431.55</v>
          </cell>
        </row>
        <row r="1152">
          <cell r="D1152" t="str">
            <v>Yeni iş</v>
          </cell>
          <cell r="L1152">
            <v>740</v>
          </cell>
          <cell r="M1152" t="str">
            <v>Direkt</v>
          </cell>
          <cell r="N1152">
            <v>1276783.44</v>
          </cell>
        </row>
        <row r="1153">
          <cell r="D1153" t="str">
            <v>Yeni iş</v>
          </cell>
          <cell r="L1153">
            <v>741</v>
          </cell>
          <cell r="M1153" t="str">
            <v>Direkt</v>
          </cell>
          <cell r="N1153">
            <v>20276.52</v>
          </cell>
        </row>
        <row r="1154">
          <cell r="D1154" t="str">
            <v>Yeni iş</v>
          </cell>
          <cell r="L1154">
            <v>742</v>
          </cell>
          <cell r="M1154" t="str">
            <v>Direkt</v>
          </cell>
          <cell r="N1154">
            <v>33429.11</v>
          </cell>
        </row>
        <row r="1155">
          <cell r="D1155" t="str">
            <v>Yeni iş</v>
          </cell>
          <cell r="L1155">
            <v>744</v>
          </cell>
          <cell r="M1155" t="str">
            <v>Direkt</v>
          </cell>
          <cell r="N1155">
            <v>18733.71</v>
          </cell>
        </row>
        <row r="1156">
          <cell r="D1156" t="str">
            <v>Yeni iş</v>
          </cell>
          <cell r="L1156">
            <v>750</v>
          </cell>
          <cell r="M1156" t="str">
            <v>Direkt</v>
          </cell>
          <cell r="N1156">
            <v>571.46</v>
          </cell>
        </row>
        <row r="1157">
          <cell r="D1157" t="str">
            <v>Yeni iş</v>
          </cell>
          <cell r="L1157">
            <v>760</v>
          </cell>
          <cell r="M1157" t="str">
            <v>Direkt</v>
          </cell>
          <cell r="N1157">
            <v>965.37</v>
          </cell>
        </row>
        <row r="1158">
          <cell r="D1158" t="str">
            <v>Yeni iş</v>
          </cell>
          <cell r="L1158">
            <v>765</v>
          </cell>
          <cell r="M1158" t="str">
            <v>Direkt</v>
          </cell>
          <cell r="N1158">
            <v>22706.5</v>
          </cell>
        </row>
        <row r="1159">
          <cell r="D1159" t="str">
            <v>Yeni iş</v>
          </cell>
          <cell r="L1159">
            <v>768</v>
          </cell>
          <cell r="M1159" t="str">
            <v>Direkt</v>
          </cell>
          <cell r="N1159">
            <v>115946.67</v>
          </cell>
        </row>
        <row r="1160">
          <cell r="D1160" t="str">
            <v>Yeni iş</v>
          </cell>
          <cell r="L1160">
            <v>701</v>
          </cell>
          <cell r="M1160" t="str">
            <v>Direkt</v>
          </cell>
          <cell r="N1160">
            <v>539.69000000000005</v>
          </cell>
        </row>
        <row r="1161">
          <cell r="D1161" t="str">
            <v>Yeni iş</v>
          </cell>
          <cell r="L1161">
            <v>723</v>
          </cell>
          <cell r="M1161" t="str">
            <v>Direkt</v>
          </cell>
          <cell r="N1161">
            <v>0</v>
          </cell>
        </row>
        <row r="1162">
          <cell r="D1162" t="str">
            <v>Yeni iş</v>
          </cell>
          <cell r="L1162">
            <v>740</v>
          </cell>
          <cell r="M1162" t="str">
            <v>Direkt</v>
          </cell>
          <cell r="N1162">
            <v>9484.16</v>
          </cell>
        </row>
        <row r="1163">
          <cell r="D1163" t="str">
            <v>Yeni iş</v>
          </cell>
          <cell r="L1163">
            <v>741</v>
          </cell>
          <cell r="M1163" t="str">
            <v>Direkt</v>
          </cell>
          <cell r="N1163">
            <v>22.15</v>
          </cell>
        </row>
        <row r="1164">
          <cell r="D1164" t="str">
            <v>Yeni iş</v>
          </cell>
          <cell r="L1164">
            <v>742</v>
          </cell>
          <cell r="M1164" t="str">
            <v>Direkt</v>
          </cell>
          <cell r="N1164">
            <v>44.3</v>
          </cell>
        </row>
        <row r="1165">
          <cell r="D1165" t="str">
            <v>Yeni iş</v>
          </cell>
          <cell r="L1165">
            <v>744</v>
          </cell>
          <cell r="M1165" t="str">
            <v>Direkt</v>
          </cell>
          <cell r="N1165">
            <v>22.15</v>
          </cell>
        </row>
        <row r="1166">
          <cell r="D1166" t="str">
            <v>Yeni iş</v>
          </cell>
          <cell r="L1166">
            <v>760</v>
          </cell>
          <cell r="M1166" t="str">
            <v>Direkt</v>
          </cell>
          <cell r="N1166">
            <v>60.15</v>
          </cell>
        </row>
        <row r="1167">
          <cell r="D1167" t="str">
            <v>Yeni iş</v>
          </cell>
          <cell r="L1167">
            <v>701</v>
          </cell>
          <cell r="M1167" t="str">
            <v>Direkt</v>
          </cell>
          <cell r="N1167">
            <v>574.27</v>
          </cell>
        </row>
        <row r="1168">
          <cell r="D1168" t="str">
            <v>Yeni iş</v>
          </cell>
          <cell r="L1168">
            <v>702</v>
          </cell>
          <cell r="M1168" t="str">
            <v>Direkt</v>
          </cell>
          <cell r="N1168">
            <v>840</v>
          </cell>
        </row>
        <row r="1169">
          <cell r="D1169" t="str">
            <v>Yeni iş</v>
          </cell>
          <cell r="L1169">
            <v>719</v>
          </cell>
          <cell r="M1169" t="str">
            <v>Direkt</v>
          </cell>
          <cell r="N1169">
            <v>0</v>
          </cell>
        </row>
        <row r="1170">
          <cell r="D1170" t="str">
            <v>Yeni iş</v>
          </cell>
          <cell r="L1170">
            <v>720</v>
          </cell>
          <cell r="M1170" t="str">
            <v>Direkt</v>
          </cell>
          <cell r="N1170">
            <v>1201</v>
          </cell>
        </row>
        <row r="1171">
          <cell r="D1171" t="str">
            <v>Yeni iş</v>
          </cell>
          <cell r="L1171">
            <v>723</v>
          </cell>
          <cell r="M1171" t="str">
            <v>Direkt</v>
          </cell>
          <cell r="N1171">
            <v>1</v>
          </cell>
        </row>
        <row r="1172">
          <cell r="D1172" t="str">
            <v>Yeni iş</v>
          </cell>
          <cell r="L1172">
            <v>724</v>
          </cell>
          <cell r="M1172" t="str">
            <v>Direkt</v>
          </cell>
          <cell r="N1172">
            <v>83</v>
          </cell>
        </row>
        <row r="1173">
          <cell r="D1173" t="str">
            <v>Yeni iş</v>
          </cell>
          <cell r="L1173">
            <v>740</v>
          </cell>
          <cell r="M1173" t="str">
            <v>Direkt</v>
          </cell>
          <cell r="N1173">
            <v>11409.98</v>
          </cell>
        </row>
        <row r="1174">
          <cell r="D1174" t="str">
            <v>Yeni iş</v>
          </cell>
          <cell r="L1174">
            <v>741</v>
          </cell>
          <cell r="M1174" t="str">
            <v>Direkt</v>
          </cell>
          <cell r="N1174">
            <v>85.8</v>
          </cell>
        </row>
        <row r="1175">
          <cell r="D1175" t="str">
            <v>Yeni iş</v>
          </cell>
          <cell r="L1175">
            <v>742</v>
          </cell>
          <cell r="M1175" t="str">
            <v>Direkt</v>
          </cell>
          <cell r="N1175">
            <v>171.6</v>
          </cell>
        </row>
        <row r="1176">
          <cell r="D1176" t="str">
            <v>Yeni iş</v>
          </cell>
          <cell r="L1176">
            <v>744</v>
          </cell>
          <cell r="M1176" t="str">
            <v>Direkt</v>
          </cell>
          <cell r="N1176">
            <v>85.8</v>
          </cell>
        </row>
        <row r="1177">
          <cell r="D1177" t="str">
            <v>Yeni iş</v>
          </cell>
          <cell r="L1177">
            <v>750</v>
          </cell>
          <cell r="M1177" t="str">
            <v>Direkt</v>
          </cell>
          <cell r="N1177">
            <v>0</v>
          </cell>
        </row>
        <row r="1178">
          <cell r="D1178" t="str">
            <v>Yeni iş</v>
          </cell>
          <cell r="L1178">
            <v>760</v>
          </cell>
          <cell r="M1178" t="str">
            <v>Direkt</v>
          </cell>
          <cell r="N1178">
            <v>0.2</v>
          </cell>
        </row>
        <row r="1179">
          <cell r="D1179" t="str">
            <v>Yeni iş</v>
          </cell>
          <cell r="L1179">
            <v>765</v>
          </cell>
          <cell r="M1179" t="str">
            <v>Direkt</v>
          </cell>
          <cell r="N1179">
            <v>0</v>
          </cell>
        </row>
        <row r="1180">
          <cell r="D1180" t="str">
            <v>Yeni iş</v>
          </cell>
          <cell r="L1180">
            <v>768</v>
          </cell>
          <cell r="M1180" t="str">
            <v>Direkt</v>
          </cell>
          <cell r="N1180">
            <v>0</v>
          </cell>
        </row>
        <row r="1181">
          <cell r="D1181" t="str">
            <v>Yeni iş</v>
          </cell>
          <cell r="L1181">
            <v>710</v>
          </cell>
          <cell r="M1181" t="str">
            <v>Direkt</v>
          </cell>
          <cell r="N1181">
            <v>2999571.83</v>
          </cell>
        </row>
        <row r="1182">
          <cell r="D1182" t="str">
            <v>Yeni iş</v>
          </cell>
          <cell r="L1182">
            <v>710</v>
          </cell>
          <cell r="M1182" t="str">
            <v>Direkt</v>
          </cell>
          <cell r="N1182">
            <v>670653.39</v>
          </cell>
        </row>
        <row r="1183">
          <cell r="D1183" t="str">
            <v>Yeni iş</v>
          </cell>
          <cell r="L1183">
            <v>710</v>
          </cell>
          <cell r="M1183" t="str">
            <v>Direkt</v>
          </cell>
          <cell r="N1183">
            <v>0</v>
          </cell>
        </row>
        <row r="1184">
          <cell r="D1184" t="str">
            <v>Yeni iş</v>
          </cell>
          <cell r="L1184">
            <v>710</v>
          </cell>
          <cell r="M1184" t="str">
            <v>Direkt</v>
          </cell>
          <cell r="N1184">
            <v>717.3</v>
          </cell>
        </row>
        <row r="1185">
          <cell r="D1185" t="str">
            <v>Yenileme</v>
          </cell>
          <cell r="L1185">
            <v>710</v>
          </cell>
          <cell r="M1185" t="str">
            <v>Direkt</v>
          </cell>
          <cell r="N1185">
            <v>606.03</v>
          </cell>
        </row>
        <row r="1186">
          <cell r="D1186" t="str">
            <v>Yeni iş</v>
          </cell>
          <cell r="L1186">
            <v>710</v>
          </cell>
          <cell r="M1186" t="str">
            <v>Direkt</v>
          </cell>
          <cell r="N1186">
            <v>124.26</v>
          </cell>
        </row>
        <row r="1187">
          <cell r="D1187" t="str">
            <v>Yeni iş</v>
          </cell>
          <cell r="L1187">
            <v>710</v>
          </cell>
          <cell r="M1187" t="str">
            <v>Direkt</v>
          </cell>
          <cell r="N1187">
            <v>0</v>
          </cell>
        </row>
        <row r="1188">
          <cell r="D1188" t="str">
            <v>Yeni iş</v>
          </cell>
          <cell r="L1188">
            <v>710</v>
          </cell>
          <cell r="M1188" t="str">
            <v>Direkt</v>
          </cell>
          <cell r="N1188">
            <v>3674291</v>
          </cell>
        </row>
        <row r="1189">
          <cell r="D1189" t="str">
            <v>Yenileme</v>
          </cell>
          <cell r="L1189">
            <v>710</v>
          </cell>
          <cell r="M1189" t="str">
            <v>Direkt</v>
          </cell>
          <cell r="N1189">
            <v>322227.33</v>
          </cell>
        </row>
        <row r="1190">
          <cell r="D1190" t="str">
            <v>Yeni iş</v>
          </cell>
          <cell r="L1190">
            <v>710</v>
          </cell>
          <cell r="M1190" t="str">
            <v>Direkt</v>
          </cell>
          <cell r="N1190">
            <v>77000</v>
          </cell>
        </row>
        <row r="1191">
          <cell r="D1191" t="str">
            <v>Yeni iş</v>
          </cell>
          <cell r="L1191">
            <v>710</v>
          </cell>
          <cell r="M1191" t="str">
            <v>Direkt</v>
          </cell>
          <cell r="N1191">
            <v>0</v>
          </cell>
        </row>
        <row r="1192">
          <cell r="D1192" t="str">
            <v>Yeni iş</v>
          </cell>
          <cell r="L1192">
            <v>710</v>
          </cell>
          <cell r="M1192" t="str">
            <v>Direkt</v>
          </cell>
          <cell r="N1192">
            <v>17554884</v>
          </cell>
        </row>
        <row r="1193">
          <cell r="D1193" t="str">
            <v>Yenileme</v>
          </cell>
          <cell r="L1193">
            <v>710</v>
          </cell>
          <cell r="M1193" t="str">
            <v>Direkt</v>
          </cell>
          <cell r="N1193">
            <v>7817710.6600000001</v>
          </cell>
        </row>
        <row r="1194">
          <cell r="D1194" t="str">
            <v>Yeni iş</v>
          </cell>
          <cell r="L1194">
            <v>710</v>
          </cell>
          <cell r="M1194" t="str">
            <v>Direkt</v>
          </cell>
          <cell r="N1194">
            <v>5280651.66</v>
          </cell>
        </row>
        <row r="1195">
          <cell r="D1195" t="str">
            <v>Yenileme</v>
          </cell>
          <cell r="L1195">
            <v>710</v>
          </cell>
          <cell r="M1195" t="str">
            <v>Direkt</v>
          </cell>
          <cell r="N1195">
            <v>963683.6</v>
          </cell>
        </row>
        <row r="1196">
          <cell r="D1196" t="str">
            <v>Yeni iş</v>
          </cell>
          <cell r="L1196">
            <v>710</v>
          </cell>
          <cell r="M1196" t="str">
            <v>Direkt</v>
          </cell>
          <cell r="N1196">
            <v>0</v>
          </cell>
        </row>
        <row r="1197">
          <cell r="D1197" t="str">
            <v>Yeni iş</v>
          </cell>
          <cell r="L1197">
            <v>712</v>
          </cell>
          <cell r="M1197" t="str">
            <v>Direkt</v>
          </cell>
          <cell r="N1197">
            <v>3528695.9708250002</v>
          </cell>
        </row>
        <row r="1198">
          <cell r="D1198" t="str">
            <v>Yeni iş</v>
          </cell>
          <cell r="L1198">
            <v>750</v>
          </cell>
          <cell r="M1198" t="str">
            <v>Direkt</v>
          </cell>
          <cell r="N1198">
            <v>0</v>
          </cell>
        </row>
        <row r="1199">
          <cell r="D1199" t="str">
            <v>Yeni iş</v>
          </cell>
          <cell r="L1199">
            <v>760</v>
          </cell>
          <cell r="M1199" t="str">
            <v>Direkt</v>
          </cell>
          <cell r="N1199">
            <v>0</v>
          </cell>
        </row>
        <row r="1200">
          <cell r="D1200" t="str">
            <v>Yeni iş</v>
          </cell>
          <cell r="L1200">
            <v>768</v>
          </cell>
          <cell r="M1200" t="str">
            <v>Direkt</v>
          </cell>
          <cell r="N1200">
            <v>0</v>
          </cell>
        </row>
        <row r="1201">
          <cell r="D1201" t="str">
            <v>Yenileme</v>
          </cell>
          <cell r="L1201">
            <v>712</v>
          </cell>
          <cell r="M1201" t="str">
            <v>Direkt</v>
          </cell>
          <cell r="N1201">
            <v>882735.74</v>
          </cell>
        </row>
        <row r="1202">
          <cell r="D1202" t="str">
            <v>Yenileme</v>
          </cell>
          <cell r="L1202">
            <v>750</v>
          </cell>
          <cell r="M1202" t="str">
            <v>Direkt</v>
          </cell>
          <cell r="N1202">
            <v>0</v>
          </cell>
        </row>
        <row r="1203">
          <cell r="D1203" t="str">
            <v>Yenileme</v>
          </cell>
          <cell r="L1203">
            <v>760</v>
          </cell>
          <cell r="M1203" t="str">
            <v>Direkt</v>
          </cell>
          <cell r="N1203">
            <v>130.43</v>
          </cell>
        </row>
        <row r="1204">
          <cell r="D1204" t="str">
            <v>Yeni iş</v>
          </cell>
          <cell r="L1204">
            <v>712</v>
          </cell>
          <cell r="M1204" t="str">
            <v>Direkt</v>
          </cell>
          <cell r="N1204">
            <v>134459.04</v>
          </cell>
        </row>
        <row r="1205">
          <cell r="D1205" t="str">
            <v>Yeni iş</v>
          </cell>
          <cell r="L1205">
            <v>750</v>
          </cell>
          <cell r="M1205" t="str">
            <v>Direkt</v>
          </cell>
          <cell r="N1205">
            <v>0</v>
          </cell>
        </row>
        <row r="1206">
          <cell r="D1206" t="str">
            <v>Yeni iş</v>
          </cell>
          <cell r="L1206">
            <v>760</v>
          </cell>
          <cell r="M1206" t="str">
            <v>Direkt</v>
          </cell>
          <cell r="N1206">
            <v>0</v>
          </cell>
        </row>
        <row r="1207">
          <cell r="D1207" t="str">
            <v>Yenileme</v>
          </cell>
          <cell r="L1207">
            <v>712</v>
          </cell>
          <cell r="M1207" t="str">
            <v>Direkt</v>
          </cell>
          <cell r="N1207">
            <v>79447.509999999995</v>
          </cell>
        </row>
        <row r="1208">
          <cell r="D1208" t="str">
            <v>Yeni iş</v>
          </cell>
          <cell r="L1208">
            <v>710</v>
          </cell>
          <cell r="M1208" t="str">
            <v>Direkt</v>
          </cell>
          <cell r="N1208">
            <v>176446.68075299999</v>
          </cell>
        </row>
        <row r="1209">
          <cell r="D1209" t="str">
            <v>Yeni iş</v>
          </cell>
          <cell r="L1209">
            <v>710</v>
          </cell>
          <cell r="M1209" t="str">
            <v>Endirekt</v>
          </cell>
          <cell r="N1209">
            <v>1912.44</v>
          </cell>
        </row>
        <row r="1210">
          <cell r="D1210" t="str">
            <v>Yeni iş</v>
          </cell>
          <cell r="L1210">
            <v>710</v>
          </cell>
          <cell r="M1210" t="str">
            <v>Direkt</v>
          </cell>
          <cell r="N1210">
            <v>13800.88</v>
          </cell>
        </row>
        <row r="1211">
          <cell r="D1211" t="str">
            <v>Yeni iş</v>
          </cell>
          <cell r="L1211">
            <v>710</v>
          </cell>
          <cell r="M1211" t="str">
            <v>Direkt</v>
          </cell>
          <cell r="N1211">
            <v>0</v>
          </cell>
        </row>
        <row r="1212">
          <cell r="D1212" t="str">
            <v>Yeni iş</v>
          </cell>
          <cell r="L1212">
            <v>710</v>
          </cell>
          <cell r="M1212" t="str">
            <v>Direkt</v>
          </cell>
          <cell r="N1212">
            <v>2138616.7999999998</v>
          </cell>
        </row>
        <row r="1213">
          <cell r="D1213" t="str">
            <v>Yenileme</v>
          </cell>
          <cell r="L1213">
            <v>710</v>
          </cell>
          <cell r="M1213" t="str">
            <v>Direkt</v>
          </cell>
          <cell r="N1213">
            <v>127348.59</v>
          </cell>
        </row>
        <row r="1214">
          <cell r="D1214" t="str">
            <v>Yeni iş</v>
          </cell>
          <cell r="L1214">
            <v>710</v>
          </cell>
          <cell r="M1214" t="str">
            <v>Direkt</v>
          </cell>
          <cell r="N1214">
            <v>12946.44</v>
          </cell>
        </row>
        <row r="1215">
          <cell r="D1215" t="str">
            <v>Yeni iş</v>
          </cell>
          <cell r="L1215">
            <v>710</v>
          </cell>
          <cell r="M1215" t="str">
            <v>Direkt</v>
          </cell>
          <cell r="N1215">
            <v>0</v>
          </cell>
        </row>
        <row r="1216">
          <cell r="D1216" t="str">
            <v>Yeni iş</v>
          </cell>
          <cell r="L1216">
            <v>765</v>
          </cell>
          <cell r="M1216" t="str">
            <v>Direkt</v>
          </cell>
          <cell r="N1216">
            <v>6589.47</v>
          </cell>
        </row>
        <row r="1217">
          <cell r="D1217" t="str">
            <v>Yeni iş</v>
          </cell>
          <cell r="L1217">
            <v>766</v>
          </cell>
          <cell r="M1217" t="str">
            <v>Direkt</v>
          </cell>
          <cell r="N1217">
            <v>9225.58</v>
          </cell>
        </row>
        <row r="1218">
          <cell r="D1218" t="str">
            <v>Yeni iş</v>
          </cell>
          <cell r="L1218">
            <v>768</v>
          </cell>
          <cell r="M1218" t="str">
            <v>Direkt</v>
          </cell>
          <cell r="N1218">
            <v>17474.93</v>
          </cell>
        </row>
        <row r="1219">
          <cell r="D1219" t="str">
            <v>Yenileme</v>
          </cell>
          <cell r="L1219">
            <v>768</v>
          </cell>
          <cell r="M1219" t="str">
            <v>Direkt</v>
          </cell>
          <cell r="N1219">
            <v>10417.85</v>
          </cell>
        </row>
        <row r="1220">
          <cell r="D1220" t="str">
            <v>Yeni iş</v>
          </cell>
          <cell r="L1220">
            <v>768</v>
          </cell>
          <cell r="M1220" t="str">
            <v>Direkt</v>
          </cell>
          <cell r="N1220">
            <v>9396.0300000000007</v>
          </cell>
        </row>
        <row r="1221">
          <cell r="D1221" t="str">
            <v>Yeni iş</v>
          </cell>
          <cell r="L1221">
            <v>765</v>
          </cell>
          <cell r="M1221" t="str">
            <v>Direkt</v>
          </cell>
          <cell r="N1221">
            <v>615425.67000000004</v>
          </cell>
        </row>
        <row r="1222">
          <cell r="D1222" t="str">
            <v>Yenileme</v>
          </cell>
          <cell r="L1222">
            <v>740</v>
          </cell>
          <cell r="M1222" t="str">
            <v>Direkt</v>
          </cell>
          <cell r="N1222">
            <v>1443.95</v>
          </cell>
        </row>
        <row r="1223">
          <cell r="D1223" t="str">
            <v>Yenileme</v>
          </cell>
          <cell r="L1223">
            <v>765</v>
          </cell>
          <cell r="M1223" t="str">
            <v>Direkt</v>
          </cell>
          <cell r="N1223">
            <v>15275.24</v>
          </cell>
        </row>
        <row r="1224">
          <cell r="D1224" t="str">
            <v>Yeni iş</v>
          </cell>
          <cell r="L1224">
            <v>719</v>
          </cell>
          <cell r="M1224" t="str">
            <v>Direkt</v>
          </cell>
          <cell r="N1224">
            <v>667999.98</v>
          </cell>
        </row>
        <row r="1225">
          <cell r="D1225" t="str">
            <v>Yeni iş</v>
          </cell>
          <cell r="L1225">
            <v>760</v>
          </cell>
          <cell r="M1225" t="str">
            <v>Direkt</v>
          </cell>
          <cell r="N1225">
            <v>0</v>
          </cell>
        </row>
        <row r="1226">
          <cell r="D1226" t="str">
            <v>Yeni iş</v>
          </cell>
          <cell r="L1226">
            <v>767</v>
          </cell>
          <cell r="M1226" t="str">
            <v>Direkt</v>
          </cell>
          <cell r="N1226">
            <v>10698682.57</v>
          </cell>
        </row>
        <row r="1227">
          <cell r="D1227" t="str">
            <v>Yeni iş</v>
          </cell>
          <cell r="L1227">
            <v>719</v>
          </cell>
          <cell r="M1227" t="str">
            <v>Direkt</v>
          </cell>
          <cell r="N1227">
            <v>10440.26</v>
          </cell>
        </row>
        <row r="1228">
          <cell r="D1228" t="str">
            <v>Yeni iş</v>
          </cell>
          <cell r="L1228">
            <v>767</v>
          </cell>
          <cell r="M1228" t="str">
            <v>Direkt</v>
          </cell>
          <cell r="N1228">
            <v>258587.11</v>
          </cell>
        </row>
        <row r="1229">
          <cell r="D1229" t="str">
            <v>Yeni iş</v>
          </cell>
          <cell r="L1229">
            <v>767</v>
          </cell>
          <cell r="M1229" t="str">
            <v>Endirekt</v>
          </cell>
          <cell r="N1229">
            <v>31500</v>
          </cell>
        </row>
        <row r="1230">
          <cell r="D1230" t="str">
            <v>Yeni iş</v>
          </cell>
          <cell r="L1230">
            <v>719</v>
          </cell>
          <cell r="M1230" t="str">
            <v>Direkt</v>
          </cell>
          <cell r="N1230">
            <v>0</v>
          </cell>
        </row>
        <row r="1231">
          <cell r="D1231" t="str">
            <v>Yeni iş</v>
          </cell>
          <cell r="L1231">
            <v>767</v>
          </cell>
          <cell r="M1231" t="str">
            <v>Direkt</v>
          </cell>
          <cell r="N1231">
            <v>0</v>
          </cell>
        </row>
        <row r="1232">
          <cell r="D1232" t="str">
            <v>Yeni iş</v>
          </cell>
          <cell r="L1232">
            <v>719</v>
          </cell>
          <cell r="M1232" t="str">
            <v>Direkt</v>
          </cell>
          <cell r="N1232">
            <v>115036.2</v>
          </cell>
        </row>
        <row r="1233">
          <cell r="D1233" t="str">
            <v>Yeni iş</v>
          </cell>
          <cell r="L1233">
            <v>760</v>
          </cell>
          <cell r="M1233" t="str">
            <v>Direkt</v>
          </cell>
          <cell r="N1233">
            <v>0</v>
          </cell>
        </row>
        <row r="1234">
          <cell r="D1234" t="str">
            <v>Yeni iş</v>
          </cell>
          <cell r="L1234">
            <v>766</v>
          </cell>
          <cell r="M1234" t="str">
            <v>Direkt</v>
          </cell>
          <cell r="N1234">
            <v>1234291.6200000001</v>
          </cell>
        </row>
        <row r="1235">
          <cell r="D1235" t="str">
            <v>Yeni iş</v>
          </cell>
          <cell r="L1235">
            <v>719</v>
          </cell>
          <cell r="M1235" t="str">
            <v>Direkt</v>
          </cell>
          <cell r="N1235">
            <v>1060.32</v>
          </cell>
        </row>
        <row r="1236">
          <cell r="D1236" t="str">
            <v>Yeni iş</v>
          </cell>
          <cell r="L1236">
            <v>766</v>
          </cell>
          <cell r="M1236" t="str">
            <v>Direkt</v>
          </cell>
          <cell r="N1236">
            <v>11058.42</v>
          </cell>
        </row>
        <row r="1237">
          <cell r="D1237" t="str">
            <v>Yeni iş</v>
          </cell>
          <cell r="L1237">
            <v>720</v>
          </cell>
          <cell r="M1237" t="str">
            <v>Direkt</v>
          </cell>
          <cell r="N1237">
            <v>5632.13</v>
          </cell>
        </row>
        <row r="1238">
          <cell r="D1238" t="str">
            <v>Yeni iş</v>
          </cell>
          <cell r="L1238">
            <v>724</v>
          </cell>
          <cell r="M1238" t="str">
            <v>Direkt</v>
          </cell>
          <cell r="N1238">
            <v>16967.78</v>
          </cell>
        </row>
        <row r="1239">
          <cell r="D1239" t="str">
            <v>Yeni iş</v>
          </cell>
          <cell r="L1239">
            <v>750</v>
          </cell>
          <cell r="M1239" t="str">
            <v>Direkt</v>
          </cell>
          <cell r="N1239">
            <v>2858633.97</v>
          </cell>
        </row>
        <row r="1240">
          <cell r="D1240" t="str">
            <v>Yeni iş</v>
          </cell>
          <cell r="L1240">
            <v>760</v>
          </cell>
          <cell r="M1240" t="str">
            <v>Direkt</v>
          </cell>
          <cell r="N1240">
            <v>57275.76</v>
          </cell>
        </row>
        <row r="1241">
          <cell r="D1241" t="str">
            <v>Yeni iş</v>
          </cell>
          <cell r="L1241">
            <v>720</v>
          </cell>
          <cell r="M1241" t="str">
            <v>Direkt</v>
          </cell>
          <cell r="N1241">
            <v>2079.0700000000002</v>
          </cell>
        </row>
        <row r="1242">
          <cell r="D1242" t="str">
            <v>Yeni iş</v>
          </cell>
          <cell r="L1242">
            <v>724</v>
          </cell>
          <cell r="M1242" t="str">
            <v>Direkt</v>
          </cell>
          <cell r="N1242">
            <v>6282.47</v>
          </cell>
        </row>
        <row r="1243">
          <cell r="D1243" t="str">
            <v>Yeni iş</v>
          </cell>
          <cell r="L1243">
            <v>750</v>
          </cell>
          <cell r="M1243" t="str">
            <v>Direkt</v>
          </cell>
          <cell r="N1243">
            <v>437417.93</v>
          </cell>
        </row>
        <row r="1244">
          <cell r="D1244" t="str">
            <v>Yeni iş</v>
          </cell>
          <cell r="L1244">
            <v>760</v>
          </cell>
          <cell r="M1244" t="str">
            <v>Direkt</v>
          </cell>
          <cell r="N1244">
            <v>40114.74</v>
          </cell>
        </row>
        <row r="1245">
          <cell r="D1245" t="str">
            <v>Yeni iş</v>
          </cell>
          <cell r="L1245">
            <v>750</v>
          </cell>
          <cell r="M1245" t="str">
            <v>Direkt</v>
          </cell>
          <cell r="N1245">
            <v>325570.92</v>
          </cell>
        </row>
        <row r="1246">
          <cell r="D1246" t="str">
            <v>Yeni iş</v>
          </cell>
          <cell r="L1246">
            <v>760</v>
          </cell>
          <cell r="M1246" t="str">
            <v>Direkt</v>
          </cell>
          <cell r="N1246">
            <v>878.59</v>
          </cell>
        </row>
        <row r="1247">
          <cell r="D1247" t="str">
            <v>Yenileme</v>
          </cell>
          <cell r="L1247">
            <v>720</v>
          </cell>
          <cell r="M1247" t="str">
            <v>Direkt</v>
          </cell>
          <cell r="N1247">
            <v>25.04</v>
          </cell>
        </row>
        <row r="1248">
          <cell r="D1248" t="str">
            <v>Yenileme</v>
          </cell>
          <cell r="L1248">
            <v>724</v>
          </cell>
          <cell r="M1248" t="str">
            <v>Direkt</v>
          </cell>
          <cell r="N1248">
            <v>75.08</v>
          </cell>
        </row>
        <row r="1249">
          <cell r="D1249" t="str">
            <v>Yenileme</v>
          </cell>
          <cell r="L1249">
            <v>750</v>
          </cell>
          <cell r="M1249" t="str">
            <v>Direkt</v>
          </cell>
          <cell r="N1249">
            <v>84645.78</v>
          </cell>
        </row>
        <row r="1250">
          <cell r="D1250" t="str">
            <v>Yenileme</v>
          </cell>
          <cell r="L1250">
            <v>760</v>
          </cell>
          <cell r="M1250" t="str">
            <v>Direkt</v>
          </cell>
          <cell r="N1250">
            <v>4788.2</v>
          </cell>
        </row>
        <row r="1251">
          <cell r="D1251" t="str">
            <v>Yenileme</v>
          </cell>
          <cell r="L1251">
            <v>720</v>
          </cell>
          <cell r="M1251" t="str">
            <v>Direkt</v>
          </cell>
          <cell r="N1251">
            <v>47.68</v>
          </cell>
        </row>
        <row r="1252">
          <cell r="D1252" t="str">
            <v>Yenileme</v>
          </cell>
          <cell r="L1252">
            <v>724</v>
          </cell>
          <cell r="M1252" t="str">
            <v>Direkt</v>
          </cell>
          <cell r="N1252">
            <v>142.86000000000001</v>
          </cell>
        </row>
        <row r="1253">
          <cell r="D1253" t="str">
            <v>Yenileme</v>
          </cell>
          <cell r="L1253">
            <v>750</v>
          </cell>
          <cell r="M1253" t="str">
            <v>Direkt</v>
          </cell>
          <cell r="N1253">
            <v>5766.45</v>
          </cell>
        </row>
        <row r="1254">
          <cell r="D1254" t="str">
            <v>Yenileme</v>
          </cell>
          <cell r="L1254">
            <v>760</v>
          </cell>
          <cell r="M1254" t="str">
            <v>Direkt</v>
          </cell>
          <cell r="N1254">
            <v>409.18</v>
          </cell>
        </row>
        <row r="1255">
          <cell r="D1255" t="str">
            <v>Yenileme</v>
          </cell>
          <cell r="L1255">
            <v>750</v>
          </cell>
          <cell r="M1255" t="str">
            <v>Direkt</v>
          </cell>
          <cell r="N1255">
            <v>6432.09</v>
          </cell>
        </row>
        <row r="1256">
          <cell r="D1256" t="str">
            <v>Yenileme</v>
          </cell>
          <cell r="L1256">
            <v>760</v>
          </cell>
          <cell r="M1256" t="str">
            <v>Direkt</v>
          </cell>
          <cell r="N1256">
            <v>16.79</v>
          </cell>
        </row>
        <row r="1257">
          <cell r="D1257" t="str">
            <v>Yeni iş</v>
          </cell>
          <cell r="L1257">
            <v>720</v>
          </cell>
          <cell r="M1257" t="str">
            <v>Direkt</v>
          </cell>
          <cell r="N1257">
            <v>22.59</v>
          </cell>
        </row>
        <row r="1258">
          <cell r="D1258" t="str">
            <v>Yeni iş</v>
          </cell>
          <cell r="L1258">
            <v>724</v>
          </cell>
          <cell r="M1258" t="str">
            <v>Direkt</v>
          </cell>
          <cell r="N1258">
            <v>97.76</v>
          </cell>
        </row>
        <row r="1259">
          <cell r="D1259" t="str">
            <v>Yeni iş</v>
          </cell>
          <cell r="L1259">
            <v>750</v>
          </cell>
          <cell r="M1259" t="str">
            <v>Direkt</v>
          </cell>
          <cell r="N1259">
            <v>-1011823.49</v>
          </cell>
        </row>
        <row r="1260">
          <cell r="D1260" t="str">
            <v>Yeni iş</v>
          </cell>
          <cell r="L1260">
            <v>760</v>
          </cell>
          <cell r="M1260" t="str">
            <v>Direkt</v>
          </cell>
          <cell r="N1260">
            <v>-6415.7</v>
          </cell>
        </row>
        <row r="1261">
          <cell r="D1261" t="str">
            <v>Yeni iş</v>
          </cell>
          <cell r="L1261">
            <v>720</v>
          </cell>
          <cell r="M1261" t="str">
            <v>Direkt</v>
          </cell>
          <cell r="N1261">
            <v>5.01</v>
          </cell>
        </row>
        <row r="1262">
          <cell r="D1262" t="str">
            <v>Yeni iş</v>
          </cell>
          <cell r="L1262">
            <v>724</v>
          </cell>
          <cell r="M1262" t="str">
            <v>Direkt</v>
          </cell>
          <cell r="N1262">
            <v>15.02</v>
          </cell>
        </row>
        <row r="1263">
          <cell r="D1263" t="str">
            <v>Yeni iş</v>
          </cell>
          <cell r="L1263">
            <v>750</v>
          </cell>
          <cell r="M1263" t="str">
            <v>Direkt</v>
          </cell>
          <cell r="N1263">
            <v>165.99</v>
          </cell>
        </row>
        <row r="1264">
          <cell r="D1264" t="str">
            <v>Yeni iş</v>
          </cell>
          <cell r="L1264">
            <v>760</v>
          </cell>
          <cell r="M1264" t="str">
            <v>Direkt</v>
          </cell>
          <cell r="N1264">
            <v>83.98</v>
          </cell>
        </row>
        <row r="1265">
          <cell r="D1265" t="str">
            <v>Yenileme</v>
          </cell>
          <cell r="L1265">
            <v>750</v>
          </cell>
          <cell r="M1265" t="str">
            <v>Direkt</v>
          </cell>
          <cell r="N1265">
            <v>369.02</v>
          </cell>
        </row>
        <row r="1266">
          <cell r="D1266" t="str">
            <v>Yenileme</v>
          </cell>
          <cell r="L1266">
            <v>760</v>
          </cell>
          <cell r="M1266" t="str">
            <v>Direkt</v>
          </cell>
          <cell r="N1266">
            <v>1</v>
          </cell>
        </row>
        <row r="1267">
          <cell r="D1267" t="str">
            <v>Yeni iş</v>
          </cell>
          <cell r="L1267">
            <v>720</v>
          </cell>
          <cell r="M1267" t="str">
            <v>Direkt</v>
          </cell>
          <cell r="N1267">
            <v>-2.5</v>
          </cell>
        </row>
        <row r="1268">
          <cell r="D1268" t="str">
            <v>Yeni iş</v>
          </cell>
          <cell r="L1268">
            <v>724</v>
          </cell>
          <cell r="M1268" t="str">
            <v>Direkt</v>
          </cell>
          <cell r="N1268">
            <v>-7.5</v>
          </cell>
        </row>
        <row r="1269">
          <cell r="D1269" t="str">
            <v>Yeni iş</v>
          </cell>
          <cell r="L1269">
            <v>750</v>
          </cell>
          <cell r="M1269" t="str">
            <v>Direkt</v>
          </cell>
          <cell r="N1269">
            <v>-3507715.13</v>
          </cell>
        </row>
        <row r="1270">
          <cell r="D1270" t="str">
            <v>Yeni iş</v>
          </cell>
          <cell r="L1270">
            <v>760</v>
          </cell>
          <cell r="M1270" t="str">
            <v>Direkt</v>
          </cell>
          <cell r="N1270">
            <v>-64.87</v>
          </cell>
        </row>
        <row r="1271">
          <cell r="D1271" t="str">
            <v>Yeni iş</v>
          </cell>
          <cell r="L1271">
            <v>750</v>
          </cell>
          <cell r="M1271" t="str">
            <v>Direkt</v>
          </cell>
          <cell r="N1271">
            <v>267606.08</v>
          </cell>
        </row>
        <row r="1272">
          <cell r="D1272" t="str">
            <v>Yeni iş</v>
          </cell>
          <cell r="L1272">
            <v>750</v>
          </cell>
          <cell r="M1272" t="str">
            <v>Direkt</v>
          </cell>
          <cell r="N1272">
            <v>12066.47</v>
          </cell>
        </row>
        <row r="1273">
          <cell r="D1273" t="str">
            <v>Yeni iş</v>
          </cell>
          <cell r="L1273">
            <v>750</v>
          </cell>
          <cell r="M1273" t="str">
            <v>Direkt</v>
          </cell>
          <cell r="N1273">
            <v>0</v>
          </cell>
        </row>
        <row r="1274">
          <cell r="D1274" t="str">
            <v>Yeni iş</v>
          </cell>
          <cell r="L1274">
            <v>731</v>
          </cell>
          <cell r="M1274" t="str">
            <v>Direkt</v>
          </cell>
          <cell r="N1274">
            <v>31524.19</v>
          </cell>
        </row>
        <row r="1275">
          <cell r="D1275" t="str">
            <v>Yenileme</v>
          </cell>
          <cell r="L1275">
            <v>731</v>
          </cell>
          <cell r="M1275" t="str">
            <v>Direkt</v>
          </cell>
          <cell r="N1275">
            <v>3413.71</v>
          </cell>
        </row>
        <row r="1276">
          <cell r="D1276" t="str">
            <v>Yeni iş</v>
          </cell>
          <cell r="L1276">
            <v>730</v>
          </cell>
          <cell r="M1276" t="str">
            <v>Direkt</v>
          </cell>
          <cell r="N1276">
            <v>617460.22</v>
          </cell>
        </row>
        <row r="1277">
          <cell r="D1277" t="str">
            <v>Yenileme</v>
          </cell>
          <cell r="L1277">
            <v>730</v>
          </cell>
          <cell r="M1277" t="str">
            <v>Direkt</v>
          </cell>
          <cell r="N1277">
            <v>572484.84</v>
          </cell>
        </row>
        <row r="1278">
          <cell r="D1278" t="str">
            <v>Yeni iş</v>
          </cell>
          <cell r="L1278">
            <v>730</v>
          </cell>
          <cell r="M1278" t="str">
            <v>Direkt</v>
          </cell>
          <cell r="N1278">
            <v>2595</v>
          </cell>
        </row>
        <row r="1279">
          <cell r="D1279" t="str">
            <v>Yenileme</v>
          </cell>
          <cell r="L1279">
            <v>730</v>
          </cell>
          <cell r="M1279" t="str">
            <v>Direkt</v>
          </cell>
          <cell r="N1279">
            <v>600</v>
          </cell>
        </row>
        <row r="1280">
          <cell r="D1280" t="str">
            <v>Yeni iş</v>
          </cell>
          <cell r="L1280">
            <v>719</v>
          </cell>
          <cell r="M1280" t="str">
            <v>Direkt</v>
          </cell>
          <cell r="N1280">
            <v>1926611.58</v>
          </cell>
        </row>
        <row r="1281">
          <cell r="D1281" t="str">
            <v>Yenileme</v>
          </cell>
          <cell r="L1281">
            <v>719</v>
          </cell>
          <cell r="M1281" t="str">
            <v>Direkt</v>
          </cell>
          <cell r="N1281">
            <v>24199.53</v>
          </cell>
        </row>
        <row r="1282">
          <cell r="D1282" t="str">
            <v>Yeni iş</v>
          </cell>
          <cell r="L1282">
            <v>719</v>
          </cell>
          <cell r="M1282" t="str">
            <v>Direkt</v>
          </cell>
          <cell r="N1282">
            <v>374814.53</v>
          </cell>
        </row>
        <row r="1283">
          <cell r="D1283" t="str">
            <v>Yeni iş</v>
          </cell>
          <cell r="L1283">
            <v>771</v>
          </cell>
          <cell r="M1283" t="str">
            <v>Direkt</v>
          </cell>
          <cell r="N1283">
            <v>11499</v>
          </cell>
        </row>
        <row r="1284">
          <cell r="D1284" t="str">
            <v>Yenileme</v>
          </cell>
          <cell r="L1284">
            <v>771</v>
          </cell>
          <cell r="M1284" t="str">
            <v>Direkt</v>
          </cell>
          <cell r="N1284">
            <v>42715.07</v>
          </cell>
        </row>
        <row r="1285">
          <cell r="D1285" t="str">
            <v>Yeni iş</v>
          </cell>
          <cell r="L1285">
            <v>720</v>
          </cell>
          <cell r="M1285" t="str">
            <v>Direkt</v>
          </cell>
          <cell r="N1285">
            <v>738522.59</v>
          </cell>
        </row>
        <row r="1286">
          <cell r="D1286" t="str">
            <v>Yenileme</v>
          </cell>
          <cell r="L1286">
            <v>720</v>
          </cell>
          <cell r="M1286" t="str">
            <v>Direkt</v>
          </cell>
          <cell r="N1286">
            <v>914241.56</v>
          </cell>
        </row>
        <row r="1287">
          <cell r="D1287" t="str">
            <v>Yeni iş</v>
          </cell>
          <cell r="L1287">
            <v>720</v>
          </cell>
          <cell r="M1287" t="str">
            <v>Direkt</v>
          </cell>
          <cell r="N1287">
            <v>5067199.33</v>
          </cell>
        </row>
        <row r="1288">
          <cell r="D1288" t="str">
            <v>Yeni iş</v>
          </cell>
          <cell r="L1288">
            <v>733</v>
          </cell>
          <cell r="M1288" t="str">
            <v>Direkt</v>
          </cell>
          <cell r="N1288">
            <v>90870.399999999994</v>
          </cell>
        </row>
        <row r="1289">
          <cell r="D1289" t="str">
            <v>Yenileme</v>
          </cell>
          <cell r="L1289">
            <v>733</v>
          </cell>
          <cell r="M1289" t="str">
            <v>Direkt</v>
          </cell>
          <cell r="N1289">
            <v>113452.96</v>
          </cell>
        </row>
        <row r="1290">
          <cell r="D1290" t="str">
            <v>Yeni iş</v>
          </cell>
          <cell r="L1290">
            <v>733</v>
          </cell>
          <cell r="M1290" t="str">
            <v>Direkt</v>
          </cell>
          <cell r="N1290">
            <v>733653.17</v>
          </cell>
        </row>
        <row r="1291">
          <cell r="D1291" t="str">
            <v>Yenileme</v>
          </cell>
          <cell r="L1291">
            <v>733</v>
          </cell>
          <cell r="M1291" t="str">
            <v>Direkt</v>
          </cell>
          <cell r="N1291">
            <v>65997.5</v>
          </cell>
        </row>
        <row r="1292">
          <cell r="D1292" t="str">
            <v>Yeni iş</v>
          </cell>
          <cell r="L1292">
            <v>733</v>
          </cell>
          <cell r="M1292" t="str">
            <v>Direkt</v>
          </cell>
          <cell r="N1292">
            <v>0</v>
          </cell>
        </row>
        <row r="1293">
          <cell r="D1293" t="str">
            <v>Yenileme</v>
          </cell>
          <cell r="L1293">
            <v>733</v>
          </cell>
          <cell r="M1293" t="str">
            <v>Direkt</v>
          </cell>
          <cell r="N1293">
            <v>10000</v>
          </cell>
        </row>
        <row r="1294">
          <cell r="D1294" t="str">
            <v>Yeni iş</v>
          </cell>
          <cell r="L1294">
            <v>733</v>
          </cell>
          <cell r="M1294" t="str">
            <v>Direkt</v>
          </cell>
          <cell r="N1294">
            <v>505660.45</v>
          </cell>
        </row>
        <row r="1295">
          <cell r="D1295" t="str">
            <v>Yenileme</v>
          </cell>
          <cell r="L1295">
            <v>733</v>
          </cell>
          <cell r="M1295" t="str">
            <v>Direkt</v>
          </cell>
          <cell r="N1295">
            <v>290231.8</v>
          </cell>
        </row>
        <row r="1296">
          <cell r="D1296" t="str">
            <v>Yeni iş</v>
          </cell>
          <cell r="L1296">
            <v>733</v>
          </cell>
          <cell r="M1296" t="str">
            <v>Direkt</v>
          </cell>
          <cell r="N1296">
            <v>7892.51</v>
          </cell>
        </row>
        <row r="1297">
          <cell r="D1297" t="str">
            <v>Yenileme</v>
          </cell>
          <cell r="L1297">
            <v>733</v>
          </cell>
          <cell r="M1297" t="str">
            <v>Direkt</v>
          </cell>
          <cell r="N1297">
            <v>14563.03</v>
          </cell>
        </row>
        <row r="1298">
          <cell r="D1298" t="str">
            <v>Yeni iş</v>
          </cell>
          <cell r="L1298">
            <v>771</v>
          </cell>
          <cell r="M1298" t="str">
            <v>Direkt</v>
          </cell>
          <cell r="N1298">
            <v>4738.0600000000004</v>
          </cell>
        </row>
        <row r="1299">
          <cell r="D1299" t="str">
            <v>Yeni iş</v>
          </cell>
          <cell r="L1299">
            <v>759</v>
          </cell>
          <cell r="M1299" t="str">
            <v>Direkt</v>
          </cell>
          <cell r="N1299">
            <v>23577.75</v>
          </cell>
        </row>
        <row r="1300">
          <cell r="D1300" t="str">
            <v>Yenileme</v>
          </cell>
          <cell r="L1300">
            <v>759</v>
          </cell>
          <cell r="M1300" t="str">
            <v>Direkt</v>
          </cell>
          <cell r="N1300">
            <v>1444658.96</v>
          </cell>
        </row>
        <row r="1301">
          <cell r="D1301" t="str">
            <v>Yeni iş</v>
          </cell>
          <cell r="L1301">
            <v>720</v>
          </cell>
          <cell r="M1301" t="str">
            <v>Direkt</v>
          </cell>
          <cell r="N1301">
            <v>1080</v>
          </cell>
        </row>
        <row r="1302">
          <cell r="D1302" t="str">
            <v>Yeni iş</v>
          </cell>
          <cell r="L1302">
            <v>750</v>
          </cell>
          <cell r="M1302" t="str">
            <v>Direkt</v>
          </cell>
          <cell r="N1302">
            <v>1080</v>
          </cell>
        </row>
        <row r="1303">
          <cell r="D1303" t="str">
            <v>Yeni iş</v>
          </cell>
          <cell r="L1303">
            <v>780</v>
          </cell>
          <cell r="M1303" t="str">
            <v>Direkt</v>
          </cell>
          <cell r="N1303">
            <v>15120</v>
          </cell>
        </row>
        <row r="1304">
          <cell r="D1304" t="str">
            <v>Yenileme</v>
          </cell>
          <cell r="L1304">
            <v>720</v>
          </cell>
          <cell r="M1304" t="str">
            <v>Direkt</v>
          </cell>
          <cell r="N1304">
            <v>697.8</v>
          </cell>
        </row>
        <row r="1305">
          <cell r="D1305" t="str">
            <v>Yenileme</v>
          </cell>
          <cell r="L1305">
            <v>750</v>
          </cell>
          <cell r="M1305" t="str">
            <v>Direkt</v>
          </cell>
          <cell r="N1305">
            <v>697.8</v>
          </cell>
        </row>
        <row r="1306">
          <cell r="D1306" t="str">
            <v>Yenileme</v>
          </cell>
          <cell r="L1306">
            <v>780</v>
          </cell>
          <cell r="M1306" t="str">
            <v>Direkt</v>
          </cell>
          <cell r="N1306">
            <v>9770.2999999999993</v>
          </cell>
        </row>
        <row r="1307">
          <cell r="D1307" t="str">
            <v>Yeni iş</v>
          </cell>
          <cell r="L1307">
            <v>720</v>
          </cell>
          <cell r="M1307" t="str">
            <v>Direkt</v>
          </cell>
          <cell r="N1307">
            <v>20</v>
          </cell>
        </row>
        <row r="1308">
          <cell r="D1308" t="str">
            <v>Yeni iş</v>
          </cell>
          <cell r="L1308">
            <v>750</v>
          </cell>
          <cell r="M1308" t="str">
            <v>Direkt</v>
          </cell>
          <cell r="N1308">
            <v>20</v>
          </cell>
        </row>
        <row r="1309">
          <cell r="D1309" t="str">
            <v>Yeni iş</v>
          </cell>
          <cell r="L1309">
            <v>780</v>
          </cell>
          <cell r="M1309" t="str">
            <v>Direkt</v>
          </cell>
          <cell r="N1309">
            <v>280</v>
          </cell>
        </row>
        <row r="1310">
          <cell r="D1310" t="str">
            <v>Yenileme</v>
          </cell>
          <cell r="L1310">
            <v>720</v>
          </cell>
          <cell r="M1310" t="str">
            <v>Direkt</v>
          </cell>
          <cell r="N1310">
            <v>40</v>
          </cell>
        </row>
        <row r="1311">
          <cell r="D1311" t="str">
            <v>Yenileme</v>
          </cell>
          <cell r="L1311">
            <v>750</v>
          </cell>
          <cell r="M1311" t="str">
            <v>Direkt</v>
          </cell>
          <cell r="N1311">
            <v>40</v>
          </cell>
        </row>
        <row r="1312">
          <cell r="D1312" t="str">
            <v>Yenileme</v>
          </cell>
          <cell r="L1312">
            <v>780</v>
          </cell>
          <cell r="M1312" t="str">
            <v>Direkt</v>
          </cell>
          <cell r="N1312">
            <v>560</v>
          </cell>
        </row>
        <row r="1313">
          <cell r="D1313" t="str">
            <v>Yeni iş</v>
          </cell>
          <cell r="L1313">
            <v>780</v>
          </cell>
          <cell r="M1313" t="str">
            <v>Direkt</v>
          </cell>
          <cell r="N1313">
            <v>25809.55</v>
          </cell>
        </row>
        <row r="1314">
          <cell r="D1314" t="str">
            <v>Yeni iş</v>
          </cell>
          <cell r="L1314">
            <v>750</v>
          </cell>
          <cell r="M1314" t="str">
            <v>Direkt</v>
          </cell>
          <cell r="N1314">
            <v>0</v>
          </cell>
        </row>
        <row r="1315">
          <cell r="D1315" t="str">
            <v>Yeni iş</v>
          </cell>
          <cell r="L1315">
            <v>750</v>
          </cell>
          <cell r="M1315" t="str">
            <v>Direkt</v>
          </cell>
          <cell r="N1315">
            <v>169375.48</v>
          </cell>
        </row>
        <row r="1316">
          <cell r="D1316" t="str">
            <v>Yenileme</v>
          </cell>
          <cell r="L1316">
            <v>750</v>
          </cell>
          <cell r="M1316" t="str">
            <v>Direkt</v>
          </cell>
          <cell r="N1316">
            <v>295.24</v>
          </cell>
        </row>
        <row r="1317">
          <cell r="D1317" t="str">
            <v>Yeni iş</v>
          </cell>
          <cell r="L1317">
            <v>750</v>
          </cell>
          <cell r="M1317" t="str">
            <v>Direkt</v>
          </cell>
          <cell r="N1317">
            <v>295.24</v>
          </cell>
        </row>
        <row r="1318">
          <cell r="D1318" t="str">
            <v>Yeni iş</v>
          </cell>
          <cell r="L1318">
            <v>786</v>
          </cell>
          <cell r="M1318" t="str">
            <v>Direkt</v>
          </cell>
          <cell r="N1318">
            <v>728794.76835000003</v>
          </cell>
        </row>
        <row r="1319">
          <cell r="D1319" t="str">
            <v>Yenileme</v>
          </cell>
          <cell r="L1319">
            <v>786</v>
          </cell>
          <cell r="M1319" t="str">
            <v>Direkt</v>
          </cell>
          <cell r="N1319">
            <v>2404.7800000000002</v>
          </cell>
        </row>
        <row r="1320">
          <cell r="D1320" t="str">
            <v>Yeni iş</v>
          </cell>
          <cell r="L1320">
            <v>786</v>
          </cell>
          <cell r="M1320" t="str">
            <v>Direkt</v>
          </cell>
          <cell r="N1320">
            <v>2952.5535</v>
          </cell>
        </row>
        <row r="1321">
          <cell r="D1321" t="str">
            <v>Yeni iş</v>
          </cell>
          <cell r="L1321">
            <v>786</v>
          </cell>
          <cell r="M1321" t="str">
            <v>Direkt</v>
          </cell>
          <cell r="N1321">
            <v>4709.8</v>
          </cell>
        </row>
        <row r="1322">
          <cell r="D1322" t="str">
            <v>Yeni iş</v>
          </cell>
          <cell r="L1322">
            <v>784</v>
          </cell>
          <cell r="M1322" t="str">
            <v>Direkt</v>
          </cell>
          <cell r="N1322">
            <v>-15</v>
          </cell>
        </row>
        <row r="1323">
          <cell r="D1323" t="str">
            <v>Yeni iş</v>
          </cell>
          <cell r="L1323">
            <v>90601</v>
          </cell>
          <cell r="M1323" t="str">
            <v>Direkt</v>
          </cell>
          <cell r="N1323">
            <v>426608.24</v>
          </cell>
        </row>
        <row r="1324">
          <cell r="D1324" t="str">
            <v>Yeni iş</v>
          </cell>
          <cell r="L1324">
            <v>784</v>
          </cell>
          <cell r="M1324" t="str">
            <v>Direkt</v>
          </cell>
          <cell r="N1324">
            <v>-432.69</v>
          </cell>
        </row>
        <row r="1325">
          <cell r="D1325" t="str">
            <v>Yeni iş</v>
          </cell>
          <cell r="L1325">
            <v>90602</v>
          </cell>
          <cell r="M1325" t="str">
            <v>Direkt</v>
          </cell>
          <cell r="N1325">
            <v>68132190.989999995</v>
          </cell>
        </row>
        <row r="1326">
          <cell r="D1326" t="str">
            <v>Yeni iş</v>
          </cell>
          <cell r="L1326">
            <v>90602</v>
          </cell>
          <cell r="M1326" t="str">
            <v>Direkt</v>
          </cell>
          <cell r="N1326">
            <v>38880628.369999997</v>
          </cell>
        </row>
        <row r="1327">
          <cell r="D1327" t="str">
            <v>Yeni iş</v>
          </cell>
          <cell r="L1327">
            <v>784</v>
          </cell>
          <cell r="M1327" t="str">
            <v>Direkt</v>
          </cell>
          <cell r="N1327">
            <v>-662</v>
          </cell>
        </row>
        <row r="1328">
          <cell r="D1328" t="str">
            <v>Yeni iş</v>
          </cell>
          <cell r="L1328">
            <v>90602</v>
          </cell>
          <cell r="M1328" t="str">
            <v>Direkt</v>
          </cell>
          <cell r="N1328">
            <v>3530528.48</v>
          </cell>
        </row>
        <row r="1329">
          <cell r="D1329" t="str">
            <v>Yeni iş</v>
          </cell>
          <cell r="L1329">
            <v>90602</v>
          </cell>
          <cell r="M1329" t="str">
            <v>Direkt</v>
          </cell>
          <cell r="N1329">
            <v>420075.95</v>
          </cell>
        </row>
        <row r="1330">
          <cell r="D1330" t="str">
            <v>Yeni iş</v>
          </cell>
          <cell r="L1330">
            <v>90602</v>
          </cell>
          <cell r="M1330" t="str">
            <v>Direkt</v>
          </cell>
          <cell r="N1330">
            <v>542379.38</v>
          </cell>
        </row>
        <row r="1331">
          <cell r="D1331" t="str">
            <v>Yeni iş</v>
          </cell>
          <cell r="L1331">
            <v>90602</v>
          </cell>
          <cell r="M1331" t="str">
            <v>Direkt</v>
          </cell>
          <cell r="N1331">
            <v>1823100</v>
          </cell>
        </row>
        <row r="1332">
          <cell r="D1332" t="str">
            <v>Yenileme</v>
          </cell>
          <cell r="L1332">
            <v>785</v>
          </cell>
          <cell r="M1332" t="str">
            <v>Direkt</v>
          </cell>
          <cell r="N1332">
            <v>0</v>
          </cell>
        </row>
        <row r="1333">
          <cell r="D1333" t="str">
            <v>Yenileme</v>
          </cell>
          <cell r="L1333">
            <v>90601</v>
          </cell>
          <cell r="M1333" t="str">
            <v>Direkt</v>
          </cell>
          <cell r="N1333">
            <v>245397.62</v>
          </cell>
        </row>
        <row r="1334">
          <cell r="D1334" t="str">
            <v>Yenileme</v>
          </cell>
          <cell r="L1334">
            <v>90601</v>
          </cell>
          <cell r="M1334" t="str">
            <v>Direkt</v>
          </cell>
          <cell r="N1334">
            <v>29313.439999999999</v>
          </cell>
        </row>
        <row r="1335">
          <cell r="D1335" t="str">
            <v>Yenileme</v>
          </cell>
          <cell r="L1335">
            <v>784</v>
          </cell>
          <cell r="M1335" t="str">
            <v>Direkt</v>
          </cell>
          <cell r="N1335">
            <v>15</v>
          </cell>
        </row>
        <row r="1336">
          <cell r="D1336" t="str">
            <v>Yenileme</v>
          </cell>
          <cell r="L1336">
            <v>90602</v>
          </cell>
          <cell r="M1336" t="str">
            <v>Direkt</v>
          </cell>
          <cell r="N1336">
            <v>26703453.18</v>
          </cell>
        </row>
        <row r="1337">
          <cell r="D1337" t="str">
            <v>Yenileme</v>
          </cell>
          <cell r="L1337">
            <v>90602</v>
          </cell>
          <cell r="M1337" t="str">
            <v>Direkt</v>
          </cell>
          <cell r="N1337">
            <v>8896064.3300000001</v>
          </cell>
        </row>
        <row r="1338">
          <cell r="D1338" t="str">
            <v>Yenileme</v>
          </cell>
          <cell r="L1338">
            <v>90602</v>
          </cell>
          <cell r="M1338" t="str">
            <v>Direkt</v>
          </cell>
          <cell r="N1338">
            <v>1499122.46</v>
          </cell>
        </row>
        <row r="1339">
          <cell r="D1339" t="str">
            <v>Yenileme</v>
          </cell>
          <cell r="L1339">
            <v>90602</v>
          </cell>
          <cell r="M1339" t="str">
            <v>Direkt</v>
          </cell>
          <cell r="N1339">
            <v>4299803.8099999996</v>
          </cell>
        </row>
        <row r="1340">
          <cell r="D1340" t="str">
            <v>Yenileme</v>
          </cell>
          <cell r="L1340">
            <v>90602</v>
          </cell>
          <cell r="M1340" t="str">
            <v>Direkt</v>
          </cell>
          <cell r="N1340">
            <v>106951.64</v>
          </cell>
        </row>
        <row r="1341">
          <cell r="D1341" t="str">
            <v>Yenileme</v>
          </cell>
          <cell r="L1341">
            <v>90602</v>
          </cell>
          <cell r="M1341" t="str">
            <v>Direkt</v>
          </cell>
          <cell r="N1341">
            <v>54602.61</v>
          </cell>
        </row>
        <row r="1342">
          <cell r="D1342" t="str">
            <v>Yenileme</v>
          </cell>
          <cell r="L1342">
            <v>90602</v>
          </cell>
          <cell r="M1342" t="str">
            <v>Direkt</v>
          </cell>
          <cell r="N1342">
            <v>1035448.48</v>
          </cell>
        </row>
        <row r="1343">
          <cell r="D1343" t="str">
            <v>Yeni iş</v>
          </cell>
          <cell r="L1343">
            <v>90601</v>
          </cell>
          <cell r="M1343" t="str">
            <v>Direkt</v>
          </cell>
          <cell r="N1343">
            <v>4677.09</v>
          </cell>
        </row>
        <row r="1344">
          <cell r="D1344" t="str">
            <v>Yeni iş</v>
          </cell>
          <cell r="L1344">
            <v>90602</v>
          </cell>
          <cell r="M1344" t="str">
            <v>Direkt</v>
          </cell>
          <cell r="N1344">
            <v>1509060.34</v>
          </cell>
        </row>
        <row r="1345">
          <cell r="D1345" t="str">
            <v>Yeni iş</v>
          </cell>
          <cell r="L1345">
            <v>90602</v>
          </cell>
          <cell r="M1345" t="str">
            <v>Direkt</v>
          </cell>
          <cell r="N1345">
            <v>26821462.210000001</v>
          </cell>
        </row>
        <row r="1346">
          <cell r="D1346" t="str">
            <v>Yeni iş</v>
          </cell>
          <cell r="L1346">
            <v>90602</v>
          </cell>
          <cell r="M1346" t="str">
            <v>Direkt</v>
          </cell>
          <cell r="N1346">
            <v>107041.15</v>
          </cell>
        </row>
        <row r="1347">
          <cell r="D1347" t="str">
            <v>Yeni iş</v>
          </cell>
          <cell r="L1347">
            <v>90602</v>
          </cell>
          <cell r="M1347" t="str">
            <v>Direkt</v>
          </cell>
          <cell r="N1347">
            <v>4913503.55</v>
          </cell>
        </row>
        <row r="1348">
          <cell r="D1348" t="str">
            <v>Yeni iş</v>
          </cell>
          <cell r="L1348">
            <v>90602</v>
          </cell>
          <cell r="M1348" t="str">
            <v>Direkt</v>
          </cell>
          <cell r="N1348">
            <v>41738.839999999997</v>
          </cell>
        </row>
        <row r="1349">
          <cell r="D1349" t="str">
            <v>Yeni iş</v>
          </cell>
          <cell r="L1349">
            <v>90602</v>
          </cell>
          <cell r="M1349" t="str">
            <v>Direkt</v>
          </cell>
          <cell r="N1349">
            <v>27115.83</v>
          </cell>
        </row>
        <row r="1350">
          <cell r="D1350" t="str">
            <v>Yenileme</v>
          </cell>
          <cell r="L1350">
            <v>90602</v>
          </cell>
          <cell r="M1350" t="str">
            <v>Direkt</v>
          </cell>
          <cell r="N1350">
            <v>1139837.53</v>
          </cell>
        </row>
        <row r="1351">
          <cell r="D1351" t="str">
            <v>Yenileme</v>
          </cell>
          <cell r="L1351">
            <v>90602</v>
          </cell>
          <cell r="M1351" t="str">
            <v>Direkt</v>
          </cell>
          <cell r="N1351">
            <v>3142406.91</v>
          </cell>
        </row>
        <row r="1352">
          <cell r="D1352" t="str">
            <v>Yenileme</v>
          </cell>
          <cell r="L1352">
            <v>90602</v>
          </cell>
          <cell r="M1352" t="str">
            <v>Direkt</v>
          </cell>
          <cell r="N1352">
            <v>11904.26</v>
          </cell>
        </row>
        <row r="1353">
          <cell r="D1353" t="str">
            <v>Yenileme</v>
          </cell>
          <cell r="L1353">
            <v>90602</v>
          </cell>
          <cell r="M1353" t="str">
            <v>Direkt</v>
          </cell>
          <cell r="N1353">
            <v>2136365.1800000002</v>
          </cell>
        </row>
        <row r="1354">
          <cell r="D1354" t="str">
            <v>Yenileme</v>
          </cell>
          <cell r="L1354">
            <v>90602</v>
          </cell>
          <cell r="M1354" t="str">
            <v>Direkt</v>
          </cell>
          <cell r="N1354">
            <v>17859.75</v>
          </cell>
        </row>
        <row r="1355">
          <cell r="D1355" t="str">
            <v>Yeni iş</v>
          </cell>
          <cell r="L1355">
            <v>90601</v>
          </cell>
          <cell r="M1355" t="str">
            <v>Direkt</v>
          </cell>
          <cell r="N1355">
            <v>0</v>
          </cell>
        </row>
        <row r="1356">
          <cell r="D1356" t="str">
            <v>Yeni iş</v>
          </cell>
          <cell r="L1356">
            <v>90601</v>
          </cell>
          <cell r="M1356" t="str">
            <v>Direkt</v>
          </cell>
          <cell r="N1356">
            <v>0</v>
          </cell>
        </row>
        <row r="1357">
          <cell r="D1357" t="str">
            <v>Yeni iş</v>
          </cell>
          <cell r="L1357">
            <v>90602</v>
          </cell>
          <cell r="M1357" t="str">
            <v>Direkt</v>
          </cell>
          <cell r="N1357">
            <v>11747.87</v>
          </cell>
        </row>
        <row r="1358">
          <cell r="D1358" t="str">
            <v>Yeni iş</v>
          </cell>
          <cell r="L1358">
            <v>90602</v>
          </cell>
          <cell r="M1358" t="str">
            <v>Direkt</v>
          </cell>
          <cell r="N1358">
            <v>237000</v>
          </cell>
        </row>
        <row r="1359">
          <cell r="D1359" t="str">
            <v>Yeni iş</v>
          </cell>
          <cell r="L1359">
            <v>90602</v>
          </cell>
          <cell r="M1359" t="str">
            <v>Direkt</v>
          </cell>
          <cell r="N1359">
            <v>6627.19</v>
          </cell>
        </row>
        <row r="1360">
          <cell r="D1360" t="str">
            <v>Yenileme</v>
          </cell>
          <cell r="L1360">
            <v>90601</v>
          </cell>
          <cell r="M1360" t="str">
            <v>Direkt</v>
          </cell>
          <cell r="N1360">
            <v>5681.82</v>
          </cell>
        </row>
        <row r="1361">
          <cell r="D1361" t="str">
            <v>Yenileme</v>
          </cell>
          <cell r="L1361">
            <v>90602</v>
          </cell>
          <cell r="M1361" t="str">
            <v>Direkt</v>
          </cell>
          <cell r="N1361">
            <v>54817.8</v>
          </cell>
        </row>
        <row r="1362">
          <cell r="D1362" t="str">
            <v>Yenileme</v>
          </cell>
          <cell r="L1362">
            <v>90602</v>
          </cell>
          <cell r="M1362" t="str">
            <v>Direkt</v>
          </cell>
          <cell r="N1362">
            <v>18361.599999999999</v>
          </cell>
        </row>
        <row r="1363">
          <cell r="D1363" t="str">
            <v>Yeni iş</v>
          </cell>
          <cell r="L1363">
            <v>90601</v>
          </cell>
          <cell r="M1363" t="str">
            <v>Direkt</v>
          </cell>
          <cell r="N1363">
            <v>13647.42</v>
          </cell>
        </row>
        <row r="1364">
          <cell r="D1364" t="str">
            <v>Yeni iş</v>
          </cell>
          <cell r="L1364">
            <v>90602</v>
          </cell>
          <cell r="M1364" t="str">
            <v>Direkt</v>
          </cell>
          <cell r="N1364">
            <v>177300.76</v>
          </cell>
        </row>
        <row r="1365">
          <cell r="D1365" t="str">
            <v>Yeni iş</v>
          </cell>
          <cell r="L1365">
            <v>90602</v>
          </cell>
          <cell r="M1365" t="str">
            <v>Direkt</v>
          </cell>
          <cell r="N1365">
            <v>1776825.48</v>
          </cell>
        </row>
        <row r="1366">
          <cell r="D1366" t="str">
            <v>Yeni iş</v>
          </cell>
          <cell r="L1366">
            <v>90602</v>
          </cell>
          <cell r="M1366" t="str">
            <v>Direkt</v>
          </cell>
          <cell r="N1366">
            <v>25767.06</v>
          </cell>
        </row>
        <row r="1367">
          <cell r="D1367" t="str">
            <v>Yeni iş</v>
          </cell>
          <cell r="L1367">
            <v>90602</v>
          </cell>
          <cell r="M1367" t="str">
            <v>Direkt</v>
          </cell>
          <cell r="N1367">
            <v>150912.70000000001</v>
          </cell>
        </row>
        <row r="1368">
          <cell r="D1368" t="str">
            <v>Yeni iş</v>
          </cell>
          <cell r="L1368">
            <v>90601</v>
          </cell>
          <cell r="M1368" t="str">
            <v>Direkt</v>
          </cell>
          <cell r="N1368">
            <v>1074.83</v>
          </cell>
        </row>
        <row r="1369">
          <cell r="D1369" t="str">
            <v>Yeni iş</v>
          </cell>
          <cell r="L1369">
            <v>90602</v>
          </cell>
          <cell r="M1369" t="str">
            <v>Direkt</v>
          </cell>
          <cell r="N1369">
            <v>28913.5</v>
          </cell>
        </row>
        <row r="1370">
          <cell r="D1370" t="str">
            <v>Yeni iş</v>
          </cell>
          <cell r="L1370">
            <v>90602</v>
          </cell>
          <cell r="M1370" t="str">
            <v>Direkt</v>
          </cell>
          <cell r="N1370">
            <v>706305.36</v>
          </cell>
        </row>
        <row r="1371">
          <cell r="D1371" t="str">
            <v>Yeni iş</v>
          </cell>
          <cell r="L1371">
            <v>90602</v>
          </cell>
          <cell r="M1371" t="str">
            <v>Direkt</v>
          </cell>
          <cell r="N1371">
            <v>37085.82</v>
          </cell>
        </row>
        <row r="1372">
          <cell r="D1372" t="str">
            <v>Yeni iş</v>
          </cell>
          <cell r="L1372">
            <v>90601</v>
          </cell>
          <cell r="M1372" t="str">
            <v>Direkt</v>
          </cell>
          <cell r="N1372">
            <v>0</v>
          </cell>
        </row>
        <row r="1373">
          <cell r="D1373" t="str">
            <v>Yeni iş</v>
          </cell>
          <cell r="L1373">
            <v>90602</v>
          </cell>
          <cell r="M1373" t="str">
            <v>Direkt</v>
          </cell>
          <cell r="N1373">
            <v>0</v>
          </cell>
        </row>
        <row r="1374">
          <cell r="D1374" t="str">
            <v>Yeni iş</v>
          </cell>
          <cell r="L1374">
            <v>90602</v>
          </cell>
          <cell r="M1374" t="str">
            <v>Direkt</v>
          </cell>
          <cell r="N1374">
            <v>0</v>
          </cell>
        </row>
        <row r="1375">
          <cell r="D1375" t="str">
            <v>Yeni iş</v>
          </cell>
          <cell r="L1375">
            <v>90602</v>
          </cell>
          <cell r="M1375" t="str">
            <v>Direkt</v>
          </cell>
          <cell r="N1375">
            <v>0</v>
          </cell>
        </row>
        <row r="1376">
          <cell r="D1376" t="str">
            <v>Yeni iş</v>
          </cell>
          <cell r="L1376">
            <v>784</v>
          </cell>
          <cell r="M1376" t="str">
            <v>Direkt</v>
          </cell>
          <cell r="N1376">
            <v>540123.06000000006</v>
          </cell>
        </row>
        <row r="1377">
          <cell r="D1377" t="str">
            <v>Yeni iş</v>
          </cell>
          <cell r="L1377">
            <v>785</v>
          </cell>
          <cell r="M1377" t="str">
            <v>Direkt</v>
          </cell>
          <cell r="N1377">
            <v>69047.210000000006</v>
          </cell>
        </row>
        <row r="1378">
          <cell r="D1378" t="str">
            <v>Yenileme</v>
          </cell>
          <cell r="L1378">
            <v>784</v>
          </cell>
          <cell r="M1378" t="str">
            <v>Direkt</v>
          </cell>
          <cell r="N1378">
            <v>4289.2299999999996</v>
          </cell>
        </row>
        <row r="1379">
          <cell r="D1379" t="str">
            <v>Yenileme</v>
          </cell>
          <cell r="L1379">
            <v>785</v>
          </cell>
          <cell r="M1379" t="str">
            <v>Direkt</v>
          </cell>
          <cell r="N1379">
            <v>600</v>
          </cell>
        </row>
        <row r="1380">
          <cell r="D1380" t="str">
            <v>Yeni iş</v>
          </cell>
          <cell r="L1380">
            <v>784</v>
          </cell>
          <cell r="M1380" t="str">
            <v>Direkt</v>
          </cell>
          <cell r="N1380">
            <v>0</v>
          </cell>
        </row>
        <row r="1381">
          <cell r="D1381" t="str">
            <v>Yeni iş</v>
          </cell>
          <cell r="L1381">
            <v>785</v>
          </cell>
          <cell r="M1381" t="str">
            <v>Direkt</v>
          </cell>
          <cell r="N1381">
            <v>0</v>
          </cell>
        </row>
        <row r="1382">
          <cell r="D1382" t="str">
            <v>Yeni iş</v>
          </cell>
          <cell r="L1382">
            <v>90701</v>
          </cell>
          <cell r="M1382" t="str">
            <v>Direkt</v>
          </cell>
          <cell r="N1382">
            <v>115247.85</v>
          </cell>
        </row>
        <row r="1383">
          <cell r="D1383" t="str">
            <v>Yeni iş</v>
          </cell>
          <cell r="L1383">
            <v>90701</v>
          </cell>
          <cell r="M1383" t="str">
            <v>Direkt</v>
          </cell>
          <cell r="N1383">
            <v>1784.01</v>
          </cell>
        </row>
        <row r="1384">
          <cell r="D1384" t="str">
            <v>Yeni iş</v>
          </cell>
          <cell r="L1384">
            <v>90702</v>
          </cell>
          <cell r="M1384" t="str">
            <v>Direkt</v>
          </cell>
          <cell r="N1384">
            <v>7343.26</v>
          </cell>
        </row>
        <row r="1385">
          <cell r="D1385" t="str">
            <v>Yeni iş</v>
          </cell>
          <cell r="L1385">
            <v>90702</v>
          </cell>
          <cell r="M1385" t="str">
            <v>Direkt</v>
          </cell>
          <cell r="N1385">
            <v>154298.44</v>
          </cell>
        </row>
        <row r="1386">
          <cell r="D1386" t="str">
            <v>Yeni iş</v>
          </cell>
          <cell r="L1386">
            <v>90702</v>
          </cell>
          <cell r="M1386" t="str">
            <v>Direkt</v>
          </cell>
          <cell r="N1386">
            <v>104148.62</v>
          </cell>
        </row>
        <row r="1387">
          <cell r="D1387" t="str">
            <v>Yenileme</v>
          </cell>
          <cell r="L1387">
            <v>90701</v>
          </cell>
          <cell r="M1387" t="str">
            <v>Direkt</v>
          </cell>
          <cell r="N1387">
            <v>139205.44</v>
          </cell>
        </row>
        <row r="1388">
          <cell r="D1388" t="str">
            <v>Yenileme</v>
          </cell>
          <cell r="L1388">
            <v>90701</v>
          </cell>
          <cell r="M1388" t="str">
            <v>Direkt</v>
          </cell>
          <cell r="N1388">
            <v>250856.83</v>
          </cell>
        </row>
        <row r="1389">
          <cell r="D1389" t="str">
            <v>Yenileme</v>
          </cell>
          <cell r="L1389">
            <v>90702</v>
          </cell>
          <cell r="M1389" t="str">
            <v>Direkt</v>
          </cell>
          <cell r="N1389">
            <v>9240.39</v>
          </cell>
        </row>
        <row r="1390">
          <cell r="D1390" t="str">
            <v>Yenileme</v>
          </cell>
          <cell r="L1390">
            <v>90702</v>
          </cell>
          <cell r="M1390" t="str">
            <v>Direkt</v>
          </cell>
          <cell r="N1390">
            <v>5149660.8099999996</v>
          </cell>
        </row>
        <row r="1391">
          <cell r="D1391" t="str">
            <v>Yeni iş</v>
          </cell>
          <cell r="L1391">
            <v>90702</v>
          </cell>
          <cell r="M1391" t="str">
            <v>Direkt</v>
          </cell>
          <cell r="N1391">
            <v>0</v>
          </cell>
        </row>
        <row r="1392">
          <cell r="D1392" t="str">
            <v>Yeni iş</v>
          </cell>
          <cell r="L1392">
            <v>90702</v>
          </cell>
          <cell r="M1392" t="str">
            <v>Direkt</v>
          </cell>
          <cell r="N1392">
            <v>31459.23</v>
          </cell>
        </row>
        <row r="1393">
          <cell r="D1393" t="str">
            <v>Yenileme</v>
          </cell>
          <cell r="L1393">
            <v>90702</v>
          </cell>
          <cell r="M1393" t="str">
            <v>Direkt</v>
          </cell>
          <cell r="N1393">
            <v>2115429.63</v>
          </cell>
        </row>
        <row r="1394">
          <cell r="D1394" t="str">
            <v>Yeni iş</v>
          </cell>
          <cell r="L1394">
            <v>786</v>
          </cell>
          <cell r="M1394" t="str">
            <v>Direkt</v>
          </cell>
          <cell r="N1394">
            <v>27257.728439999999</v>
          </cell>
        </row>
        <row r="1395">
          <cell r="D1395" t="str">
            <v>Yeni iş</v>
          </cell>
          <cell r="L1395">
            <v>905</v>
          </cell>
          <cell r="M1395" t="str">
            <v>Direkt</v>
          </cell>
          <cell r="N1395">
            <v>14606635.1</v>
          </cell>
        </row>
        <row r="1396">
          <cell r="D1396" t="str">
            <v>Yenileme</v>
          </cell>
          <cell r="L1396">
            <v>905</v>
          </cell>
          <cell r="M1396" t="str">
            <v>Direkt</v>
          </cell>
          <cell r="N1396">
            <v>211345.71</v>
          </cell>
        </row>
        <row r="1397">
          <cell r="D1397" t="str">
            <v>Yeni iş</v>
          </cell>
          <cell r="L1397">
            <v>905</v>
          </cell>
          <cell r="M1397" t="str">
            <v>Direkt</v>
          </cell>
          <cell r="N1397">
            <v>53793.599999999999</v>
          </cell>
        </row>
        <row r="1398">
          <cell r="D1398" t="str">
            <v>Yenileme</v>
          </cell>
          <cell r="L1398">
            <v>905</v>
          </cell>
          <cell r="M1398" t="str">
            <v>Direkt</v>
          </cell>
          <cell r="N1398">
            <v>1790</v>
          </cell>
        </row>
        <row r="1399">
          <cell r="D1399" t="str">
            <v>Yeni iş</v>
          </cell>
          <cell r="L1399">
            <v>905</v>
          </cell>
          <cell r="M1399" t="str">
            <v>Direkt</v>
          </cell>
          <cell r="N1399">
            <v>0</v>
          </cell>
        </row>
        <row r="1400">
          <cell r="D1400" t="str">
            <v>Yeni iş</v>
          </cell>
          <cell r="L1400">
            <v>727</v>
          </cell>
          <cell r="M1400" t="str">
            <v>Direkt</v>
          </cell>
          <cell r="N1400">
            <v>917013.32</v>
          </cell>
        </row>
        <row r="1401">
          <cell r="D1401" t="str">
            <v>Yeni iş</v>
          </cell>
          <cell r="L1401">
            <v>728</v>
          </cell>
          <cell r="M1401" t="str">
            <v>Direkt</v>
          </cell>
          <cell r="N1401">
            <v>83742.55</v>
          </cell>
        </row>
        <row r="1402">
          <cell r="D1402" t="str">
            <v>Yenileme</v>
          </cell>
          <cell r="L1402">
            <v>727</v>
          </cell>
          <cell r="M1402" t="str">
            <v>Direkt</v>
          </cell>
          <cell r="N1402">
            <v>63442.8</v>
          </cell>
        </row>
        <row r="1403">
          <cell r="D1403" t="str">
            <v>Yenileme</v>
          </cell>
          <cell r="L1403">
            <v>728</v>
          </cell>
          <cell r="M1403" t="str">
            <v>Direkt</v>
          </cell>
          <cell r="N1403">
            <v>123335.47</v>
          </cell>
        </row>
        <row r="1404">
          <cell r="D1404" t="str">
            <v>Yenileme</v>
          </cell>
          <cell r="L1404">
            <v>727</v>
          </cell>
          <cell r="M1404" t="str">
            <v>Direkt</v>
          </cell>
          <cell r="N1404">
            <v>272117.09999999998</v>
          </cell>
        </row>
        <row r="1405">
          <cell r="D1405" t="str">
            <v>Yenileme</v>
          </cell>
          <cell r="L1405">
            <v>728</v>
          </cell>
          <cell r="M1405" t="str">
            <v>Direkt</v>
          </cell>
          <cell r="N1405">
            <v>418996.7</v>
          </cell>
        </row>
        <row r="1406">
          <cell r="D1406" t="str">
            <v>Yenileme</v>
          </cell>
          <cell r="L1406">
            <v>727</v>
          </cell>
          <cell r="M1406" t="str">
            <v>Direkt</v>
          </cell>
          <cell r="N1406">
            <v>11291.46</v>
          </cell>
        </row>
        <row r="1407">
          <cell r="D1407" t="str">
            <v>Yenileme</v>
          </cell>
          <cell r="L1407">
            <v>728</v>
          </cell>
          <cell r="M1407" t="str">
            <v>Direkt</v>
          </cell>
          <cell r="N1407">
            <v>2822.86</v>
          </cell>
        </row>
        <row r="1408">
          <cell r="D1408" t="str">
            <v>Yeni iş</v>
          </cell>
          <cell r="L1408">
            <v>723</v>
          </cell>
          <cell r="M1408" t="str">
            <v>Direkt</v>
          </cell>
          <cell r="N1408">
            <v>1025.3599999999999</v>
          </cell>
        </row>
        <row r="1409">
          <cell r="D1409" t="str">
            <v>Yeni iş</v>
          </cell>
          <cell r="L1409">
            <v>768</v>
          </cell>
          <cell r="M1409" t="str">
            <v>Direkt</v>
          </cell>
          <cell r="N1409">
            <v>511921.17</v>
          </cell>
        </row>
        <row r="1410">
          <cell r="D1410" t="str">
            <v>Yeni iş</v>
          </cell>
          <cell r="L1410">
            <v>768</v>
          </cell>
          <cell r="M1410" t="str">
            <v>Direkt</v>
          </cell>
          <cell r="N1410">
            <v>41855.67</v>
          </cell>
        </row>
        <row r="1411">
          <cell r="D1411" t="str">
            <v>Yeni iş</v>
          </cell>
          <cell r="L1411">
            <v>736</v>
          </cell>
          <cell r="M1411" t="str">
            <v>Direkt</v>
          </cell>
          <cell r="N1411">
            <v>9170</v>
          </cell>
        </row>
      </sheetData>
      <sheetData sheetId="2"/>
      <sheetData sheetId="3">
        <row r="1">
          <cell r="C1" t="str">
            <v>PrimAdetBransKodu</v>
          </cell>
        </row>
      </sheetData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e"/>
      <sheetName val="Life_Inforce"/>
      <sheetName val="GWP_Life"/>
      <sheetName val="PA_Inforce"/>
      <sheetName val="GWP_PA"/>
      <sheetName val="Prim_Adet_Tablosu"/>
    </sheetNames>
    <sheetDataSet>
      <sheetData sheetId="0">
        <row r="1">
          <cell r="G1">
            <v>2020</v>
          </cell>
        </row>
      </sheetData>
      <sheetData sheetId="1"/>
      <sheetData sheetId="2"/>
      <sheetData sheetId="3"/>
      <sheetData sheetId="4">
        <row r="1">
          <cell r="T1" t="str">
            <v>Last Year Premium</v>
          </cell>
        </row>
      </sheetData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5Bilanço"/>
      <sheetName val="05GT"/>
      <sheetName val="Mizan"/>
      <sheetName val="Gelir Dağıtım_03"/>
      <sheetName val="Gelir Anahtar_03"/>
      <sheetName val="Gider A_03"/>
      <sheetName val="VY_2020_q4"/>
      <sheetName val="TKZ"/>
      <sheetName val="Gider anahtarı"/>
      <sheetName val="gelir anahtarı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KOD</v>
          </cell>
          <cell r="B1">
            <v>1</v>
          </cell>
          <cell r="C1">
            <v>-2962932487.1699982</v>
          </cell>
          <cell r="D1">
            <v>701</v>
          </cell>
          <cell r="E1">
            <v>702</v>
          </cell>
          <cell r="F1">
            <v>703</v>
          </cell>
          <cell r="G1">
            <v>704</v>
          </cell>
          <cell r="H1">
            <v>705</v>
          </cell>
          <cell r="I1">
            <v>707</v>
          </cell>
          <cell r="J1">
            <v>708</v>
          </cell>
          <cell r="K1">
            <v>710</v>
          </cell>
          <cell r="L1">
            <v>711</v>
          </cell>
          <cell r="M1">
            <v>712</v>
          </cell>
          <cell r="N1">
            <v>715</v>
          </cell>
          <cell r="O1">
            <v>716</v>
          </cell>
          <cell r="P1">
            <v>717</v>
          </cell>
          <cell r="Q1">
            <v>719</v>
          </cell>
          <cell r="R1">
            <v>720</v>
          </cell>
          <cell r="S1">
            <v>721</v>
          </cell>
          <cell r="T1">
            <v>723</v>
          </cell>
          <cell r="U1">
            <v>724</v>
          </cell>
          <cell r="V1">
            <v>725</v>
          </cell>
          <cell r="W1">
            <v>726</v>
          </cell>
          <cell r="X1">
            <v>727</v>
          </cell>
          <cell r="Y1">
            <v>728</v>
          </cell>
          <cell r="Z1">
            <v>729</v>
          </cell>
          <cell r="AA1">
            <v>730</v>
          </cell>
          <cell r="AB1">
            <v>731</v>
          </cell>
          <cell r="AC1">
            <v>733</v>
          </cell>
          <cell r="AD1">
            <v>734</v>
          </cell>
          <cell r="AE1">
            <v>736</v>
          </cell>
          <cell r="AF1">
            <v>740</v>
          </cell>
          <cell r="AG1">
            <v>741</v>
          </cell>
          <cell r="AH1">
            <v>744</v>
          </cell>
          <cell r="AI1">
            <v>750</v>
          </cell>
          <cell r="AJ1">
            <v>755</v>
          </cell>
          <cell r="AK1">
            <v>760</v>
          </cell>
          <cell r="AL1">
            <v>765</v>
          </cell>
          <cell r="AM1">
            <v>766</v>
          </cell>
          <cell r="AN1">
            <v>767</v>
          </cell>
          <cell r="AO1">
            <v>768</v>
          </cell>
          <cell r="AP1">
            <v>773</v>
          </cell>
          <cell r="AQ1">
            <v>776</v>
          </cell>
          <cell r="AR1">
            <v>777</v>
          </cell>
          <cell r="AS1">
            <v>779</v>
          </cell>
          <cell r="AT1">
            <v>782</v>
          </cell>
          <cell r="AU1">
            <v>783</v>
          </cell>
          <cell r="AV1">
            <v>784</v>
          </cell>
          <cell r="AW1">
            <v>785</v>
          </cell>
          <cell r="AX1">
            <v>786</v>
          </cell>
          <cell r="AY1">
            <v>789</v>
          </cell>
          <cell r="AZ1">
            <v>798</v>
          </cell>
          <cell r="BA1">
            <v>0</v>
          </cell>
          <cell r="BB1">
            <v>0</v>
          </cell>
        </row>
        <row r="2">
          <cell r="A2" t="str">
            <v>01</v>
          </cell>
          <cell r="B2" t="str">
            <v>TEKNIK GELIR</v>
          </cell>
          <cell r="C2">
            <v>15651111199.740004</v>
          </cell>
          <cell r="D2">
            <v>13657162.84</v>
          </cell>
          <cell r="E2">
            <v>51904.28</v>
          </cell>
          <cell r="F2">
            <v>1109.93</v>
          </cell>
          <cell r="G2">
            <v>0</v>
          </cell>
          <cell r="H2">
            <v>13288377.310000001</v>
          </cell>
          <cell r="I2">
            <v>0</v>
          </cell>
          <cell r="J2">
            <v>1356308.55</v>
          </cell>
          <cell r="K2">
            <v>8094874.5800000001</v>
          </cell>
          <cell r="L2">
            <v>0</v>
          </cell>
          <cell r="M2">
            <v>1217290.23</v>
          </cell>
          <cell r="N2">
            <v>12203321384.469999</v>
          </cell>
          <cell r="O2">
            <v>1764809649.7</v>
          </cell>
          <cell r="P2">
            <v>97719220.75</v>
          </cell>
          <cell r="Q2">
            <v>4170476.83</v>
          </cell>
          <cell r="R2">
            <v>3361400.26</v>
          </cell>
          <cell r="S2">
            <v>0.25</v>
          </cell>
          <cell r="T2">
            <v>275080.7</v>
          </cell>
          <cell r="U2">
            <v>319047.03000000003</v>
          </cell>
          <cell r="V2">
            <v>1835.66</v>
          </cell>
          <cell r="W2">
            <v>512511.97</v>
          </cell>
          <cell r="X2">
            <v>-438507.43</v>
          </cell>
          <cell r="Y2">
            <v>449215.17</v>
          </cell>
          <cell r="Z2">
            <v>0</v>
          </cell>
          <cell r="AA2">
            <v>3634810.59</v>
          </cell>
          <cell r="AB2">
            <v>20432.400000000001</v>
          </cell>
          <cell r="AC2">
            <v>15860.95</v>
          </cell>
          <cell r="AD2">
            <v>0</v>
          </cell>
          <cell r="AE2">
            <v>68739.38</v>
          </cell>
          <cell r="AF2">
            <v>18829090.370000001</v>
          </cell>
          <cell r="AG2">
            <v>956894.1</v>
          </cell>
          <cell r="AH2">
            <v>884742.11</v>
          </cell>
          <cell r="AI2">
            <v>4595682.66</v>
          </cell>
          <cell r="AJ2">
            <v>0</v>
          </cell>
          <cell r="AK2">
            <v>13577969.24</v>
          </cell>
          <cell r="AL2">
            <v>30623317.600000001</v>
          </cell>
          <cell r="AM2">
            <v>9158519.3300000001</v>
          </cell>
          <cell r="AN2">
            <v>5314258.79</v>
          </cell>
          <cell r="AO2">
            <v>3127403.91</v>
          </cell>
          <cell r="AP2">
            <v>0</v>
          </cell>
          <cell r="AQ2">
            <v>0.02</v>
          </cell>
          <cell r="AR2">
            <v>-348302.88</v>
          </cell>
          <cell r="AS2">
            <v>8257.93</v>
          </cell>
          <cell r="AT2">
            <v>0</v>
          </cell>
          <cell r="AU2">
            <v>70635.789999999994</v>
          </cell>
          <cell r="AV2">
            <v>376.06</v>
          </cell>
          <cell r="AW2">
            <v>115422166.73</v>
          </cell>
          <cell r="AX2">
            <v>39542374.439999998</v>
          </cell>
          <cell r="AY2">
            <v>1293439627.1400001</v>
          </cell>
          <cell r="AZ2">
            <v>0</v>
          </cell>
          <cell r="BA2">
            <v>15651111199.740004</v>
          </cell>
          <cell r="BB2">
            <v>34327889.420000002</v>
          </cell>
          <cell r="BC2">
            <v>0</v>
          </cell>
        </row>
        <row r="3">
          <cell r="A3" t="str">
            <v>01.1</v>
          </cell>
          <cell r="B3" t="str">
            <v>YAZILAN PRIMLER (REAS PAYI DÜSÜLMÜS)</v>
          </cell>
          <cell r="C3">
            <v>18353900648.93</v>
          </cell>
          <cell r="D3">
            <v>19027075.760000002</v>
          </cell>
          <cell r="E3">
            <v>50926.75</v>
          </cell>
          <cell r="F3">
            <v>1377.35</v>
          </cell>
          <cell r="G3">
            <v>0</v>
          </cell>
          <cell r="H3">
            <v>17257825.050000001</v>
          </cell>
          <cell r="I3">
            <v>0</v>
          </cell>
          <cell r="J3">
            <v>6402370.0499999998</v>
          </cell>
          <cell r="K3">
            <v>11516188.26</v>
          </cell>
          <cell r="L3">
            <v>0</v>
          </cell>
          <cell r="M3">
            <v>2749618.03</v>
          </cell>
          <cell r="N3">
            <v>12349732298.690001</v>
          </cell>
          <cell r="O3">
            <v>3894974920.0799999</v>
          </cell>
          <cell r="P3">
            <v>334064437.31999999</v>
          </cell>
          <cell r="Q3">
            <v>4909243.76</v>
          </cell>
          <cell r="R3">
            <v>4039229.47</v>
          </cell>
          <cell r="S3">
            <v>1.5</v>
          </cell>
          <cell r="T3">
            <v>150759.18</v>
          </cell>
          <cell r="U3">
            <v>279135.17</v>
          </cell>
          <cell r="V3">
            <v>1916.95</v>
          </cell>
          <cell r="W3">
            <v>791072.07</v>
          </cell>
          <cell r="X3">
            <v>637463.61</v>
          </cell>
          <cell r="Y3">
            <v>-5435450.7300000004</v>
          </cell>
          <cell r="Z3">
            <v>0</v>
          </cell>
          <cell r="AA3">
            <v>4010175.63</v>
          </cell>
          <cell r="AB3">
            <v>32466.74</v>
          </cell>
          <cell r="AC3">
            <v>-7282.33</v>
          </cell>
          <cell r="AD3">
            <v>0</v>
          </cell>
          <cell r="AE3">
            <v>47411.95</v>
          </cell>
          <cell r="AF3">
            <v>16448614.109999999</v>
          </cell>
          <cell r="AG3">
            <v>983876.6</v>
          </cell>
          <cell r="AH3">
            <v>995909.58</v>
          </cell>
          <cell r="AI3">
            <v>9357905.5099999998</v>
          </cell>
          <cell r="AJ3">
            <v>0</v>
          </cell>
          <cell r="AK3">
            <v>33761823.200000003</v>
          </cell>
          <cell r="AL3">
            <v>35469173.240000002</v>
          </cell>
          <cell r="AM3">
            <v>10552172.17</v>
          </cell>
          <cell r="AN3">
            <v>6078147.1399999997</v>
          </cell>
          <cell r="AO3">
            <v>3101596</v>
          </cell>
          <cell r="AP3">
            <v>0</v>
          </cell>
          <cell r="AQ3">
            <v>0</v>
          </cell>
          <cell r="AR3">
            <v>-348302.91</v>
          </cell>
          <cell r="AS3">
            <v>13436.14</v>
          </cell>
          <cell r="AT3">
            <v>0</v>
          </cell>
          <cell r="AU3">
            <v>112147.98</v>
          </cell>
          <cell r="AV3">
            <v>0</v>
          </cell>
          <cell r="AW3">
            <v>131680759.73</v>
          </cell>
          <cell r="AX3">
            <v>43200036.979999997</v>
          </cell>
          <cell r="AY3">
            <v>1417260173.1500001</v>
          </cell>
          <cell r="AZ3">
            <v>0</v>
          </cell>
          <cell r="BA3">
            <v>18353900648.93</v>
          </cell>
          <cell r="BB3">
            <v>37455476.050000004</v>
          </cell>
          <cell r="BC3">
            <v>0</v>
          </cell>
        </row>
        <row r="4">
          <cell r="A4" t="str">
            <v>01.1.01</v>
          </cell>
          <cell r="B4" t="str">
            <v>BRÜT YAZILAN PRIMLER</v>
          </cell>
          <cell r="C4">
            <v>21745907277.859997</v>
          </cell>
          <cell r="D4">
            <v>65755479.259999998</v>
          </cell>
          <cell r="E4">
            <v>492395.46</v>
          </cell>
          <cell r="F4">
            <v>166848605.31999999</v>
          </cell>
          <cell r="G4">
            <v>0</v>
          </cell>
          <cell r="H4">
            <v>34220041.100000001</v>
          </cell>
          <cell r="I4">
            <v>4673554.93</v>
          </cell>
          <cell r="J4">
            <v>8772900.5299999993</v>
          </cell>
          <cell r="K4">
            <v>29791955.859999999</v>
          </cell>
          <cell r="L4">
            <v>0</v>
          </cell>
          <cell r="M4">
            <v>11965056.4</v>
          </cell>
          <cell r="N4">
            <v>15029602485.559999</v>
          </cell>
          <cell r="O4">
            <v>3894974920.0799999</v>
          </cell>
          <cell r="P4">
            <v>334267559.91000003</v>
          </cell>
          <cell r="Q4">
            <v>25875575.379999999</v>
          </cell>
          <cell r="R4">
            <v>25319755.739999998</v>
          </cell>
          <cell r="S4">
            <v>15</v>
          </cell>
          <cell r="T4">
            <v>827497.1</v>
          </cell>
          <cell r="U4">
            <v>2497358.5299999998</v>
          </cell>
          <cell r="V4">
            <v>4500</v>
          </cell>
          <cell r="W4">
            <v>1824683.92</v>
          </cell>
          <cell r="X4">
            <v>777661.24</v>
          </cell>
          <cell r="Y4">
            <v>7575880.96</v>
          </cell>
          <cell r="Z4">
            <v>0</v>
          </cell>
          <cell r="AA4">
            <v>7649908.7599999998</v>
          </cell>
          <cell r="AB4">
            <v>73239.67</v>
          </cell>
          <cell r="AC4">
            <v>2230099.5</v>
          </cell>
          <cell r="AD4">
            <v>0</v>
          </cell>
          <cell r="AE4">
            <v>47411.95</v>
          </cell>
          <cell r="AF4">
            <v>154768294.11000001</v>
          </cell>
          <cell r="AG4">
            <v>7518569.1200000001</v>
          </cell>
          <cell r="AH4">
            <v>7493433.0099999998</v>
          </cell>
          <cell r="AI4">
            <v>31813398.289999999</v>
          </cell>
          <cell r="AJ4">
            <v>0</v>
          </cell>
          <cell r="AK4">
            <v>33765821.200000003</v>
          </cell>
          <cell r="AL4">
            <v>98217051.760000005</v>
          </cell>
          <cell r="AM4">
            <v>23036351.170000002</v>
          </cell>
          <cell r="AN4">
            <v>83916272.579999998</v>
          </cell>
          <cell r="AO4">
            <v>8607229.4199999999</v>
          </cell>
          <cell r="AP4">
            <v>0</v>
          </cell>
          <cell r="AQ4">
            <v>2378131.9500000002</v>
          </cell>
          <cell r="AR4">
            <v>20672480.469999999</v>
          </cell>
          <cell r="AS4">
            <v>3909878.99</v>
          </cell>
          <cell r="AT4">
            <v>0</v>
          </cell>
          <cell r="AU4">
            <v>751950.85</v>
          </cell>
          <cell r="AV4">
            <v>0</v>
          </cell>
          <cell r="AW4">
            <v>150620675.74000001</v>
          </cell>
          <cell r="AX4">
            <v>43200036.979999997</v>
          </cell>
          <cell r="AY4">
            <v>1419169160.0599999</v>
          </cell>
          <cell r="AZ4">
            <v>0</v>
          </cell>
          <cell r="BA4">
            <v>21745907277.859997</v>
          </cell>
          <cell r="BB4">
            <v>235535775.5</v>
          </cell>
          <cell r="BC4">
            <v>0</v>
          </cell>
        </row>
        <row r="5">
          <cell r="A5" t="str">
            <v>01.1.01.01</v>
          </cell>
          <cell r="B5" t="str">
            <v>DİREKT YAZILAN PRİMLER</v>
          </cell>
          <cell r="C5">
            <v>18629986587.120003</v>
          </cell>
          <cell r="D5">
            <v>56664708.25</v>
          </cell>
          <cell r="E5">
            <v>430940.27</v>
          </cell>
          <cell r="F5">
            <v>166848605.31999999</v>
          </cell>
          <cell r="G5">
            <v>0</v>
          </cell>
          <cell r="H5">
            <v>34220041.100000001</v>
          </cell>
          <cell r="I5">
            <v>4673554.93</v>
          </cell>
          <cell r="J5">
            <v>8772900.5299999993</v>
          </cell>
          <cell r="K5">
            <v>29692431.969999999</v>
          </cell>
          <cell r="L5">
            <v>0</v>
          </cell>
          <cell r="M5">
            <v>3005386.31</v>
          </cell>
          <cell r="N5">
            <v>12000589650.99</v>
          </cell>
          <cell r="O5">
            <v>3894974920.0799999</v>
          </cell>
          <cell r="P5">
            <v>334267559.91000003</v>
          </cell>
          <cell r="Q5">
            <v>24196806.449999999</v>
          </cell>
          <cell r="R5">
            <v>22607920.600000001</v>
          </cell>
          <cell r="S5">
            <v>15</v>
          </cell>
          <cell r="T5">
            <v>801792.19</v>
          </cell>
          <cell r="U5">
            <v>2410591.86</v>
          </cell>
          <cell r="V5">
            <v>4500</v>
          </cell>
          <cell r="W5">
            <v>1824683.92</v>
          </cell>
          <cell r="X5">
            <v>777661.24</v>
          </cell>
          <cell r="Y5">
            <v>7575880.96</v>
          </cell>
          <cell r="Z5">
            <v>0</v>
          </cell>
          <cell r="AA5">
            <v>4143100.76</v>
          </cell>
          <cell r="AB5">
            <v>73239.67</v>
          </cell>
          <cell r="AC5">
            <v>2230099.5</v>
          </cell>
          <cell r="AD5">
            <v>0</v>
          </cell>
          <cell r="AE5">
            <v>47411.95</v>
          </cell>
          <cell r="AF5">
            <v>137309497.30000001</v>
          </cell>
          <cell r="AG5">
            <v>5131475.3</v>
          </cell>
          <cell r="AH5">
            <v>5052447.66</v>
          </cell>
          <cell r="AI5">
            <v>30650232.510000002</v>
          </cell>
          <cell r="AJ5">
            <v>0</v>
          </cell>
          <cell r="AK5">
            <v>33741196.259999998</v>
          </cell>
          <cell r="AL5">
            <v>79305778.840000004</v>
          </cell>
          <cell r="AM5">
            <v>21347526.219999999</v>
          </cell>
          <cell r="AN5">
            <v>67811553.019999996</v>
          </cell>
          <cell r="AO5">
            <v>8100161.21</v>
          </cell>
          <cell r="AP5">
            <v>0</v>
          </cell>
          <cell r="AQ5">
            <v>2378131.9500000002</v>
          </cell>
          <cell r="AR5">
            <v>20672480.469999999</v>
          </cell>
          <cell r="AS5">
            <v>3909878.99</v>
          </cell>
          <cell r="AT5">
            <v>0</v>
          </cell>
          <cell r="AU5">
            <v>751950.85</v>
          </cell>
          <cell r="AV5">
            <v>0</v>
          </cell>
          <cell r="AW5">
            <v>150620675.74000001</v>
          </cell>
          <cell r="AX5">
            <v>43200036.979999997</v>
          </cell>
          <cell r="AY5">
            <v>1419169160.0599999</v>
          </cell>
          <cell r="AZ5">
            <v>0</v>
          </cell>
          <cell r="BA5">
            <v>18629986587.120003</v>
          </cell>
          <cell r="BB5">
            <v>204158128.51000002</v>
          </cell>
          <cell r="BC5">
            <v>0</v>
          </cell>
        </row>
        <row r="6">
          <cell r="A6" t="str">
            <v>01.1.01.01.01</v>
          </cell>
          <cell r="B6" t="str">
            <v xml:space="preserve">DİREKT YURT İÇİ YAZILAN PRİMLER </v>
          </cell>
          <cell r="C6">
            <v>18629835707.910004</v>
          </cell>
          <cell r="D6">
            <v>56664708.25</v>
          </cell>
          <cell r="E6">
            <v>430940.27</v>
          </cell>
          <cell r="F6">
            <v>166848605.31999999</v>
          </cell>
          <cell r="G6">
            <v>0</v>
          </cell>
          <cell r="H6">
            <v>34220041.100000001</v>
          </cell>
          <cell r="I6">
            <v>4673554.93</v>
          </cell>
          <cell r="J6">
            <v>8772900.5299999993</v>
          </cell>
          <cell r="K6">
            <v>29692431.969999999</v>
          </cell>
          <cell r="L6">
            <v>0</v>
          </cell>
          <cell r="M6">
            <v>3005386.31</v>
          </cell>
          <cell r="N6">
            <v>12000438771.780001</v>
          </cell>
          <cell r="O6">
            <v>3894974920.0799999</v>
          </cell>
          <cell r="P6">
            <v>334267559.91000003</v>
          </cell>
          <cell r="Q6">
            <v>24196806.449999999</v>
          </cell>
          <cell r="R6">
            <v>22607920.600000001</v>
          </cell>
          <cell r="S6">
            <v>15</v>
          </cell>
          <cell r="T6">
            <v>801792.19</v>
          </cell>
          <cell r="U6">
            <v>2410591.86</v>
          </cell>
          <cell r="V6">
            <v>4500</v>
          </cell>
          <cell r="W6">
            <v>1824683.92</v>
          </cell>
          <cell r="X6">
            <v>777661.24</v>
          </cell>
          <cell r="Y6">
            <v>7575880.96</v>
          </cell>
          <cell r="Z6">
            <v>0</v>
          </cell>
          <cell r="AA6">
            <v>4143100.76</v>
          </cell>
          <cell r="AB6">
            <v>73239.67</v>
          </cell>
          <cell r="AC6">
            <v>2230099.5</v>
          </cell>
          <cell r="AD6">
            <v>0</v>
          </cell>
          <cell r="AE6">
            <v>47411.95</v>
          </cell>
          <cell r="AF6">
            <v>137309497.30000001</v>
          </cell>
          <cell r="AG6">
            <v>5131475.3</v>
          </cell>
          <cell r="AH6">
            <v>5052447.66</v>
          </cell>
          <cell r="AI6">
            <v>30650232.510000002</v>
          </cell>
          <cell r="AJ6">
            <v>0</v>
          </cell>
          <cell r="AK6">
            <v>33741196.259999998</v>
          </cell>
          <cell r="AL6">
            <v>79305778.840000004</v>
          </cell>
          <cell r="AM6">
            <v>21347526.219999999</v>
          </cell>
          <cell r="AN6">
            <v>67811553.019999996</v>
          </cell>
          <cell r="AO6">
            <v>8100161.21</v>
          </cell>
          <cell r="AP6">
            <v>0</v>
          </cell>
          <cell r="AQ6">
            <v>2378131.9500000002</v>
          </cell>
          <cell r="AR6">
            <v>20672480.469999999</v>
          </cell>
          <cell r="AS6">
            <v>3909878.99</v>
          </cell>
          <cell r="AT6">
            <v>0</v>
          </cell>
          <cell r="AU6">
            <v>751950.85</v>
          </cell>
          <cell r="AV6">
            <v>0</v>
          </cell>
          <cell r="AW6">
            <v>150620675.74000001</v>
          </cell>
          <cell r="AX6">
            <v>43200036.979999997</v>
          </cell>
          <cell r="AY6">
            <v>1419169160.0599999</v>
          </cell>
          <cell r="AZ6">
            <v>0</v>
          </cell>
          <cell r="BA6">
            <v>18629835707.910004</v>
          </cell>
          <cell r="BB6">
            <v>204158128.51000002</v>
          </cell>
          <cell r="BC6">
            <v>0</v>
          </cell>
        </row>
        <row r="7">
          <cell r="A7" t="str">
            <v>01.1.01.01.02</v>
          </cell>
          <cell r="B7" t="str">
            <v xml:space="preserve">DİREKT YURT DIŞI YAZILAN PRİMLER </v>
          </cell>
          <cell r="C7">
            <v>150879.21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150879.21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  <cell r="T7">
            <v>0</v>
          </cell>
          <cell r="U7">
            <v>0</v>
          </cell>
          <cell r="V7">
            <v>0</v>
          </cell>
          <cell r="W7">
            <v>0</v>
          </cell>
          <cell r="X7">
            <v>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0</v>
          </cell>
          <cell r="AF7">
            <v>0</v>
          </cell>
          <cell r="AG7">
            <v>0</v>
          </cell>
          <cell r="AH7">
            <v>0</v>
          </cell>
          <cell r="AI7">
            <v>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  <cell r="AO7">
            <v>0</v>
          </cell>
          <cell r="AP7">
            <v>0</v>
          </cell>
          <cell r="AQ7">
            <v>0</v>
          </cell>
          <cell r="AR7">
            <v>0</v>
          </cell>
          <cell r="AS7">
            <v>0</v>
          </cell>
          <cell r="AT7">
            <v>0</v>
          </cell>
          <cell r="AU7">
            <v>0</v>
          </cell>
          <cell r="AV7">
            <v>0</v>
          </cell>
          <cell r="AW7">
            <v>0</v>
          </cell>
          <cell r="AX7">
            <v>0</v>
          </cell>
          <cell r="AY7">
            <v>0</v>
          </cell>
          <cell r="AZ7">
            <v>0</v>
          </cell>
          <cell r="BA7">
            <v>150879.21</v>
          </cell>
          <cell r="BB7">
            <v>0</v>
          </cell>
          <cell r="BC7">
            <v>0</v>
          </cell>
        </row>
        <row r="8">
          <cell r="A8" t="str">
            <v>01.1.01.02</v>
          </cell>
          <cell r="B8" t="str">
            <v>ENDİREKT YAZILAN PRİMLER</v>
          </cell>
          <cell r="C8">
            <v>1782542366.8000004</v>
          </cell>
          <cell r="D8">
            <v>9090771.0099999998</v>
          </cell>
          <cell r="E8">
            <v>61455.19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99523.89</v>
          </cell>
          <cell r="L8">
            <v>0</v>
          </cell>
          <cell r="M8">
            <v>8959670.0899999999</v>
          </cell>
          <cell r="N8">
            <v>1695634510.6300001</v>
          </cell>
          <cell r="O8">
            <v>0</v>
          </cell>
          <cell r="P8">
            <v>0</v>
          </cell>
          <cell r="Q8">
            <v>1678768.93</v>
          </cell>
          <cell r="R8">
            <v>2711835.14</v>
          </cell>
          <cell r="S8">
            <v>0</v>
          </cell>
          <cell r="T8">
            <v>25704.91</v>
          </cell>
          <cell r="U8">
            <v>86766.67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0</v>
          </cell>
          <cell r="AA8">
            <v>3506808</v>
          </cell>
          <cell r="AB8">
            <v>0</v>
          </cell>
          <cell r="AC8">
            <v>0</v>
          </cell>
          <cell r="AD8">
            <v>0</v>
          </cell>
          <cell r="AE8">
            <v>0</v>
          </cell>
          <cell r="AF8">
            <v>17458796.809999999</v>
          </cell>
          <cell r="AG8">
            <v>2387093.8199999998</v>
          </cell>
          <cell r="AH8">
            <v>2440985.35</v>
          </cell>
          <cell r="AI8">
            <v>1163165.78</v>
          </cell>
          <cell r="AJ8">
            <v>0</v>
          </cell>
          <cell r="AK8">
            <v>24624.94</v>
          </cell>
          <cell r="AL8">
            <v>18911272.920000002</v>
          </cell>
          <cell r="AM8">
            <v>1688824.95</v>
          </cell>
          <cell r="AN8">
            <v>16104719.560000001</v>
          </cell>
          <cell r="AO8">
            <v>507068.21</v>
          </cell>
          <cell r="AP8">
            <v>0</v>
          </cell>
          <cell r="AQ8">
            <v>0</v>
          </cell>
          <cell r="AR8">
            <v>0</v>
          </cell>
          <cell r="AS8">
            <v>0</v>
          </cell>
          <cell r="AT8">
            <v>0</v>
          </cell>
          <cell r="AU8">
            <v>0</v>
          </cell>
          <cell r="AV8">
            <v>0</v>
          </cell>
          <cell r="AW8">
            <v>0</v>
          </cell>
          <cell r="AX8">
            <v>0</v>
          </cell>
          <cell r="AY8">
            <v>0</v>
          </cell>
          <cell r="AZ8">
            <v>0</v>
          </cell>
          <cell r="BA8">
            <v>1782542366.8000004</v>
          </cell>
          <cell r="BB8">
            <v>31377646.990000002</v>
          </cell>
          <cell r="BC8">
            <v>0</v>
          </cell>
        </row>
        <row r="9">
          <cell r="A9" t="str">
            <v>01.1.01.02.01</v>
          </cell>
          <cell r="B9" t="str">
            <v>ENDİREKT YURT İÇİ YEŞİLKART PRİMLER</v>
          </cell>
          <cell r="C9">
            <v>91293378.090000004</v>
          </cell>
          <cell r="D9">
            <v>9090771.0099999998</v>
          </cell>
          <cell r="E9">
            <v>61455.19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99523.89</v>
          </cell>
          <cell r="L9">
            <v>0</v>
          </cell>
          <cell r="M9">
            <v>8959670.0899999999</v>
          </cell>
          <cell r="N9">
            <v>7892329.9199999999</v>
          </cell>
          <cell r="O9">
            <v>0</v>
          </cell>
          <cell r="P9">
            <v>0</v>
          </cell>
          <cell r="Q9">
            <v>1678768.93</v>
          </cell>
          <cell r="R9">
            <v>2711835.14</v>
          </cell>
          <cell r="S9">
            <v>0</v>
          </cell>
          <cell r="T9">
            <v>25704.91</v>
          </cell>
          <cell r="U9">
            <v>86766.67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0</v>
          </cell>
          <cell r="AF9">
            <v>17458796.809999999</v>
          </cell>
          <cell r="AG9">
            <v>2387093.8199999998</v>
          </cell>
          <cell r="AH9">
            <v>2440985.35</v>
          </cell>
          <cell r="AI9">
            <v>1163165.78</v>
          </cell>
          <cell r="AJ9">
            <v>0</v>
          </cell>
          <cell r="AK9">
            <v>24624.94</v>
          </cell>
          <cell r="AL9">
            <v>18911272.920000002</v>
          </cell>
          <cell r="AM9">
            <v>1688824.95</v>
          </cell>
          <cell r="AN9">
            <v>16104719.560000001</v>
          </cell>
          <cell r="AO9">
            <v>507068.21</v>
          </cell>
          <cell r="AP9">
            <v>0</v>
          </cell>
          <cell r="AQ9">
            <v>0</v>
          </cell>
          <cell r="AR9">
            <v>0</v>
          </cell>
          <cell r="AS9">
            <v>0</v>
          </cell>
          <cell r="AT9">
            <v>0</v>
          </cell>
          <cell r="AU9">
            <v>0</v>
          </cell>
          <cell r="AV9">
            <v>0</v>
          </cell>
          <cell r="AW9">
            <v>0</v>
          </cell>
          <cell r="AX9">
            <v>0</v>
          </cell>
          <cell r="AY9">
            <v>0</v>
          </cell>
          <cell r="AZ9">
            <v>0</v>
          </cell>
          <cell r="BA9">
            <v>91293378.090000004</v>
          </cell>
          <cell r="BB9">
            <v>31377646.990000002</v>
          </cell>
          <cell r="BC9">
            <v>0</v>
          </cell>
        </row>
        <row r="10">
          <cell r="A10" t="str">
            <v>01.1.01.02.02</v>
          </cell>
          <cell r="B10" t="str">
            <v>ENDİREKT YURT DIŞI YAZILAN PRİMLER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0</v>
          </cell>
          <cell r="W10">
            <v>0</v>
          </cell>
          <cell r="X10">
            <v>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0</v>
          </cell>
          <cell r="AF10">
            <v>0</v>
          </cell>
          <cell r="AG10">
            <v>0</v>
          </cell>
          <cell r="AH10">
            <v>0</v>
          </cell>
          <cell r="AI10">
            <v>0</v>
          </cell>
          <cell r="AJ10">
            <v>0</v>
          </cell>
          <cell r="AK10">
            <v>0</v>
          </cell>
          <cell r="AL10">
            <v>0</v>
          </cell>
          <cell r="AM10">
            <v>0</v>
          </cell>
          <cell r="AN10">
            <v>0</v>
          </cell>
          <cell r="AO10">
            <v>0</v>
          </cell>
          <cell r="AP10">
            <v>0</v>
          </cell>
          <cell r="AQ10">
            <v>0</v>
          </cell>
          <cell r="AR10">
            <v>0</v>
          </cell>
          <cell r="AS10">
            <v>0</v>
          </cell>
          <cell r="AT10">
            <v>0</v>
          </cell>
          <cell r="AU10">
            <v>0</v>
          </cell>
          <cell r="AV10">
            <v>0</v>
          </cell>
          <cell r="AW10">
            <v>0</v>
          </cell>
          <cell r="AX10">
            <v>0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0</v>
          </cell>
        </row>
        <row r="11">
          <cell r="A11" t="str">
            <v>01.1.01.02.97</v>
          </cell>
          <cell r="B11" t="str">
            <v xml:space="preserve">TIP HAVUZUNDAN ALINAN PRİMLER </v>
          </cell>
          <cell r="C11">
            <v>3506808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  <cell r="T11">
            <v>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0</v>
          </cell>
          <cell r="AA11">
            <v>3506808</v>
          </cell>
          <cell r="AB11">
            <v>0</v>
          </cell>
          <cell r="AC11">
            <v>0</v>
          </cell>
          <cell r="AD11">
            <v>0</v>
          </cell>
          <cell r="AE11">
            <v>0</v>
          </cell>
          <cell r="AF11">
            <v>0</v>
          </cell>
          <cell r="AG11">
            <v>0</v>
          </cell>
          <cell r="AH11">
            <v>0</v>
          </cell>
          <cell r="AI11">
            <v>0</v>
          </cell>
          <cell r="AJ11">
            <v>0</v>
          </cell>
          <cell r="AK11">
            <v>0</v>
          </cell>
          <cell r="AL11">
            <v>0</v>
          </cell>
          <cell r="AM11">
            <v>0</v>
          </cell>
          <cell r="AN11">
            <v>0</v>
          </cell>
          <cell r="AO11">
            <v>0</v>
          </cell>
          <cell r="AP11">
            <v>0</v>
          </cell>
          <cell r="AQ11">
            <v>0</v>
          </cell>
          <cell r="AR11">
            <v>0</v>
          </cell>
          <cell r="AS11">
            <v>0</v>
          </cell>
          <cell r="AT11">
            <v>0</v>
          </cell>
          <cell r="AU11">
            <v>0</v>
          </cell>
          <cell r="AV11">
            <v>0</v>
          </cell>
          <cell r="AW11">
            <v>0</v>
          </cell>
          <cell r="AX11">
            <v>0</v>
          </cell>
          <cell r="AY11">
            <v>0</v>
          </cell>
          <cell r="AZ11">
            <v>0</v>
          </cell>
          <cell r="BA11">
            <v>3506808</v>
          </cell>
          <cell r="BB11">
            <v>0</v>
          </cell>
          <cell r="BC11">
            <v>0</v>
          </cell>
        </row>
        <row r="12">
          <cell r="A12" t="str">
            <v>01.1.01.02.98</v>
          </cell>
          <cell r="B12" t="str">
            <v xml:space="preserve">HAVUZDAN ALINAN PRİMLER </v>
          </cell>
          <cell r="C12">
            <v>1687742180.71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1687742180.71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  <cell r="T12">
            <v>0</v>
          </cell>
          <cell r="U12">
            <v>0</v>
          </cell>
          <cell r="V12">
            <v>0</v>
          </cell>
          <cell r="W12">
            <v>0</v>
          </cell>
          <cell r="X12">
            <v>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0</v>
          </cell>
          <cell r="AF12">
            <v>0</v>
          </cell>
          <cell r="AG12">
            <v>0</v>
          </cell>
          <cell r="AH12">
            <v>0</v>
          </cell>
          <cell r="AI12">
            <v>0</v>
          </cell>
          <cell r="AJ12">
            <v>0</v>
          </cell>
          <cell r="AK12">
            <v>0</v>
          </cell>
          <cell r="AL12">
            <v>0</v>
          </cell>
          <cell r="AM12">
            <v>0</v>
          </cell>
          <cell r="AN12">
            <v>0</v>
          </cell>
          <cell r="AO12">
            <v>0</v>
          </cell>
          <cell r="AP12">
            <v>0</v>
          </cell>
          <cell r="AQ12">
            <v>0</v>
          </cell>
          <cell r="AR12">
            <v>0</v>
          </cell>
          <cell r="AS12">
            <v>0</v>
          </cell>
          <cell r="AT12">
            <v>0</v>
          </cell>
          <cell r="AU12">
            <v>0</v>
          </cell>
          <cell r="AV12">
            <v>0</v>
          </cell>
          <cell r="AW12">
            <v>0</v>
          </cell>
          <cell r="AX12">
            <v>0</v>
          </cell>
          <cell r="AY12">
            <v>0</v>
          </cell>
          <cell r="AZ12">
            <v>0</v>
          </cell>
          <cell r="BA12">
            <v>1687742180.71</v>
          </cell>
          <cell r="BB12">
            <v>0</v>
          </cell>
          <cell r="BC12">
            <v>0</v>
          </cell>
        </row>
        <row r="13">
          <cell r="A13" t="str">
            <v>01.1.01.03</v>
          </cell>
          <cell r="B13" t="str">
            <v>SGK'YA AKT.ÜZ.YAZ.PRİMLER (+)</v>
          </cell>
          <cell r="C13">
            <v>1333378323.9400001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1333378323.9400001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  <cell r="T13">
            <v>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0</v>
          </cell>
          <cell r="AF13">
            <v>0</v>
          </cell>
          <cell r="AG13">
            <v>0</v>
          </cell>
          <cell r="AH13">
            <v>0</v>
          </cell>
          <cell r="AI13">
            <v>0</v>
          </cell>
          <cell r="AJ13">
            <v>0</v>
          </cell>
          <cell r="AK13">
            <v>0</v>
          </cell>
          <cell r="AL13">
            <v>0</v>
          </cell>
          <cell r="AM13">
            <v>0</v>
          </cell>
          <cell r="AN13">
            <v>0</v>
          </cell>
          <cell r="AO13">
            <v>0</v>
          </cell>
          <cell r="AP13">
            <v>0</v>
          </cell>
          <cell r="AQ13">
            <v>0</v>
          </cell>
          <cell r="AR13">
            <v>0</v>
          </cell>
          <cell r="AS13">
            <v>0</v>
          </cell>
          <cell r="AT13">
            <v>0</v>
          </cell>
          <cell r="AU13">
            <v>0</v>
          </cell>
          <cell r="AV13">
            <v>0</v>
          </cell>
          <cell r="AW13">
            <v>0</v>
          </cell>
          <cell r="AX13">
            <v>0</v>
          </cell>
          <cell r="AY13">
            <v>0</v>
          </cell>
          <cell r="AZ13">
            <v>0</v>
          </cell>
          <cell r="BA13">
            <v>1333378323.9400001</v>
          </cell>
          <cell r="BB13">
            <v>0</v>
          </cell>
          <cell r="BC13">
            <v>0</v>
          </cell>
        </row>
        <row r="14">
          <cell r="A14" t="str">
            <v>01.1.02</v>
          </cell>
          <cell r="B14" t="str">
            <v>REASÜRÖRE DEVREDILEN PRIMLER (-)</v>
          </cell>
          <cell r="C14">
            <v>-2058957230.0400002</v>
          </cell>
          <cell r="D14">
            <v>-46728403.5</v>
          </cell>
          <cell r="E14">
            <v>-441468.71</v>
          </cell>
          <cell r="F14">
            <v>-166847227.97</v>
          </cell>
          <cell r="G14">
            <v>0</v>
          </cell>
          <cell r="H14">
            <v>-16962216.050000001</v>
          </cell>
          <cell r="I14">
            <v>-4673554.93</v>
          </cell>
          <cell r="J14">
            <v>-2370530.48</v>
          </cell>
          <cell r="K14">
            <v>-18275767.600000001</v>
          </cell>
          <cell r="L14">
            <v>0</v>
          </cell>
          <cell r="M14">
            <v>-9215438.3699999992</v>
          </cell>
          <cell r="N14">
            <v>-1346820787.98</v>
          </cell>
          <cell r="O14">
            <v>0</v>
          </cell>
          <cell r="P14">
            <v>-203122.59</v>
          </cell>
          <cell r="Q14">
            <v>-20966331.620000001</v>
          </cell>
          <cell r="R14">
            <v>-21280526.27</v>
          </cell>
          <cell r="S14">
            <v>-13.5</v>
          </cell>
          <cell r="T14">
            <v>-676737.92</v>
          </cell>
          <cell r="U14">
            <v>-2218223.36</v>
          </cell>
          <cell r="V14">
            <v>-2583.0500000000002</v>
          </cell>
          <cell r="W14">
            <v>-1033611.85</v>
          </cell>
          <cell r="X14">
            <v>-140197.63</v>
          </cell>
          <cell r="Y14">
            <v>-13011331.689999999</v>
          </cell>
          <cell r="Z14">
            <v>0</v>
          </cell>
          <cell r="AA14">
            <v>-3639733.13</v>
          </cell>
          <cell r="AB14">
            <v>-40772.93</v>
          </cell>
          <cell r="AC14">
            <v>-2237381.83</v>
          </cell>
          <cell r="AD14">
            <v>0</v>
          </cell>
          <cell r="AE14">
            <v>0</v>
          </cell>
          <cell r="AF14">
            <v>-138319680</v>
          </cell>
          <cell r="AG14">
            <v>-6534692.5199999996</v>
          </cell>
          <cell r="AH14">
            <v>-6497523.4299999997</v>
          </cell>
          <cell r="AI14">
            <v>-22455492.780000001</v>
          </cell>
          <cell r="AJ14">
            <v>0</v>
          </cell>
          <cell r="AK14">
            <v>-3998</v>
          </cell>
          <cell r="AL14">
            <v>-62747878.520000003</v>
          </cell>
          <cell r="AM14">
            <v>-12484179</v>
          </cell>
          <cell r="AN14">
            <v>-77838125.439999998</v>
          </cell>
          <cell r="AO14">
            <v>-5505633.4199999999</v>
          </cell>
          <cell r="AP14">
            <v>0</v>
          </cell>
          <cell r="AQ14">
            <v>-2378131.9500000002</v>
          </cell>
          <cell r="AR14">
            <v>-21020783.379999999</v>
          </cell>
          <cell r="AS14">
            <v>-3896442.85</v>
          </cell>
          <cell r="AT14">
            <v>0</v>
          </cell>
          <cell r="AU14">
            <v>-639802.87</v>
          </cell>
          <cell r="AV14">
            <v>0</v>
          </cell>
          <cell r="AW14">
            <v>-18939916.010000002</v>
          </cell>
          <cell r="AX14">
            <v>0</v>
          </cell>
          <cell r="AY14">
            <v>-1908986.91</v>
          </cell>
          <cell r="AZ14">
            <v>0</v>
          </cell>
          <cell r="BA14">
            <v>-2058957230.0400002</v>
          </cell>
          <cell r="BB14">
            <v>-198080299.45000002</v>
          </cell>
          <cell r="BC14">
            <v>0</v>
          </cell>
        </row>
        <row r="15">
          <cell r="A15" t="str">
            <v>01.1.02.01</v>
          </cell>
          <cell r="B15" t="str">
            <v>DİREKT REASÜRÖRLERE DEV.PRİMLER</v>
          </cell>
          <cell r="C15">
            <v>-1993730635.9400001</v>
          </cell>
          <cell r="D15">
            <v>-39474830.439999998</v>
          </cell>
          <cell r="E15">
            <v>-385177.65</v>
          </cell>
          <cell r="F15">
            <v>-166847227.97</v>
          </cell>
          <cell r="G15">
            <v>0</v>
          </cell>
          <cell r="H15">
            <v>-16962216.050000001</v>
          </cell>
          <cell r="I15">
            <v>-4673554.93</v>
          </cell>
          <cell r="J15">
            <v>-2370530.48</v>
          </cell>
          <cell r="K15">
            <v>-18201124.670000002</v>
          </cell>
          <cell r="L15">
            <v>0</v>
          </cell>
          <cell r="M15">
            <v>-2495685.7400000002</v>
          </cell>
          <cell r="N15">
            <v>-1346820787.98</v>
          </cell>
          <cell r="O15">
            <v>0</v>
          </cell>
          <cell r="P15">
            <v>-203122.59</v>
          </cell>
          <cell r="Q15">
            <v>-20714058.829999998</v>
          </cell>
          <cell r="R15">
            <v>-21131588.390000001</v>
          </cell>
          <cell r="S15">
            <v>-13.5</v>
          </cell>
          <cell r="T15">
            <v>-654047.74</v>
          </cell>
          <cell r="U15">
            <v>-2140795.27</v>
          </cell>
          <cell r="V15">
            <v>-2583.0500000000002</v>
          </cell>
          <cell r="W15">
            <v>-1033611.85</v>
          </cell>
          <cell r="X15">
            <v>-140197.63</v>
          </cell>
          <cell r="Y15">
            <v>-13011331.689999999</v>
          </cell>
          <cell r="Z15">
            <v>0</v>
          </cell>
          <cell r="AA15">
            <v>-3639733.13</v>
          </cell>
          <cell r="AB15">
            <v>-40772.93</v>
          </cell>
          <cell r="AC15">
            <v>-2237381.83</v>
          </cell>
          <cell r="AD15">
            <v>0</v>
          </cell>
          <cell r="AE15">
            <v>0</v>
          </cell>
          <cell r="AF15">
            <v>-122472513.13</v>
          </cell>
          <cell r="AG15">
            <v>-4311692.33</v>
          </cell>
          <cell r="AH15">
            <v>-4223839.04</v>
          </cell>
          <cell r="AI15">
            <v>-22426905.989999998</v>
          </cell>
          <cell r="AJ15">
            <v>0</v>
          </cell>
          <cell r="AK15">
            <v>-3998</v>
          </cell>
          <cell r="AL15">
            <v>-49028164.039999999</v>
          </cell>
          <cell r="AM15">
            <v>-10900239.98</v>
          </cell>
          <cell r="AN15">
            <v>-63190134.299999997</v>
          </cell>
          <cell r="AO15">
            <v>-5208710.82</v>
          </cell>
          <cell r="AP15">
            <v>0</v>
          </cell>
          <cell r="AQ15">
            <v>-2378131.9500000002</v>
          </cell>
          <cell r="AR15">
            <v>-21020783.379999999</v>
          </cell>
          <cell r="AS15">
            <v>-3896442.85</v>
          </cell>
          <cell r="AT15">
            <v>0</v>
          </cell>
          <cell r="AU15">
            <v>-639802.87</v>
          </cell>
          <cell r="AV15">
            <v>0</v>
          </cell>
          <cell r="AW15">
            <v>-18939916.010000002</v>
          </cell>
          <cell r="AX15">
            <v>0</v>
          </cell>
          <cell r="AY15">
            <v>-1908986.91</v>
          </cell>
          <cell r="AZ15">
            <v>0</v>
          </cell>
          <cell r="BA15">
            <v>-1993730635.9400001</v>
          </cell>
          <cell r="BB15">
            <v>-170482874.94</v>
          </cell>
          <cell r="BC15">
            <v>0</v>
          </cell>
        </row>
        <row r="16">
          <cell r="A16" t="str">
            <v>01.1.02.01.01</v>
          </cell>
          <cell r="B16" t="str">
            <v>YURTİÇİ DİREKT DEV.PRİMLER</v>
          </cell>
          <cell r="C16">
            <v>-1674751167.6700003</v>
          </cell>
          <cell r="D16">
            <v>-6748793.7599999998</v>
          </cell>
          <cell r="E16">
            <v>-113537.89</v>
          </cell>
          <cell r="F16">
            <v>-166847227.97</v>
          </cell>
          <cell r="G16">
            <v>0</v>
          </cell>
          <cell r="H16">
            <v>-6635793.6799999997</v>
          </cell>
          <cell r="I16">
            <v>-4673554.93</v>
          </cell>
          <cell r="J16">
            <v>-948212.19</v>
          </cell>
          <cell r="K16">
            <v>-3824195.01</v>
          </cell>
          <cell r="L16">
            <v>0</v>
          </cell>
          <cell r="M16">
            <v>-685053.24</v>
          </cell>
          <cell r="N16">
            <v>-1346820787.98</v>
          </cell>
          <cell r="O16">
            <v>0</v>
          </cell>
          <cell r="P16">
            <v>-203122.59</v>
          </cell>
          <cell r="Q16">
            <v>-2258574.89</v>
          </cell>
          <cell r="R16">
            <v>-5156063.4000000004</v>
          </cell>
          <cell r="S16">
            <v>-1.69</v>
          </cell>
          <cell r="T16">
            <v>-173973.33</v>
          </cell>
          <cell r="U16">
            <v>-821903.12</v>
          </cell>
          <cell r="V16">
            <v>-614.29999999999995</v>
          </cell>
          <cell r="W16">
            <v>-235312.56</v>
          </cell>
          <cell r="X16">
            <v>-556342.15</v>
          </cell>
          <cell r="Y16">
            <v>-10099925.619999999</v>
          </cell>
          <cell r="Z16">
            <v>0</v>
          </cell>
          <cell r="AA16">
            <v>-3639733.13</v>
          </cell>
          <cell r="AB16">
            <v>-8732.4500000000007</v>
          </cell>
          <cell r="AC16">
            <v>-477284.36</v>
          </cell>
          <cell r="AD16">
            <v>0</v>
          </cell>
          <cell r="AE16">
            <v>0</v>
          </cell>
          <cell r="AF16">
            <v>-29827698.719999999</v>
          </cell>
          <cell r="AG16">
            <v>-711686.55</v>
          </cell>
          <cell r="AH16">
            <v>-671262.25</v>
          </cell>
          <cell r="AI16">
            <v>-2631219.9300000002</v>
          </cell>
          <cell r="AJ16">
            <v>0</v>
          </cell>
          <cell r="AK16">
            <v>-3998</v>
          </cell>
          <cell r="AL16">
            <v>-16247493.699999999</v>
          </cell>
          <cell r="AM16">
            <v>-2898379.43</v>
          </cell>
          <cell r="AN16">
            <v>-20016763.109999999</v>
          </cell>
          <cell r="AO16">
            <v>-1394767.15</v>
          </cell>
          <cell r="AP16">
            <v>0</v>
          </cell>
          <cell r="AQ16">
            <v>-2378131.9500000002</v>
          </cell>
          <cell r="AR16">
            <v>-21020783.379999999</v>
          </cell>
          <cell r="AS16">
            <v>-3896442.85</v>
          </cell>
          <cell r="AT16">
            <v>0</v>
          </cell>
          <cell r="AU16">
            <v>-639802.87</v>
          </cell>
          <cell r="AV16">
            <v>0</v>
          </cell>
          <cell r="AW16">
            <v>-9575010.6300000008</v>
          </cell>
          <cell r="AX16">
            <v>0</v>
          </cell>
          <cell r="AY16">
            <v>-1908986.91</v>
          </cell>
          <cell r="AZ16">
            <v>0</v>
          </cell>
          <cell r="BA16">
            <v>-1674751167.6700003</v>
          </cell>
          <cell r="BB16">
            <v>-37959441.279999994</v>
          </cell>
          <cell r="BC16">
            <v>0</v>
          </cell>
        </row>
        <row r="17">
          <cell r="A17" t="str">
            <v>01.1.02.01.01.01</v>
          </cell>
          <cell r="B17" t="str">
            <v>EKSEDAN YURT İÇİ DİR.DEV. PRİMLER</v>
          </cell>
          <cell r="C17">
            <v>-20416939.91</v>
          </cell>
          <cell r="D17">
            <v>-2869515.4</v>
          </cell>
          <cell r="E17">
            <v>-20674.669999999998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-375274.76</v>
          </cell>
          <cell r="L17">
            <v>0</v>
          </cell>
          <cell r="M17">
            <v>-173682.35</v>
          </cell>
          <cell r="N17">
            <v>0</v>
          </cell>
          <cell r="O17">
            <v>0</v>
          </cell>
          <cell r="P17">
            <v>0</v>
          </cell>
          <cell r="Q17">
            <v>-971257.94</v>
          </cell>
          <cell r="R17">
            <v>-419980.01</v>
          </cell>
          <cell r="S17">
            <v>-1.5</v>
          </cell>
          <cell r="T17">
            <v>-32554.41</v>
          </cell>
          <cell r="U17">
            <v>-127778.55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0</v>
          </cell>
          <cell r="AF17">
            <v>-8804361.8499999996</v>
          </cell>
          <cell r="AG17">
            <v>-379631.85</v>
          </cell>
          <cell r="AH17">
            <v>-375246.62</v>
          </cell>
          <cell r="AI17">
            <v>-1531063.76</v>
          </cell>
          <cell r="AJ17">
            <v>0</v>
          </cell>
          <cell r="AK17">
            <v>0</v>
          </cell>
          <cell r="AL17">
            <v>-129013.15</v>
          </cell>
          <cell r="AM17">
            <v>-888874.52</v>
          </cell>
          <cell r="AN17">
            <v>-3271017.96</v>
          </cell>
          <cell r="AO17">
            <v>-47010.61</v>
          </cell>
          <cell r="AP17">
            <v>0</v>
          </cell>
          <cell r="AQ17">
            <v>0</v>
          </cell>
          <cell r="AR17">
            <v>0</v>
          </cell>
          <cell r="AS17">
            <v>0</v>
          </cell>
          <cell r="AT17">
            <v>0</v>
          </cell>
          <cell r="AU17">
            <v>0</v>
          </cell>
          <cell r="AV17">
            <v>0</v>
          </cell>
          <cell r="AW17">
            <v>0</v>
          </cell>
          <cell r="AX17">
            <v>0</v>
          </cell>
          <cell r="AY17">
            <v>0</v>
          </cell>
          <cell r="AZ17">
            <v>0</v>
          </cell>
          <cell r="BA17">
            <v>-20416939.91</v>
          </cell>
          <cell r="BB17">
            <v>-12428755.719999999</v>
          </cell>
          <cell r="BC17">
            <v>0</v>
          </cell>
        </row>
        <row r="18">
          <cell r="A18" t="str">
            <v>01.1.02.01.01.02</v>
          </cell>
          <cell r="B18" t="str">
            <v>KOTPAR YURT İÇİ DİR.DEV. PRİMLER</v>
          </cell>
          <cell r="C18">
            <v>-22330030.690000005</v>
          </cell>
          <cell r="D18">
            <v>-1028799.57</v>
          </cell>
          <cell r="E18">
            <v>-7574.02</v>
          </cell>
          <cell r="F18">
            <v>0</v>
          </cell>
          <cell r="G18">
            <v>0</v>
          </cell>
          <cell r="H18">
            <v>-6635793.6799999997</v>
          </cell>
          <cell r="I18">
            <v>0</v>
          </cell>
          <cell r="J18">
            <v>-948212.19</v>
          </cell>
          <cell r="K18">
            <v>-1565723.23</v>
          </cell>
          <cell r="L18">
            <v>0</v>
          </cell>
          <cell r="M18">
            <v>-86841.16</v>
          </cell>
          <cell r="N18">
            <v>6.99</v>
          </cell>
          <cell r="O18">
            <v>0</v>
          </cell>
          <cell r="P18">
            <v>-203122.59</v>
          </cell>
          <cell r="Q18">
            <v>-488727.23</v>
          </cell>
          <cell r="R18">
            <v>-212120.66</v>
          </cell>
          <cell r="S18">
            <v>-0.19</v>
          </cell>
          <cell r="T18">
            <v>-32443.67</v>
          </cell>
          <cell r="U18">
            <v>-49833.13</v>
          </cell>
          <cell r="V18">
            <v>-281.25</v>
          </cell>
          <cell r="W18">
            <v>-114042.74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-4579.37</v>
          </cell>
          <cell r="AC18">
            <v>0</v>
          </cell>
          <cell r="AD18">
            <v>0</v>
          </cell>
          <cell r="AE18">
            <v>0</v>
          </cell>
          <cell r="AF18">
            <v>-2666042.7200000002</v>
          </cell>
          <cell r="AG18">
            <v>-125244.73</v>
          </cell>
          <cell r="AH18">
            <v>-121996.69</v>
          </cell>
          <cell r="AI18">
            <v>-1079537.04</v>
          </cell>
          <cell r="AJ18">
            <v>0</v>
          </cell>
          <cell r="AK18">
            <v>-3998</v>
          </cell>
          <cell r="AL18">
            <v>-4068825.83</v>
          </cell>
          <cell r="AM18">
            <v>-97436.35</v>
          </cell>
          <cell r="AN18">
            <v>-437037.16</v>
          </cell>
          <cell r="AO18">
            <v>-442837.57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-1908986.91</v>
          </cell>
          <cell r="AZ18">
            <v>0</v>
          </cell>
          <cell r="BA18">
            <v>-22330030.690000005</v>
          </cell>
          <cell r="BB18">
            <v>-3942083.71</v>
          </cell>
          <cell r="BC18">
            <v>0</v>
          </cell>
        </row>
        <row r="19">
          <cell r="A19" t="str">
            <v>01.1.02.01.01.03</v>
          </cell>
          <cell r="B19" t="str">
            <v>İHTİYARİ YURT İÇİ DİR.DEV. PRİMLER</v>
          </cell>
          <cell r="C19">
            <v>-265354185.01999995</v>
          </cell>
          <cell r="D19">
            <v>-2017928.17</v>
          </cell>
          <cell r="E19">
            <v>-64206.45</v>
          </cell>
          <cell r="F19">
            <v>-166847227.97</v>
          </cell>
          <cell r="G19">
            <v>0</v>
          </cell>
          <cell r="H19">
            <v>0</v>
          </cell>
          <cell r="I19">
            <v>-4673554.93</v>
          </cell>
          <cell r="J19">
            <v>0</v>
          </cell>
          <cell r="K19">
            <v>-501253.06</v>
          </cell>
          <cell r="L19">
            <v>0</v>
          </cell>
          <cell r="M19">
            <v>-231834.86</v>
          </cell>
          <cell r="N19">
            <v>-398923.98</v>
          </cell>
          <cell r="O19">
            <v>0</v>
          </cell>
          <cell r="P19">
            <v>0</v>
          </cell>
          <cell r="Q19">
            <v>-297334.90000000002</v>
          </cell>
          <cell r="R19">
            <v>-4312410.54</v>
          </cell>
          <cell r="S19">
            <v>0</v>
          </cell>
          <cell r="T19">
            <v>-6339.42</v>
          </cell>
          <cell r="U19">
            <v>-516196.48</v>
          </cell>
          <cell r="V19">
            <v>0</v>
          </cell>
          <cell r="W19">
            <v>0</v>
          </cell>
          <cell r="X19">
            <v>-556342.15</v>
          </cell>
          <cell r="Y19">
            <v>-10099925.619999999</v>
          </cell>
          <cell r="Z19">
            <v>0</v>
          </cell>
          <cell r="AA19">
            <v>0</v>
          </cell>
          <cell r="AB19">
            <v>0</v>
          </cell>
          <cell r="AC19">
            <v>-460162.72</v>
          </cell>
          <cell r="AD19">
            <v>0</v>
          </cell>
          <cell r="AE19">
            <v>0</v>
          </cell>
          <cell r="AF19">
            <v>-12061728.689999999</v>
          </cell>
          <cell r="AG19">
            <v>-11109.98</v>
          </cell>
          <cell r="AH19">
            <v>-10944.12</v>
          </cell>
          <cell r="AI19">
            <v>-8594.5</v>
          </cell>
          <cell r="AJ19">
            <v>0</v>
          </cell>
          <cell r="AK19">
            <v>0</v>
          </cell>
          <cell r="AL19">
            <v>-9540505.4800000004</v>
          </cell>
          <cell r="AM19">
            <v>75511.22</v>
          </cell>
          <cell r="AN19">
            <v>-15142508.630000001</v>
          </cell>
          <cell r="AO19">
            <v>-160491.91</v>
          </cell>
          <cell r="AP19">
            <v>0</v>
          </cell>
          <cell r="AQ19">
            <v>-2378131.9500000002</v>
          </cell>
          <cell r="AR19">
            <v>-21020783.379999999</v>
          </cell>
          <cell r="AS19">
            <v>-3896442.85</v>
          </cell>
          <cell r="AT19">
            <v>0</v>
          </cell>
          <cell r="AU19">
            <v>-639802.87</v>
          </cell>
          <cell r="AV19">
            <v>0</v>
          </cell>
          <cell r="AW19">
            <v>-9575010.6300000008</v>
          </cell>
          <cell r="AX19">
            <v>0</v>
          </cell>
          <cell r="AY19">
            <v>0</v>
          </cell>
          <cell r="AZ19">
            <v>0</v>
          </cell>
          <cell r="BA19">
            <v>-265354185.01999995</v>
          </cell>
          <cell r="BB19">
            <v>-14101710.959999999</v>
          </cell>
          <cell r="BC19">
            <v>0</v>
          </cell>
        </row>
        <row r="20">
          <cell r="A20" t="str">
            <v>01.1.02.01.01.04</v>
          </cell>
          <cell r="B20" t="str">
            <v>XL YURT İÇİ  DİR DEV. PRİMLER</v>
          </cell>
          <cell r="C20">
            <v>-16588407.930000002</v>
          </cell>
          <cell r="D20">
            <v>-832550.62</v>
          </cell>
          <cell r="E20">
            <v>-21082.75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-1381943.96</v>
          </cell>
          <cell r="L20">
            <v>0</v>
          </cell>
          <cell r="M20">
            <v>-192694.87</v>
          </cell>
          <cell r="N20">
            <v>0</v>
          </cell>
          <cell r="O20">
            <v>0</v>
          </cell>
          <cell r="P20">
            <v>0</v>
          </cell>
          <cell r="Q20">
            <v>-501254.82</v>
          </cell>
          <cell r="R20">
            <v>-211552.19</v>
          </cell>
          <cell r="S20">
            <v>0</v>
          </cell>
          <cell r="T20">
            <v>-102635.83</v>
          </cell>
          <cell r="U20">
            <v>-128094.96</v>
          </cell>
          <cell r="V20">
            <v>-333.05</v>
          </cell>
          <cell r="W20">
            <v>-121269.82</v>
          </cell>
          <cell r="X20">
            <v>0</v>
          </cell>
          <cell r="Y20">
            <v>0</v>
          </cell>
          <cell r="Z20">
            <v>0</v>
          </cell>
          <cell r="AA20">
            <v>0</v>
          </cell>
          <cell r="AB20">
            <v>-4153.08</v>
          </cell>
          <cell r="AC20">
            <v>-17121.64</v>
          </cell>
          <cell r="AD20">
            <v>0</v>
          </cell>
          <cell r="AE20">
            <v>0</v>
          </cell>
          <cell r="AF20">
            <v>-6295565.46</v>
          </cell>
          <cell r="AG20">
            <v>-195699.99</v>
          </cell>
          <cell r="AH20">
            <v>-163074.82</v>
          </cell>
          <cell r="AI20">
            <v>-12024.63</v>
          </cell>
          <cell r="AJ20">
            <v>0</v>
          </cell>
          <cell r="AK20">
            <v>0</v>
          </cell>
          <cell r="AL20">
            <v>-2509149.2400000002</v>
          </cell>
          <cell r="AM20">
            <v>-1987579.78</v>
          </cell>
          <cell r="AN20">
            <v>-1166199.3600000001</v>
          </cell>
          <cell r="AO20">
            <v>-744427.06</v>
          </cell>
          <cell r="AP20">
            <v>0</v>
          </cell>
          <cell r="AQ20">
            <v>0</v>
          </cell>
          <cell r="AR20">
            <v>0</v>
          </cell>
          <cell r="AS20">
            <v>0</v>
          </cell>
          <cell r="AT20">
            <v>0</v>
          </cell>
          <cell r="AU20">
            <v>0</v>
          </cell>
          <cell r="AV20">
            <v>0</v>
          </cell>
          <cell r="AW20">
            <v>0</v>
          </cell>
          <cell r="AX20">
            <v>0</v>
          </cell>
          <cell r="AY20">
            <v>0</v>
          </cell>
          <cell r="AZ20">
            <v>0</v>
          </cell>
          <cell r="BA20">
            <v>-16588407.930000002</v>
          </cell>
          <cell r="BB20">
            <v>-7486890.8900000006</v>
          </cell>
          <cell r="BC20">
            <v>0</v>
          </cell>
        </row>
        <row r="21">
          <cell r="A21" t="str">
            <v>01.1.02.01.01.05</v>
          </cell>
          <cell r="B21" t="str">
            <v>AŞKIN HASAR FAZLASI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0</v>
          </cell>
          <cell r="AL21">
            <v>0</v>
          </cell>
          <cell r="AM21">
            <v>0</v>
          </cell>
          <cell r="AN21">
            <v>0</v>
          </cell>
          <cell r="AO21">
            <v>0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0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</row>
        <row r="22">
          <cell r="A22" t="str">
            <v>01.1.02.01.01.97</v>
          </cell>
          <cell r="B22" t="str">
            <v>TIP HAVUZUNA VERİLEN PRİM REAS</v>
          </cell>
          <cell r="C22">
            <v>-3639733.13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  <cell r="Z22">
            <v>0</v>
          </cell>
          <cell r="AA22">
            <v>-3639733.13</v>
          </cell>
          <cell r="AB22">
            <v>0</v>
          </cell>
          <cell r="AC22">
            <v>0</v>
          </cell>
          <cell r="AD22">
            <v>0</v>
          </cell>
          <cell r="AE22">
            <v>0</v>
          </cell>
          <cell r="AF22">
            <v>0</v>
          </cell>
          <cell r="AG22">
            <v>0</v>
          </cell>
          <cell r="AH22">
            <v>0</v>
          </cell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  <cell r="AO22">
            <v>0</v>
          </cell>
          <cell r="AP22">
            <v>0</v>
          </cell>
          <cell r="AQ22">
            <v>0</v>
          </cell>
          <cell r="AR22">
            <v>0</v>
          </cell>
          <cell r="AS22">
            <v>0</v>
          </cell>
          <cell r="AT22">
            <v>0</v>
          </cell>
          <cell r="AU22">
            <v>0</v>
          </cell>
          <cell r="AV22">
            <v>0</v>
          </cell>
          <cell r="AW22">
            <v>0</v>
          </cell>
          <cell r="AX22">
            <v>0</v>
          </cell>
          <cell r="AY22">
            <v>0</v>
          </cell>
          <cell r="AZ22">
            <v>0</v>
          </cell>
          <cell r="BA22">
            <v>-3639733.13</v>
          </cell>
          <cell r="BB22">
            <v>0</v>
          </cell>
          <cell r="BC22">
            <v>0</v>
          </cell>
        </row>
        <row r="23">
          <cell r="A23" t="str">
            <v>01.1.02.01.01.98</v>
          </cell>
          <cell r="B23" t="str">
            <v xml:space="preserve">HAVUZA VERİLEN PRİMLER REAS.PAYI </v>
          </cell>
          <cell r="C23">
            <v>-1346421870.99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-1346421870.99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-1346421870.99</v>
          </cell>
          <cell r="BB23">
            <v>0</v>
          </cell>
          <cell r="BC23">
            <v>0</v>
          </cell>
        </row>
        <row r="24">
          <cell r="A24" t="str">
            <v>01.1.02.01.02</v>
          </cell>
          <cell r="B24" t="str">
            <v>YURTDIŞI DİREKT DEV.PRİMLER</v>
          </cell>
          <cell r="C24">
            <v>-318979468.27000004</v>
          </cell>
          <cell r="D24">
            <v>-32726036.68</v>
          </cell>
          <cell r="E24">
            <v>-271639.76</v>
          </cell>
          <cell r="F24">
            <v>0</v>
          </cell>
          <cell r="G24">
            <v>0</v>
          </cell>
          <cell r="H24">
            <v>-10326422.369999999</v>
          </cell>
          <cell r="I24">
            <v>0</v>
          </cell>
          <cell r="J24">
            <v>-1422318.29</v>
          </cell>
          <cell r="K24">
            <v>-14376929.66</v>
          </cell>
          <cell r="L24">
            <v>0</v>
          </cell>
          <cell r="M24">
            <v>-1810632.5</v>
          </cell>
          <cell r="N24">
            <v>0</v>
          </cell>
          <cell r="O24">
            <v>0</v>
          </cell>
          <cell r="P24">
            <v>0</v>
          </cell>
          <cell r="Q24">
            <v>-18455483.940000001</v>
          </cell>
          <cell r="R24">
            <v>-15975524.99</v>
          </cell>
          <cell r="S24">
            <v>-11.81</v>
          </cell>
          <cell r="T24">
            <v>-480074.41</v>
          </cell>
          <cell r="U24">
            <v>-1318892.1499999999</v>
          </cell>
          <cell r="V24">
            <v>-1968.75</v>
          </cell>
          <cell r="W24">
            <v>-798299.29</v>
          </cell>
          <cell r="X24">
            <v>416144.52</v>
          </cell>
          <cell r="Y24">
            <v>-2911406.07</v>
          </cell>
          <cell r="Z24">
            <v>0</v>
          </cell>
          <cell r="AA24">
            <v>0</v>
          </cell>
          <cell r="AB24">
            <v>-32040.48</v>
          </cell>
          <cell r="AC24">
            <v>-1760097.47</v>
          </cell>
          <cell r="AD24">
            <v>0</v>
          </cell>
          <cell r="AE24">
            <v>0</v>
          </cell>
          <cell r="AF24">
            <v>-92644814.409999996</v>
          </cell>
          <cell r="AG24">
            <v>-3600005.78</v>
          </cell>
          <cell r="AH24">
            <v>-3552576.79</v>
          </cell>
          <cell r="AI24">
            <v>-19795686.059999999</v>
          </cell>
          <cell r="AJ24">
            <v>0</v>
          </cell>
          <cell r="AK24">
            <v>0</v>
          </cell>
          <cell r="AL24">
            <v>-32780670.34</v>
          </cell>
          <cell r="AM24">
            <v>-8001860.5499999998</v>
          </cell>
          <cell r="AN24">
            <v>-43173371.189999998</v>
          </cell>
          <cell r="AO24">
            <v>-3813943.67</v>
          </cell>
          <cell r="AP24">
            <v>0</v>
          </cell>
          <cell r="AQ24">
            <v>0</v>
          </cell>
          <cell r="AR24">
            <v>0</v>
          </cell>
          <cell r="AS24">
            <v>0</v>
          </cell>
          <cell r="AT24">
            <v>0</v>
          </cell>
          <cell r="AU24">
            <v>0</v>
          </cell>
          <cell r="AV24">
            <v>0</v>
          </cell>
          <cell r="AW24">
            <v>-9364905.3800000008</v>
          </cell>
          <cell r="AX24">
            <v>0</v>
          </cell>
          <cell r="AY24">
            <v>0</v>
          </cell>
          <cell r="AZ24">
            <v>0</v>
          </cell>
          <cell r="BA24">
            <v>-318979468.27000004</v>
          </cell>
          <cell r="BB24">
            <v>-132523433.66000001</v>
          </cell>
          <cell r="BC24">
            <v>0</v>
          </cell>
        </row>
        <row r="25">
          <cell r="A25" t="str">
            <v>01.1.02.01.02.01</v>
          </cell>
          <cell r="B25" t="str">
            <v>EKSEDAN YURT DIŞI DİR.DEV. PRİMLER</v>
          </cell>
          <cell r="C25">
            <v>-164291373.28999996</v>
          </cell>
          <cell r="D25">
            <v>-21226163.43</v>
          </cell>
          <cell r="E25">
            <v>-175773.98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-2733884.22</v>
          </cell>
          <cell r="L25">
            <v>0</v>
          </cell>
          <cell r="M25">
            <v>-1205253.3600000001</v>
          </cell>
          <cell r="N25">
            <v>0</v>
          </cell>
          <cell r="O25">
            <v>0</v>
          </cell>
          <cell r="P25">
            <v>0</v>
          </cell>
          <cell r="Q25">
            <v>-7292352.29</v>
          </cell>
          <cell r="R25">
            <v>-2872384.53</v>
          </cell>
          <cell r="S25">
            <v>-10.5</v>
          </cell>
          <cell r="T25">
            <v>-256704.31</v>
          </cell>
          <cell r="U25">
            <v>-934080.85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0</v>
          </cell>
          <cell r="AE25">
            <v>0</v>
          </cell>
          <cell r="AF25">
            <v>-64753443.32</v>
          </cell>
          <cell r="AG25">
            <v>-2707437.61</v>
          </cell>
          <cell r="AH25">
            <v>-2670525.21</v>
          </cell>
          <cell r="AI25">
            <v>-14531647.130000001</v>
          </cell>
          <cell r="AJ25">
            <v>0</v>
          </cell>
          <cell r="AK25">
            <v>0</v>
          </cell>
          <cell r="AL25">
            <v>-1605344.32</v>
          </cell>
          <cell r="AM25">
            <v>-7139190.7400000002</v>
          </cell>
          <cell r="AN25">
            <v>-33655471.640000001</v>
          </cell>
          <cell r="AO25">
            <v>-531705.85</v>
          </cell>
          <cell r="AP25">
            <v>0</v>
          </cell>
          <cell r="AQ25">
            <v>0</v>
          </cell>
          <cell r="AR25">
            <v>0</v>
          </cell>
          <cell r="AS25">
            <v>0</v>
          </cell>
          <cell r="AT25">
            <v>0</v>
          </cell>
          <cell r="AU25">
            <v>0</v>
          </cell>
          <cell r="AV25">
            <v>0</v>
          </cell>
          <cell r="AW25">
            <v>0</v>
          </cell>
          <cell r="AX25">
            <v>0</v>
          </cell>
          <cell r="AY25">
            <v>0</v>
          </cell>
          <cell r="AZ25">
            <v>0</v>
          </cell>
          <cell r="BA25">
            <v>-164291373.28999996</v>
          </cell>
          <cell r="BB25">
            <v>-91357569.569999993</v>
          </cell>
          <cell r="BC25">
            <v>0</v>
          </cell>
        </row>
        <row r="26">
          <cell r="A26" t="str">
            <v>01.1.02.01.02.02</v>
          </cell>
          <cell r="B26" t="str">
            <v>KOTPAR YURT DIŞI DİR.DEV. PRİMLER</v>
          </cell>
          <cell r="C26">
            <v>-107227745.2</v>
          </cell>
          <cell r="D26">
            <v>-6478906.0800000001</v>
          </cell>
          <cell r="E26">
            <v>-59271.76</v>
          </cell>
          <cell r="F26">
            <v>0</v>
          </cell>
          <cell r="G26">
            <v>0</v>
          </cell>
          <cell r="H26">
            <v>-10326422.369999999</v>
          </cell>
          <cell r="I26">
            <v>0</v>
          </cell>
          <cell r="J26">
            <v>-1422318.29</v>
          </cell>
          <cell r="K26">
            <v>-11307528.27</v>
          </cell>
          <cell r="L26">
            <v>0</v>
          </cell>
          <cell r="M26">
            <v>-605379.14</v>
          </cell>
          <cell r="N26">
            <v>0</v>
          </cell>
          <cell r="O26">
            <v>0</v>
          </cell>
          <cell r="P26">
            <v>0</v>
          </cell>
          <cell r="Q26">
            <v>-3495275.47</v>
          </cell>
          <cell r="R26">
            <v>-1475704.2</v>
          </cell>
          <cell r="S26">
            <v>-1.31</v>
          </cell>
          <cell r="T26">
            <v>-217937.23</v>
          </cell>
          <cell r="U26">
            <v>-338344.15</v>
          </cell>
          <cell r="V26">
            <v>-1968.75</v>
          </cell>
          <cell r="W26">
            <v>-798299.29</v>
          </cell>
          <cell r="X26">
            <v>0</v>
          </cell>
          <cell r="Y26">
            <v>0</v>
          </cell>
          <cell r="Z26">
            <v>0</v>
          </cell>
          <cell r="AA26">
            <v>0</v>
          </cell>
          <cell r="AB26">
            <v>-32040.48</v>
          </cell>
          <cell r="AC26">
            <v>0</v>
          </cell>
          <cell r="AD26">
            <v>0</v>
          </cell>
          <cell r="AE26">
            <v>0</v>
          </cell>
          <cell r="AF26">
            <v>-18466508.780000001</v>
          </cell>
          <cell r="AG26">
            <v>-871647.68</v>
          </cell>
          <cell r="AH26">
            <v>-851096.34</v>
          </cell>
          <cell r="AI26">
            <v>-4425764.6100000003</v>
          </cell>
          <cell r="AJ26">
            <v>0</v>
          </cell>
          <cell r="AK26">
            <v>0</v>
          </cell>
          <cell r="AL26">
            <v>-28717938.120000001</v>
          </cell>
          <cell r="AM26">
            <v>-753469.81</v>
          </cell>
          <cell r="AN26">
            <v>-4024608.08</v>
          </cell>
          <cell r="AO26">
            <v>-3192409.61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-9364905.3800000008</v>
          </cell>
          <cell r="AX26">
            <v>0</v>
          </cell>
          <cell r="AY26">
            <v>0</v>
          </cell>
          <cell r="AZ26">
            <v>0</v>
          </cell>
          <cell r="BA26">
            <v>-107227745.2</v>
          </cell>
          <cell r="BB26">
            <v>-26668158.879999999</v>
          </cell>
          <cell r="BC26">
            <v>0</v>
          </cell>
        </row>
        <row r="27">
          <cell r="A27" t="str">
            <v>01.1.02.01.02.03</v>
          </cell>
          <cell r="B27" t="str">
            <v>İHTİYARİ YURT DIŞI DİR DEV. PRİMLER</v>
          </cell>
          <cell r="C27">
            <v>-47460349.780000001</v>
          </cell>
          <cell r="D27">
            <v>-5020967.17</v>
          </cell>
          <cell r="E27">
            <v>-36594.019999999997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-335517.17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-7667856.1799999997</v>
          </cell>
          <cell r="R27">
            <v>-11627436.26</v>
          </cell>
          <cell r="S27">
            <v>0</v>
          </cell>
          <cell r="T27">
            <v>-5432.87</v>
          </cell>
          <cell r="U27">
            <v>-46467.15</v>
          </cell>
          <cell r="V27">
            <v>0</v>
          </cell>
          <cell r="W27">
            <v>0</v>
          </cell>
          <cell r="X27">
            <v>416144.52</v>
          </cell>
          <cell r="Y27">
            <v>-2911406.07</v>
          </cell>
          <cell r="Z27">
            <v>0</v>
          </cell>
          <cell r="AA27">
            <v>0</v>
          </cell>
          <cell r="AB27">
            <v>0</v>
          </cell>
          <cell r="AC27">
            <v>-1760097.47</v>
          </cell>
          <cell r="AD27">
            <v>0</v>
          </cell>
          <cell r="AE27">
            <v>0</v>
          </cell>
          <cell r="AF27">
            <v>-9424862.3100000005</v>
          </cell>
          <cell r="AG27">
            <v>-20920.490000000002</v>
          </cell>
          <cell r="AH27">
            <v>-30955.24</v>
          </cell>
          <cell r="AI27">
            <v>-838274.32</v>
          </cell>
          <cell r="AJ27">
            <v>0</v>
          </cell>
          <cell r="AK27">
            <v>0</v>
          </cell>
          <cell r="AL27">
            <v>-2457387.9</v>
          </cell>
          <cell r="AM27">
            <v>-109200</v>
          </cell>
          <cell r="AN27">
            <v>-5493291.4699999997</v>
          </cell>
          <cell r="AO27">
            <v>-89828.21</v>
          </cell>
          <cell r="AP27">
            <v>0</v>
          </cell>
          <cell r="AQ27">
            <v>0</v>
          </cell>
          <cell r="AR27">
            <v>0</v>
          </cell>
          <cell r="AS27">
            <v>0</v>
          </cell>
          <cell r="AT27">
            <v>0</v>
          </cell>
          <cell r="AU27">
            <v>0</v>
          </cell>
          <cell r="AV27">
            <v>0</v>
          </cell>
          <cell r="AW27">
            <v>0</v>
          </cell>
          <cell r="AX27">
            <v>0</v>
          </cell>
          <cell r="AY27">
            <v>0</v>
          </cell>
          <cell r="AZ27">
            <v>0</v>
          </cell>
          <cell r="BA27">
            <v>-47460349.780000001</v>
          </cell>
          <cell r="BB27">
            <v>-14497705.210000001</v>
          </cell>
          <cell r="BC27">
            <v>0</v>
          </cell>
        </row>
        <row r="28">
          <cell r="A28" t="str">
            <v>01.1.02.01.02.04</v>
          </cell>
          <cell r="B28" t="str">
            <v>XL YURT DIŞI DİR DEV. PRİMLER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0</v>
          </cell>
          <cell r="AE28">
            <v>0</v>
          </cell>
          <cell r="AF28">
            <v>0</v>
          </cell>
          <cell r="AG28">
            <v>0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</row>
        <row r="29">
          <cell r="A29" t="str">
            <v>01.1.02.01.02.05</v>
          </cell>
          <cell r="B29" t="str">
            <v>AŞKIN HASAR FAZLASI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</row>
        <row r="30">
          <cell r="A30" t="str">
            <v>01.1.02.02</v>
          </cell>
          <cell r="B30" t="str">
            <v>ENDİREKT REASÜRÖRLERE DEV.PRİMLER</v>
          </cell>
          <cell r="C30">
            <v>-65226594.100000009</v>
          </cell>
          <cell r="D30">
            <v>-7253573.0599999996</v>
          </cell>
          <cell r="E30">
            <v>-56291.06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-74642.929999999993</v>
          </cell>
          <cell r="L30">
            <v>0</v>
          </cell>
          <cell r="M30">
            <v>-6719752.6299999999</v>
          </cell>
          <cell r="N30">
            <v>0</v>
          </cell>
          <cell r="O30">
            <v>0</v>
          </cell>
          <cell r="P30">
            <v>0</v>
          </cell>
          <cell r="Q30">
            <v>-252272.79</v>
          </cell>
          <cell r="R30">
            <v>-148937.88</v>
          </cell>
          <cell r="S30">
            <v>0</v>
          </cell>
          <cell r="T30">
            <v>-22690.18</v>
          </cell>
          <cell r="U30">
            <v>-77428.09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-15847166.869999999</v>
          </cell>
          <cell r="AG30">
            <v>-2223000.19</v>
          </cell>
          <cell r="AH30">
            <v>-2273684.39</v>
          </cell>
          <cell r="AI30">
            <v>-28586.79</v>
          </cell>
          <cell r="AJ30">
            <v>0</v>
          </cell>
          <cell r="AK30">
            <v>0</v>
          </cell>
          <cell r="AL30">
            <v>-13719714.48</v>
          </cell>
          <cell r="AM30">
            <v>-1583939.02</v>
          </cell>
          <cell r="AN30">
            <v>-14647991.140000001</v>
          </cell>
          <cell r="AO30">
            <v>-296922.59999999998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-65226594.100000009</v>
          </cell>
          <cell r="BB30">
            <v>-27597424.510000002</v>
          </cell>
          <cell r="BC30">
            <v>0</v>
          </cell>
        </row>
        <row r="31">
          <cell r="A31" t="str">
            <v>01.1.02.02.01</v>
          </cell>
          <cell r="B31" t="str">
            <v>YURTİÇİ ENDİREKT DEV.PRİMLER</v>
          </cell>
          <cell r="C31">
            <v>-9786827.6199999992</v>
          </cell>
          <cell r="D31">
            <v>-2408147</v>
          </cell>
          <cell r="E31">
            <v>-15424.83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-9330.3700000000008</v>
          </cell>
          <cell r="L31">
            <v>0</v>
          </cell>
          <cell r="M31">
            <v>-839969.07</v>
          </cell>
          <cell r="N31">
            <v>0</v>
          </cell>
          <cell r="O31">
            <v>0</v>
          </cell>
          <cell r="P31">
            <v>0</v>
          </cell>
          <cell r="Q31">
            <v>-29452.44</v>
          </cell>
          <cell r="R31">
            <v>-16849.189999999999</v>
          </cell>
          <cell r="S31">
            <v>0</v>
          </cell>
          <cell r="T31">
            <v>-2875.07</v>
          </cell>
          <cell r="U31">
            <v>2231.98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-2901823.55</v>
          </cell>
          <cell r="AG31">
            <v>-624341.21</v>
          </cell>
          <cell r="AH31">
            <v>-630209.56999999995</v>
          </cell>
          <cell r="AI31">
            <v>-3584.59</v>
          </cell>
          <cell r="AJ31">
            <v>0</v>
          </cell>
          <cell r="AK31">
            <v>0</v>
          </cell>
          <cell r="AL31">
            <v>-832593.7</v>
          </cell>
          <cell r="AM31">
            <v>-95375.11</v>
          </cell>
          <cell r="AN31">
            <v>-1313743.6399999999</v>
          </cell>
          <cell r="AO31">
            <v>-65340.26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-9786827.6199999992</v>
          </cell>
          <cell r="BB31">
            <v>-6564521.3300000001</v>
          </cell>
          <cell r="BC31">
            <v>0</v>
          </cell>
        </row>
        <row r="32">
          <cell r="A32" t="str">
            <v>01.1.02.02.01.01</v>
          </cell>
          <cell r="B32" t="str">
            <v>EKSEDAN YURT İÇİ ENDİREKT DEV.PRİMLER</v>
          </cell>
          <cell r="C32">
            <v>-4824301.7299999995</v>
          </cell>
          <cell r="D32">
            <v>-558604.55000000005</v>
          </cell>
          <cell r="E32">
            <v>-4301.0200000000004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-6220.24</v>
          </cell>
          <cell r="L32">
            <v>0</v>
          </cell>
          <cell r="M32">
            <v>-559979.36</v>
          </cell>
          <cell r="N32">
            <v>0</v>
          </cell>
          <cell r="O32">
            <v>0</v>
          </cell>
          <cell r="P32">
            <v>0</v>
          </cell>
          <cell r="Q32">
            <v>-20175.22</v>
          </cell>
          <cell r="R32">
            <v>-11732.6</v>
          </cell>
          <cell r="S32">
            <v>0</v>
          </cell>
          <cell r="T32">
            <v>-2485.64</v>
          </cell>
          <cell r="U32">
            <v>-9215.76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0</v>
          </cell>
          <cell r="AE32">
            <v>0</v>
          </cell>
          <cell r="AF32">
            <v>-1414235.29</v>
          </cell>
          <cell r="AG32">
            <v>-192613.29</v>
          </cell>
          <cell r="AH32">
            <v>-198101.05</v>
          </cell>
          <cell r="AI32">
            <v>-2385.98</v>
          </cell>
          <cell r="AJ32">
            <v>0</v>
          </cell>
          <cell r="AK32">
            <v>0</v>
          </cell>
          <cell r="AL32">
            <v>-660886.27</v>
          </cell>
          <cell r="AM32">
            <v>-88886.33</v>
          </cell>
          <cell r="AN32">
            <v>-1090792.82</v>
          </cell>
          <cell r="AO32">
            <v>-3686.31</v>
          </cell>
          <cell r="AP32">
            <v>0</v>
          </cell>
          <cell r="AQ32">
            <v>0</v>
          </cell>
          <cell r="AR32">
            <v>0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0</v>
          </cell>
          <cell r="BA32">
            <v>-4824301.7299999995</v>
          </cell>
          <cell r="BB32">
            <v>-2363554.1799999997</v>
          </cell>
          <cell r="BC32">
            <v>0</v>
          </cell>
        </row>
        <row r="33">
          <cell r="A33" t="str">
            <v>01.1.02.02.01.02</v>
          </cell>
          <cell r="B33" t="str">
            <v>KOTPAR YURT İÇİ ENDİREKT DEV.PRİMLER</v>
          </cell>
          <cell r="C33">
            <v>-1121040.9700000002</v>
          </cell>
          <cell r="D33">
            <v>-55986.36</v>
          </cell>
          <cell r="E33">
            <v>-528.33000000000004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-3110.13</v>
          </cell>
          <cell r="L33">
            <v>0</v>
          </cell>
          <cell r="M33">
            <v>-279989.71000000002</v>
          </cell>
          <cell r="N33">
            <v>0</v>
          </cell>
          <cell r="O33">
            <v>0</v>
          </cell>
          <cell r="P33">
            <v>0</v>
          </cell>
          <cell r="Q33">
            <v>-9277.2199999999993</v>
          </cell>
          <cell r="R33">
            <v>-5116.59</v>
          </cell>
          <cell r="S33">
            <v>0</v>
          </cell>
          <cell r="T33">
            <v>-389.43</v>
          </cell>
          <cell r="U33">
            <v>-944.77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0</v>
          </cell>
          <cell r="AE33">
            <v>0</v>
          </cell>
          <cell r="AF33">
            <v>-171117.09</v>
          </cell>
          <cell r="AG33">
            <v>-20481.650000000001</v>
          </cell>
          <cell r="AH33">
            <v>-20862.25</v>
          </cell>
          <cell r="AI33">
            <v>-1198.6099999999999</v>
          </cell>
          <cell r="AJ33">
            <v>0</v>
          </cell>
          <cell r="AK33">
            <v>0</v>
          </cell>
          <cell r="AL33">
            <v>-429650.46</v>
          </cell>
          <cell r="AM33">
            <v>-6488.78</v>
          </cell>
          <cell r="AN33">
            <v>-90771.520000000004</v>
          </cell>
          <cell r="AO33">
            <v>-25128.07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-1121040.9700000002</v>
          </cell>
          <cell r="BB33">
            <v>-268447.34999999998</v>
          </cell>
          <cell r="BC33">
            <v>0</v>
          </cell>
        </row>
        <row r="34">
          <cell r="A34" t="str">
            <v>01.1.02.02.01.03</v>
          </cell>
          <cell r="B34" t="str">
            <v>İHTİYARİ YURT İÇİ ENDİREKT DEV.PRİMLER</v>
          </cell>
          <cell r="C34">
            <v>-3841484.92</v>
          </cell>
          <cell r="D34">
            <v>-1793556.09</v>
          </cell>
          <cell r="E34">
            <v>-10595.48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T34">
            <v>0</v>
          </cell>
          <cell r="U34">
            <v>12392.51</v>
          </cell>
          <cell r="V34">
            <v>0</v>
          </cell>
          <cell r="W34">
            <v>0</v>
          </cell>
          <cell r="X34">
            <v>0</v>
          </cell>
          <cell r="Y34">
            <v>0</v>
          </cell>
          <cell r="Z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0</v>
          </cell>
          <cell r="AE34">
            <v>0</v>
          </cell>
          <cell r="AF34">
            <v>-1316471.17</v>
          </cell>
          <cell r="AG34">
            <v>-411246.27</v>
          </cell>
          <cell r="AH34">
            <v>-411246.27</v>
          </cell>
          <cell r="AI34">
            <v>0</v>
          </cell>
          <cell r="AJ34">
            <v>0</v>
          </cell>
          <cell r="AK34">
            <v>0</v>
          </cell>
          <cell r="AL34">
            <v>257943.03</v>
          </cell>
          <cell r="AM34">
            <v>0</v>
          </cell>
          <cell r="AN34">
            <v>-132179.29999999999</v>
          </cell>
          <cell r="AO34">
            <v>-36525.879999999997</v>
          </cell>
          <cell r="AP34">
            <v>0</v>
          </cell>
          <cell r="AQ34">
            <v>0</v>
          </cell>
          <cell r="AR34">
            <v>0</v>
          </cell>
          <cell r="AS34">
            <v>0</v>
          </cell>
          <cell r="AT34">
            <v>0</v>
          </cell>
          <cell r="AU34">
            <v>0</v>
          </cell>
          <cell r="AV34">
            <v>0</v>
          </cell>
          <cell r="AW34">
            <v>0</v>
          </cell>
          <cell r="AX34">
            <v>0</v>
          </cell>
          <cell r="AY34">
            <v>0</v>
          </cell>
          <cell r="AZ34">
            <v>0</v>
          </cell>
          <cell r="BA34">
            <v>-3841484.92</v>
          </cell>
          <cell r="BB34">
            <v>-3932519.8</v>
          </cell>
          <cell r="BC34">
            <v>0</v>
          </cell>
        </row>
        <row r="35">
          <cell r="A35" t="str">
            <v>01.1.02.02.02</v>
          </cell>
          <cell r="B35" t="str">
            <v>YURTDIŞI ENDİREKT DEV.PRİMLER</v>
          </cell>
          <cell r="C35">
            <v>-55439766.479999997</v>
          </cell>
          <cell r="D35">
            <v>-4845426.0599999996</v>
          </cell>
          <cell r="E35">
            <v>-40866.230000000003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-65312.56</v>
          </cell>
          <cell r="L35">
            <v>0</v>
          </cell>
          <cell r="M35">
            <v>-5879783.5599999996</v>
          </cell>
          <cell r="N35">
            <v>0</v>
          </cell>
          <cell r="O35">
            <v>0</v>
          </cell>
          <cell r="P35">
            <v>0</v>
          </cell>
          <cell r="Q35">
            <v>-222820.35</v>
          </cell>
          <cell r="R35">
            <v>-132088.69</v>
          </cell>
          <cell r="S35">
            <v>0</v>
          </cell>
          <cell r="T35">
            <v>-19815.11</v>
          </cell>
          <cell r="U35">
            <v>-79660.070000000007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  <cell r="Z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0</v>
          </cell>
          <cell r="AE35">
            <v>0</v>
          </cell>
          <cell r="AF35">
            <v>-12945343.32</v>
          </cell>
          <cell r="AG35">
            <v>-1598658.98</v>
          </cell>
          <cell r="AH35">
            <v>-1643474.82</v>
          </cell>
          <cell r="AI35">
            <v>-25002.2</v>
          </cell>
          <cell r="AJ35">
            <v>0</v>
          </cell>
          <cell r="AK35">
            <v>0</v>
          </cell>
          <cell r="AL35">
            <v>-12887120.779999999</v>
          </cell>
          <cell r="AM35">
            <v>-1488563.91</v>
          </cell>
          <cell r="AN35">
            <v>-13334247.5</v>
          </cell>
          <cell r="AO35">
            <v>-231582.34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-55439766.479999997</v>
          </cell>
          <cell r="BB35">
            <v>-21032903.18</v>
          </cell>
          <cell r="BC35">
            <v>0</v>
          </cell>
        </row>
        <row r="36">
          <cell r="A36" t="str">
            <v>01.1.02.02.02.01</v>
          </cell>
          <cell r="B36" t="str">
            <v>EKSEDAN YURT DIŞI ENDİREKT DEV.PRİMLER</v>
          </cell>
          <cell r="C36">
            <v>-44400107.109999992</v>
          </cell>
          <cell r="D36">
            <v>-4217819.75</v>
          </cell>
          <cell r="E36">
            <v>-34217.410000000003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-43541.69</v>
          </cell>
          <cell r="L36">
            <v>0</v>
          </cell>
          <cell r="M36">
            <v>-3919855.68</v>
          </cell>
          <cell r="N36">
            <v>0</v>
          </cell>
          <cell r="O36">
            <v>0</v>
          </cell>
          <cell r="P36">
            <v>0</v>
          </cell>
          <cell r="Q36">
            <v>-155601.35</v>
          </cell>
          <cell r="R36">
            <v>-94261.75</v>
          </cell>
          <cell r="S36">
            <v>0</v>
          </cell>
          <cell r="T36">
            <v>-17175.87</v>
          </cell>
          <cell r="U36">
            <v>-70066.539999999994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0</v>
          </cell>
          <cell r="AE36">
            <v>0</v>
          </cell>
          <cell r="AF36">
            <v>-11205407.83</v>
          </cell>
          <cell r="AG36">
            <v>-1326807.1599999999</v>
          </cell>
          <cell r="AH36">
            <v>-1368796.25</v>
          </cell>
          <cell r="AI36">
            <v>-16621.919999999998</v>
          </cell>
          <cell r="AJ36">
            <v>0</v>
          </cell>
          <cell r="AK36">
            <v>0</v>
          </cell>
          <cell r="AL36">
            <v>-8124763.9900000002</v>
          </cell>
          <cell r="AM36">
            <v>-1390166.69</v>
          </cell>
          <cell r="AN36">
            <v>-12369381</v>
          </cell>
          <cell r="AO36">
            <v>-45622.23</v>
          </cell>
          <cell r="AP36">
            <v>0</v>
          </cell>
          <cell r="AQ36">
            <v>0</v>
          </cell>
          <cell r="AR36">
            <v>0</v>
          </cell>
          <cell r="AS36">
            <v>0</v>
          </cell>
          <cell r="AT36">
            <v>0</v>
          </cell>
          <cell r="AU36">
            <v>0</v>
          </cell>
          <cell r="AV36">
            <v>0</v>
          </cell>
          <cell r="AW36">
            <v>0</v>
          </cell>
          <cell r="AX36">
            <v>0</v>
          </cell>
          <cell r="AY36">
            <v>0</v>
          </cell>
          <cell r="AZ36">
            <v>0</v>
          </cell>
          <cell r="BA36">
            <v>-44400107.109999992</v>
          </cell>
          <cell r="BB36">
            <v>-18118830.990000002</v>
          </cell>
          <cell r="BC36">
            <v>0</v>
          </cell>
        </row>
        <row r="37">
          <cell r="A37" t="str">
            <v>01.1.02.02.02.02</v>
          </cell>
          <cell r="B37" t="str">
            <v>KOTPAR YURT DIŞI ENDİREKT DEV.PRİMLER</v>
          </cell>
          <cell r="C37">
            <v>-10303533.369999999</v>
          </cell>
          <cell r="D37">
            <v>-432858.78</v>
          </cell>
          <cell r="E37">
            <v>-4639.0200000000004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-21770.87</v>
          </cell>
          <cell r="L37">
            <v>0</v>
          </cell>
          <cell r="M37">
            <v>-1959927.88</v>
          </cell>
          <cell r="N37">
            <v>0</v>
          </cell>
          <cell r="O37">
            <v>0</v>
          </cell>
          <cell r="P37">
            <v>0</v>
          </cell>
          <cell r="Q37">
            <v>-67219</v>
          </cell>
          <cell r="R37">
            <v>-37826.94</v>
          </cell>
          <cell r="S37">
            <v>0</v>
          </cell>
          <cell r="T37">
            <v>-2625.08</v>
          </cell>
          <cell r="U37">
            <v>-8397.17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-1458981.95</v>
          </cell>
          <cell r="AG37">
            <v>-143618.29999999999</v>
          </cell>
          <cell r="AH37">
            <v>-146445.04999999999</v>
          </cell>
          <cell r="AI37">
            <v>-8380.2800000000007</v>
          </cell>
          <cell r="AJ37">
            <v>0</v>
          </cell>
          <cell r="AK37">
            <v>0</v>
          </cell>
          <cell r="AL37">
            <v>-4761908.6500000004</v>
          </cell>
          <cell r="AM37">
            <v>-98397.22</v>
          </cell>
          <cell r="AN37">
            <v>-964866.5</v>
          </cell>
          <cell r="AO37">
            <v>-185670.68</v>
          </cell>
          <cell r="AP37">
            <v>0</v>
          </cell>
          <cell r="AQ37">
            <v>0</v>
          </cell>
          <cell r="AR37">
            <v>0</v>
          </cell>
          <cell r="AS37">
            <v>0</v>
          </cell>
          <cell r="AT37">
            <v>0</v>
          </cell>
          <cell r="AU37">
            <v>0</v>
          </cell>
          <cell r="AV37">
            <v>0</v>
          </cell>
          <cell r="AW37">
            <v>0</v>
          </cell>
          <cell r="AX37">
            <v>0</v>
          </cell>
          <cell r="AY37">
            <v>0</v>
          </cell>
          <cell r="AZ37">
            <v>0</v>
          </cell>
          <cell r="BA37">
            <v>-10303533.369999999</v>
          </cell>
          <cell r="BB37">
            <v>-2181904.08</v>
          </cell>
          <cell r="BC37">
            <v>0</v>
          </cell>
        </row>
        <row r="38">
          <cell r="A38" t="str">
            <v>01.1.02.02.02.03</v>
          </cell>
          <cell r="B38" t="str">
            <v>İHTİYARİ YURT DIŞI ENDİREKT DEV.PRİMLER</v>
          </cell>
          <cell r="C38">
            <v>-736126</v>
          </cell>
          <cell r="D38">
            <v>-194747.53</v>
          </cell>
          <cell r="E38">
            <v>-2009.8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-14.16</v>
          </cell>
          <cell r="U38">
            <v>-1196.3599999999999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-280953.53999999998</v>
          </cell>
          <cell r="AG38">
            <v>-128233.52</v>
          </cell>
          <cell r="AH38">
            <v>-128233.52</v>
          </cell>
          <cell r="AI38">
            <v>0</v>
          </cell>
          <cell r="AJ38">
            <v>0</v>
          </cell>
          <cell r="AK38">
            <v>0</v>
          </cell>
          <cell r="AL38">
            <v>-448.14</v>
          </cell>
          <cell r="AM38">
            <v>0</v>
          </cell>
          <cell r="AN38">
            <v>0</v>
          </cell>
          <cell r="AO38">
            <v>-289.43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0</v>
          </cell>
          <cell r="AY38">
            <v>0</v>
          </cell>
          <cell r="AZ38">
            <v>0</v>
          </cell>
          <cell r="BA38">
            <v>-736126</v>
          </cell>
          <cell r="BB38">
            <v>-732168.11</v>
          </cell>
          <cell r="BC38">
            <v>0</v>
          </cell>
        </row>
        <row r="39">
          <cell r="A39" t="str">
            <v>01.1.03</v>
          </cell>
          <cell r="B39" t="str">
            <v>SGK'YA AKTARILAN PRİMLER (-)</v>
          </cell>
          <cell r="C39">
            <v>-1333049398.8900001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-1333049398.8900001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T39">
            <v>0</v>
          </cell>
          <cell r="U39">
            <v>0</v>
          </cell>
          <cell r="V39">
            <v>0</v>
          </cell>
          <cell r="W39">
            <v>0</v>
          </cell>
          <cell r="X39">
            <v>0</v>
          </cell>
          <cell r="Y39">
            <v>0</v>
          </cell>
          <cell r="Z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0</v>
          </cell>
          <cell r="AF39">
            <v>0</v>
          </cell>
          <cell r="AG39">
            <v>0</v>
          </cell>
          <cell r="AH39">
            <v>0</v>
          </cell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  <cell r="AO39">
            <v>0</v>
          </cell>
          <cell r="AP39">
            <v>0</v>
          </cell>
          <cell r="AQ39">
            <v>0</v>
          </cell>
          <cell r="AR39">
            <v>0</v>
          </cell>
          <cell r="AS39">
            <v>0</v>
          </cell>
          <cell r="AT39">
            <v>0</v>
          </cell>
          <cell r="AU39">
            <v>0</v>
          </cell>
          <cell r="AV39">
            <v>0</v>
          </cell>
          <cell r="AW39">
            <v>0</v>
          </cell>
          <cell r="AX39">
            <v>0</v>
          </cell>
          <cell r="AY39">
            <v>0</v>
          </cell>
          <cell r="AZ39">
            <v>0</v>
          </cell>
          <cell r="BA39">
            <v>-1333049398.8900001</v>
          </cell>
          <cell r="BB39">
            <v>0</v>
          </cell>
          <cell r="BC39">
            <v>0</v>
          </cell>
        </row>
        <row r="40">
          <cell r="A40" t="str">
            <v>01.2</v>
          </cell>
          <cell r="B40" t="str">
            <v>KAZANILMAMIS PRIMLER KARSILIGINDA DEGISIM</v>
          </cell>
          <cell r="C40">
            <v>-2557583884.0200009</v>
          </cell>
          <cell r="D40">
            <v>-5988218.6799999997</v>
          </cell>
          <cell r="E40">
            <v>977.53</v>
          </cell>
          <cell r="F40">
            <v>-267.42</v>
          </cell>
          <cell r="G40">
            <v>0</v>
          </cell>
          <cell r="H40">
            <v>-3910207.21</v>
          </cell>
          <cell r="I40">
            <v>0</v>
          </cell>
          <cell r="J40">
            <v>-5046061.5</v>
          </cell>
          <cell r="K40">
            <v>-902228.47</v>
          </cell>
          <cell r="L40">
            <v>0</v>
          </cell>
          <cell r="M40">
            <v>-1512177.8</v>
          </cell>
          <cell r="N40">
            <v>272695.07</v>
          </cell>
          <cell r="O40">
            <v>-2130311784.52</v>
          </cell>
          <cell r="P40">
            <v>-231286757.31999999</v>
          </cell>
          <cell r="Q40">
            <v>-738616.93</v>
          </cell>
          <cell r="R40">
            <v>-676437.31</v>
          </cell>
          <cell r="S40">
            <v>-1.25</v>
          </cell>
          <cell r="T40">
            <v>125137.74</v>
          </cell>
          <cell r="U40">
            <v>45179.96</v>
          </cell>
          <cell r="V40">
            <v>-81.290000000000006</v>
          </cell>
          <cell r="W40">
            <v>-278560.09999999998</v>
          </cell>
          <cell r="X40">
            <v>-147231.71</v>
          </cell>
          <cell r="Y40">
            <v>5884665.9000000004</v>
          </cell>
          <cell r="Z40">
            <v>0</v>
          </cell>
          <cell r="AA40">
            <v>-375365.04</v>
          </cell>
          <cell r="AB40">
            <v>-12034.34</v>
          </cell>
          <cell r="AC40">
            <v>23143.279999999999</v>
          </cell>
          <cell r="AD40">
            <v>0</v>
          </cell>
          <cell r="AE40">
            <v>34827.43</v>
          </cell>
          <cell r="AF40">
            <v>-410258.98</v>
          </cell>
          <cell r="AG40">
            <v>-139516.57</v>
          </cell>
          <cell r="AH40">
            <v>-218526.87</v>
          </cell>
          <cell r="AI40">
            <v>-4762222.8499999996</v>
          </cell>
          <cell r="AJ40">
            <v>0</v>
          </cell>
          <cell r="AK40">
            <v>-20183853.960000001</v>
          </cell>
          <cell r="AL40">
            <v>-4713669.13</v>
          </cell>
          <cell r="AM40">
            <v>-1393652.84</v>
          </cell>
          <cell r="AN40">
            <v>-757245.74</v>
          </cell>
          <cell r="AO40">
            <v>55983.06</v>
          </cell>
          <cell r="AP40">
            <v>0</v>
          </cell>
          <cell r="AQ40">
            <v>0.02</v>
          </cell>
          <cell r="AR40">
            <v>0.03</v>
          </cell>
          <cell r="AS40">
            <v>-5178.21</v>
          </cell>
          <cell r="AT40">
            <v>0</v>
          </cell>
          <cell r="AU40">
            <v>-57303.05</v>
          </cell>
          <cell r="AV40">
            <v>302.93</v>
          </cell>
          <cell r="AW40">
            <v>-22009246.010000002</v>
          </cell>
          <cell r="AX40">
            <v>-4369545.8600000003</v>
          </cell>
          <cell r="AY40">
            <v>-123820546.01000001</v>
          </cell>
          <cell r="AZ40">
            <v>0</v>
          </cell>
          <cell r="BA40">
            <v>-2557583884.0200009</v>
          </cell>
          <cell r="BB40">
            <v>-6756521.1000000006</v>
          </cell>
          <cell r="BC40">
            <v>0</v>
          </cell>
        </row>
        <row r="41">
          <cell r="A41" t="str">
            <v>01.2.01</v>
          </cell>
          <cell r="B41" t="str">
            <v>KAZANILMAMIS PRIMLER KARS.DEGISIM</v>
          </cell>
          <cell r="C41">
            <v>-1826564246.8800001</v>
          </cell>
          <cell r="D41">
            <v>-3594907.3</v>
          </cell>
          <cell r="E41">
            <v>194412.23</v>
          </cell>
          <cell r="F41">
            <v>-68488809.989999995</v>
          </cell>
          <cell r="G41">
            <v>0</v>
          </cell>
          <cell r="H41">
            <v>-7493655.79</v>
          </cell>
          <cell r="I41">
            <v>-630614.28</v>
          </cell>
          <cell r="J41">
            <v>-6696280.8499999996</v>
          </cell>
          <cell r="K41">
            <v>8132813.0999999996</v>
          </cell>
          <cell r="L41">
            <v>0</v>
          </cell>
          <cell r="M41">
            <v>-6105779.9500000002</v>
          </cell>
          <cell r="N41">
            <v>757158862.34000003</v>
          </cell>
          <cell r="O41">
            <v>-2130311784.52</v>
          </cell>
          <cell r="P41">
            <v>-231441250.12</v>
          </cell>
          <cell r="Q41">
            <v>1745838.8</v>
          </cell>
          <cell r="R41">
            <v>-4400351.01</v>
          </cell>
          <cell r="S41">
            <v>-12.51</v>
          </cell>
          <cell r="T41">
            <v>340944.82</v>
          </cell>
          <cell r="U41">
            <v>2291665.17</v>
          </cell>
          <cell r="V41">
            <v>-162.58000000000001</v>
          </cell>
          <cell r="W41">
            <v>-557120.24</v>
          </cell>
          <cell r="X41">
            <v>3197966.06</v>
          </cell>
          <cell r="Y41">
            <v>11551485</v>
          </cell>
          <cell r="Z41">
            <v>0</v>
          </cell>
          <cell r="AA41">
            <v>414065.27</v>
          </cell>
          <cell r="AB41">
            <v>-24068.69</v>
          </cell>
          <cell r="AC41">
            <v>-438913.57</v>
          </cell>
          <cell r="AD41">
            <v>0</v>
          </cell>
          <cell r="AE41">
            <v>34827.43</v>
          </cell>
          <cell r="AF41">
            <v>-742195.3</v>
          </cell>
          <cell r="AG41">
            <v>-884388.23</v>
          </cell>
          <cell r="AH41">
            <v>-1072138.06</v>
          </cell>
          <cell r="AI41">
            <v>-15305046.029999999</v>
          </cell>
          <cell r="AJ41">
            <v>0</v>
          </cell>
          <cell r="AK41">
            <v>-20178618.73</v>
          </cell>
          <cell r="AL41">
            <v>4528609.97</v>
          </cell>
          <cell r="AM41">
            <v>-1235756.72</v>
          </cell>
          <cell r="AN41">
            <v>6119998.5499999998</v>
          </cell>
          <cell r="AO41">
            <v>5142497.47</v>
          </cell>
          <cell r="AP41">
            <v>3593.08</v>
          </cell>
          <cell r="AQ41">
            <v>64074.87</v>
          </cell>
          <cell r="AR41">
            <v>-131977.57</v>
          </cell>
          <cell r="AS41">
            <v>3850848.75</v>
          </cell>
          <cell r="AT41">
            <v>0</v>
          </cell>
          <cell r="AU41">
            <v>-193821.58</v>
          </cell>
          <cell r="AV41">
            <v>853.59</v>
          </cell>
          <cell r="AW41">
            <v>-4481702.21</v>
          </cell>
          <cell r="AX41">
            <v>-4369545.8600000003</v>
          </cell>
          <cell r="AY41">
            <v>-122558701.69</v>
          </cell>
          <cell r="AZ41">
            <v>0</v>
          </cell>
          <cell r="BA41">
            <v>-1826564246.8800001</v>
          </cell>
          <cell r="BB41">
            <v>-6293628.8900000006</v>
          </cell>
          <cell r="BC41">
            <v>0</v>
          </cell>
        </row>
        <row r="42">
          <cell r="A42" t="str">
            <v>01.2.01.01</v>
          </cell>
          <cell r="B42" t="str">
            <v xml:space="preserve">KAZANILMAMIŞ PRİMLER KARŞILIĞI </v>
          </cell>
          <cell r="C42">
            <v>-13467087259.52</v>
          </cell>
          <cell r="D42">
            <v>-29481779.98</v>
          </cell>
          <cell r="E42">
            <v>-142324.48000000001</v>
          </cell>
          <cell r="F42">
            <v>-96877042.310000002</v>
          </cell>
          <cell r="G42">
            <v>0</v>
          </cell>
          <cell r="H42">
            <v>-22861036.890000001</v>
          </cell>
          <cell r="I42">
            <v>-1922964.01</v>
          </cell>
          <cell r="J42">
            <v>-7529148.8200000003</v>
          </cell>
          <cell r="K42">
            <v>-14186269.210000001</v>
          </cell>
          <cell r="L42">
            <v>0</v>
          </cell>
          <cell r="M42">
            <v>-7208062.7699999996</v>
          </cell>
          <cell r="N42">
            <v>-9199175920.1700001</v>
          </cell>
          <cell r="O42">
            <v>-2485810670.04</v>
          </cell>
          <cell r="P42">
            <v>-265062420.22</v>
          </cell>
          <cell r="Q42">
            <v>-11269022.16</v>
          </cell>
          <cell r="R42">
            <v>-11615586.76</v>
          </cell>
          <cell r="S42">
            <v>-12.51</v>
          </cell>
          <cell r="T42">
            <v>-378944.15</v>
          </cell>
          <cell r="U42">
            <v>-1052374.6499999999</v>
          </cell>
          <cell r="V42">
            <v>-1318.93</v>
          </cell>
          <cell r="W42">
            <v>-1091716.55</v>
          </cell>
          <cell r="X42">
            <v>-401368.02</v>
          </cell>
          <cell r="Y42">
            <v>-4780798.26</v>
          </cell>
          <cell r="Z42">
            <v>0</v>
          </cell>
          <cell r="AA42">
            <v>-2321810.1</v>
          </cell>
          <cell r="AB42">
            <v>-40324.480000000003</v>
          </cell>
          <cell r="AC42">
            <v>-1181955.92</v>
          </cell>
          <cell r="AD42">
            <v>0</v>
          </cell>
          <cell r="AE42">
            <v>-13547.07</v>
          </cell>
          <cell r="AF42">
            <v>-83329505.310000002</v>
          </cell>
          <cell r="AG42">
            <v>-3391836.63</v>
          </cell>
          <cell r="AH42">
            <v>-3399430.85</v>
          </cell>
          <cell r="AI42">
            <v>-16660459.789999999</v>
          </cell>
          <cell r="AJ42">
            <v>0</v>
          </cell>
          <cell r="AK42">
            <v>-26159595.309999999</v>
          </cell>
          <cell r="AL42">
            <v>-26083805.260000002</v>
          </cell>
          <cell r="AM42">
            <v>-5510018.9100000001</v>
          </cell>
          <cell r="AN42">
            <v>-47287716.200000003</v>
          </cell>
          <cell r="AO42">
            <v>-4943567.5999999996</v>
          </cell>
          <cell r="AP42">
            <v>0</v>
          </cell>
          <cell r="AQ42">
            <v>-2152070.27</v>
          </cell>
          <cell r="AR42">
            <v>-1886043.04</v>
          </cell>
          <cell r="AS42">
            <v>-2040298.4</v>
          </cell>
          <cell r="AT42">
            <v>0</v>
          </cell>
          <cell r="AU42">
            <v>-378124.54</v>
          </cell>
          <cell r="AV42">
            <v>0</v>
          </cell>
          <cell r="AW42">
            <v>-71600456.510000005</v>
          </cell>
          <cell r="AX42">
            <v>-12678292.970000001</v>
          </cell>
          <cell r="AY42">
            <v>-995179619.47000003</v>
          </cell>
          <cell r="AZ42">
            <v>0</v>
          </cell>
          <cell r="BA42">
            <v>-13467087259.52</v>
          </cell>
          <cell r="BB42">
            <v>-119602552.77</v>
          </cell>
          <cell r="BC42">
            <v>0</v>
          </cell>
        </row>
        <row r="43">
          <cell r="A43" t="str">
            <v>01.2.01.02</v>
          </cell>
          <cell r="B43" t="str">
            <v>DEV.KAZANILMAMIŞ PRİM KARŞILIĞI</v>
          </cell>
          <cell r="C43">
            <v>11827610291.66</v>
          </cell>
          <cell r="D43">
            <v>25886872.68</v>
          </cell>
          <cell r="E43">
            <v>336736.71</v>
          </cell>
          <cell r="F43">
            <v>28388232.32</v>
          </cell>
          <cell r="G43">
            <v>0</v>
          </cell>
          <cell r="H43">
            <v>15367381.1</v>
          </cell>
          <cell r="I43">
            <v>1292349.73</v>
          </cell>
          <cell r="J43">
            <v>832867.97</v>
          </cell>
          <cell r="K43">
            <v>22319082.309999999</v>
          </cell>
          <cell r="L43">
            <v>0</v>
          </cell>
          <cell r="M43">
            <v>1102282.82</v>
          </cell>
          <cell r="N43">
            <v>10142624739.860001</v>
          </cell>
          <cell r="O43">
            <v>355498885.51999998</v>
          </cell>
          <cell r="P43">
            <v>33621170.100000001</v>
          </cell>
          <cell r="Q43">
            <v>13014860.960000001</v>
          </cell>
          <cell r="R43">
            <v>7215235.75</v>
          </cell>
          <cell r="S43">
            <v>0</v>
          </cell>
          <cell r="T43">
            <v>719888.97</v>
          </cell>
          <cell r="U43">
            <v>3344039.82</v>
          </cell>
          <cell r="V43">
            <v>1156.3499999999999</v>
          </cell>
          <cell r="W43">
            <v>534596.31000000006</v>
          </cell>
          <cell r="X43">
            <v>3599334.08</v>
          </cell>
          <cell r="Y43">
            <v>16332283.26</v>
          </cell>
          <cell r="Z43">
            <v>0</v>
          </cell>
          <cell r="AA43">
            <v>3533197.04</v>
          </cell>
          <cell r="AB43">
            <v>16255.79</v>
          </cell>
          <cell r="AC43">
            <v>743042.35</v>
          </cell>
          <cell r="AD43">
            <v>0</v>
          </cell>
          <cell r="AE43">
            <v>48374.5</v>
          </cell>
          <cell r="AF43">
            <v>82587310.010000005</v>
          </cell>
          <cell r="AG43">
            <v>2507448.4</v>
          </cell>
          <cell r="AH43">
            <v>2327292.79</v>
          </cell>
          <cell r="AI43">
            <v>1355413.76</v>
          </cell>
          <cell r="AJ43">
            <v>0</v>
          </cell>
          <cell r="AK43">
            <v>5980976.5800000001</v>
          </cell>
          <cell r="AL43">
            <v>30612415.23</v>
          </cell>
          <cell r="AM43">
            <v>4274262.1900000004</v>
          </cell>
          <cell r="AN43">
            <v>53407714.75</v>
          </cell>
          <cell r="AO43">
            <v>10086065.07</v>
          </cell>
          <cell r="AP43">
            <v>3593.08</v>
          </cell>
          <cell r="AQ43">
            <v>2216145.14</v>
          </cell>
          <cell r="AR43">
            <v>1754065.47</v>
          </cell>
          <cell r="AS43">
            <v>5891147.1500000004</v>
          </cell>
          <cell r="AT43">
            <v>0</v>
          </cell>
          <cell r="AU43">
            <v>184302.96</v>
          </cell>
          <cell r="AV43">
            <v>853.59</v>
          </cell>
          <cell r="AW43">
            <v>67118754.299999997</v>
          </cell>
          <cell r="AX43">
            <v>8308747.1100000003</v>
          </cell>
          <cell r="AY43">
            <v>872620917.77999997</v>
          </cell>
          <cell r="AZ43">
            <v>0</v>
          </cell>
          <cell r="BA43">
            <v>11827610291.66</v>
          </cell>
          <cell r="BB43">
            <v>113308923.88000001</v>
          </cell>
          <cell r="BC43">
            <v>0</v>
          </cell>
        </row>
        <row r="44">
          <cell r="A44" t="str">
            <v>01.2.01.03</v>
          </cell>
          <cell r="B44" t="str">
            <v>YEŞİLKART AL.PRİM KPK</v>
          </cell>
          <cell r="C44">
            <v>-4633426.45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-4633426.45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0</v>
          </cell>
          <cell r="AE44">
            <v>0</v>
          </cell>
          <cell r="AF44">
            <v>0</v>
          </cell>
          <cell r="AG44">
            <v>0</v>
          </cell>
          <cell r="AH44">
            <v>0</v>
          </cell>
          <cell r="AI44">
            <v>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  <cell r="AO44">
            <v>0</v>
          </cell>
          <cell r="AP44">
            <v>0</v>
          </cell>
          <cell r="AQ44">
            <v>0</v>
          </cell>
          <cell r="AR44">
            <v>0</v>
          </cell>
          <cell r="AS44">
            <v>0</v>
          </cell>
          <cell r="AT44">
            <v>0</v>
          </cell>
          <cell r="AU44">
            <v>0</v>
          </cell>
          <cell r="AV44">
            <v>0</v>
          </cell>
          <cell r="AW44">
            <v>0</v>
          </cell>
          <cell r="AX44">
            <v>0</v>
          </cell>
          <cell r="AY44">
            <v>0</v>
          </cell>
          <cell r="AZ44">
            <v>0</v>
          </cell>
          <cell r="BA44">
            <v>-4633426.45</v>
          </cell>
          <cell r="BB44">
            <v>0</v>
          </cell>
          <cell r="BC44">
            <v>0</v>
          </cell>
        </row>
        <row r="45">
          <cell r="A45" t="str">
            <v>01.2.01.04</v>
          </cell>
          <cell r="B45" t="str">
            <v>DEV. YEŞİLKART KAZANILMAMIŞ PRİM KARŞ.</v>
          </cell>
          <cell r="C45">
            <v>3922317.94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3922317.94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  <cell r="AK45">
            <v>0</v>
          </cell>
          <cell r="AL45">
            <v>0</v>
          </cell>
          <cell r="AM45">
            <v>0</v>
          </cell>
          <cell r="AN45">
            <v>0</v>
          </cell>
          <cell r="AO45">
            <v>0</v>
          </cell>
          <cell r="AP45">
            <v>0</v>
          </cell>
          <cell r="AQ45">
            <v>0</v>
          </cell>
          <cell r="AR45">
            <v>0</v>
          </cell>
          <cell r="AS45">
            <v>0</v>
          </cell>
          <cell r="AT45">
            <v>0</v>
          </cell>
          <cell r="AU45">
            <v>0</v>
          </cell>
          <cell r="AV45">
            <v>0</v>
          </cell>
          <cell r="AW45">
            <v>0</v>
          </cell>
          <cell r="AX45">
            <v>0</v>
          </cell>
          <cell r="AY45">
            <v>0</v>
          </cell>
          <cell r="AZ45">
            <v>0</v>
          </cell>
          <cell r="BA45">
            <v>3922317.94</v>
          </cell>
          <cell r="BB45">
            <v>0</v>
          </cell>
          <cell r="BC45">
            <v>0</v>
          </cell>
        </row>
        <row r="46">
          <cell r="A46" t="str">
            <v>01.2.01.97</v>
          </cell>
          <cell r="B46" t="str">
            <v>TIP HAVUZUNDAN ALINAN PRİM KPK</v>
          </cell>
          <cell r="C46">
            <v>-2184975.58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-2184975.58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  <cell r="AO46">
            <v>0</v>
          </cell>
          <cell r="AP46">
            <v>0</v>
          </cell>
          <cell r="AQ46">
            <v>0</v>
          </cell>
          <cell r="AR46">
            <v>0</v>
          </cell>
          <cell r="AS46">
            <v>0</v>
          </cell>
          <cell r="AT46">
            <v>0</v>
          </cell>
          <cell r="AU46">
            <v>0</v>
          </cell>
          <cell r="AV46">
            <v>0</v>
          </cell>
          <cell r="AW46">
            <v>0</v>
          </cell>
          <cell r="AX46">
            <v>0</v>
          </cell>
          <cell r="AY46">
            <v>0</v>
          </cell>
          <cell r="AZ46">
            <v>0</v>
          </cell>
          <cell r="BA46">
            <v>-2184975.58</v>
          </cell>
          <cell r="BB46">
            <v>0</v>
          </cell>
          <cell r="BC46">
            <v>0</v>
          </cell>
        </row>
        <row r="47">
          <cell r="A47" t="str">
            <v>01.2.01.98</v>
          </cell>
          <cell r="B47" t="str">
            <v>HAVUZDAN ALINAN PRİM KPK</v>
          </cell>
          <cell r="C47">
            <v>-641930159.12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-641930159.12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0</v>
          </cell>
          <cell r="AE47">
            <v>0</v>
          </cell>
          <cell r="AF47">
            <v>0</v>
          </cell>
          <cell r="AG47">
            <v>0</v>
          </cell>
          <cell r="AH47">
            <v>0</v>
          </cell>
          <cell r="AI47">
            <v>0</v>
          </cell>
          <cell r="AJ47">
            <v>0</v>
          </cell>
          <cell r="AK47">
            <v>0</v>
          </cell>
          <cell r="AL47">
            <v>0</v>
          </cell>
          <cell r="AM47">
            <v>0</v>
          </cell>
          <cell r="AN47">
            <v>0</v>
          </cell>
          <cell r="AO47">
            <v>0</v>
          </cell>
          <cell r="AP47">
            <v>0</v>
          </cell>
          <cell r="AQ47">
            <v>0</v>
          </cell>
          <cell r="AR47">
            <v>0</v>
          </cell>
          <cell r="AS47">
            <v>0</v>
          </cell>
          <cell r="AT47">
            <v>0</v>
          </cell>
          <cell r="AU47">
            <v>0</v>
          </cell>
          <cell r="AV47">
            <v>0</v>
          </cell>
          <cell r="AW47">
            <v>0</v>
          </cell>
          <cell r="AX47">
            <v>0</v>
          </cell>
          <cell r="AY47">
            <v>0</v>
          </cell>
          <cell r="AZ47">
            <v>0</v>
          </cell>
          <cell r="BA47">
            <v>-641930159.12</v>
          </cell>
          <cell r="BB47">
            <v>0</v>
          </cell>
          <cell r="BC47">
            <v>0</v>
          </cell>
        </row>
        <row r="48">
          <cell r="A48" t="str">
            <v>01.2.01.99</v>
          </cell>
          <cell r="B48" t="str">
            <v>DEV.HAVUZDAN ALINAN PRİM KPK</v>
          </cell>
          <cell r="C48">
            <v>457738964.19</v>
          </cell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456351310.27999997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1387653.91</v>
          </cell>
          <cell r="AB48">
            <v>0</v>
          </cell>
          <cell r="AC48">
            <v>0</v>
          </cell>
          <cell r="AD48">
            <v>0</v>
          </cell>
          <cell r="AE48">
            <v>0</v>
          </cell>
          <cell r="AF48">
            <v>0</v>
          </cell>
          <cell r="AG48">
            <v>0</v>
          </cell>
          <cell r="AH48">
            <v>0</v>
          </cell>
          <cell r="AI48">
            <v>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  <cell r="AO48">
            <v>0</v>
          </cell>
          <cell r="AP48">
            <v>0</v>
          </cell>
          <cell r="AQ48">
            <v>0</v>
          </cell>
          <cell r="AR48">
            <v>0</v>
          </cell>
          <cell r="AS48">
            <v>0</v>
          </cell>
          <cell r="AT48">
            <v>0</v>
          </cell>
          <cell r="AU48">
            <v>0</v>
          </cell>
          <cell r="AV48">
            <v>0</v>
          </cell>
          <cell r="AW48">
            <v>0</v>
          </cell>
          <cell r="AX48">
            <v>0</v>
          </cell>
          <cell r="AY48">
            <v>0</v>
          </cell>
          <cell r="AZ48">
            <v>0</v>
          </cell>
          <cell r="BA48">
            <v>457738964.19</v>
          </cell>
          <cell r="BB48">
            <v>0</v>
          </cell>
          <cell r="BC48">
            <v>0</v>
          </cell>
        </row>
        <row r="49">
          <cell r="A49" t="str">
            <v>01.2.02</v>
          </cell>
          <cell r="B49" t="str">
            <v>KAZANILMAMIS PRIMLER KARS DEGISIM REAS PAYI</v>
          </cell>
          <cell r="C49">
            <v>-636415494.31000018</v>
          </cell>
          <cell r="D49">
            <v>-2393311.38</v>
          </cell>
          <cell r="E49">
            <v>-193434.7</v>
          </cell>
          <cell r="F49">
            <v>68488542.569999993</v>
          </cell>
          <cell r="G49">
            <v>0</v>
          </cell>
          <cell r="H49">
            <v>3583448.58</v>
          </cell>
          <cell r="I49">
            <v>630614.28</v>
          </cell>
          <cell r="J49">
            <v>1650219.35</v>
          </cell>
          <cell r="K49">
            <v>-9035041.5700000003</v>
          </cell>
          <cell r="L49">
            <v>0</v>
          </cell>
          <cell r="M49">
            <v>4593602.1500000004</v>
          </cell>
          <cell r="N49">
            <v>-662282024.44000006</v>
          </cell>
          <cell r="O49">
            <v>0</v>
          </cell>
          <cell r="P49">
            <v>154492.79999999999</v>
          </cell>
          <cell r="Q49">
            <v>-2484455.73</v>
          </cell>
          <cell r="R49">
            <v>3723913.7</v>
          </cell>
          <cell r="S49">
            <v>11.26</v>
          </cell>
          <cell r="T49">
            <v>-215807.08</v>
          </cell>
          <cell r="U49">
            <v>-2246485.21</v>
          </cell>
          <cell r="V49">
            <v>81.290000000000006</v>
          </cell>
          <cell r="W49">
            <v>278560.14</v>
          </cell>
          <cell r="X49">
            <v>-3345197.77</v>
          </cell>
          <cell r="Y49">
            <v>-5666819.0999999996</v>
          </cell>
          <cell r="Z49">
            <v>0</v>
          </cell>
          <cell r="AA49">
            <v>-789430.31</v>
          </cell>
          <cell r="AB49">
            <v>12034.35</v>
          </cell>
          <cell r="AC49">
            <v>462056.85</v>
          </cell>
          <cell r="AD49">
            <v>0</v>
          </cell>
          <cell r="AE49">
            <v>0</v>
          </cell>
          <cell r="AF49">
            <v>331936.32</v>
          </cell>
          <cell r="AG49">
            <v>744871.66</v>
          </cell>
          <cell r="AH49">
            <v>853611.19</v>
          </cell>
          <cell r="AI49">
            <v>10542823.18</v>
          </cell>
          <cell r="AJ49">
            <v>0</v>
          </cell>
          <cell r="AK49">
            <v>-5235.2299999999996</v>
          </cell>
          <cell r="AL49">
            <v>-9242279.0999999996</v>
          </cell>
          <cell r="AM49">
            <v>-157896.12</v>
          </cell>
          <cell r="AN49">
            <v>-6877244.29</v>
          </cell>
          <cell r="AO49">
            <v>-5086514.41</v>
          </cell>
          <cell r="AP49">
            <v>-3593.08</v>
          </cell>
          <cell r="AQ49">
            <v>-64074.85</v>
          </cell>
          <cell r="AR49">
            <v>131977.60000000001</v>
          </cell>
          <cell r="AS49">
            <v>-3856026.96</v>
          </cell>
          <cell r="AT49">
            <v>0</v>
          </cell>
          <cell r="AU49">
            <v>136518.53</v>
          </cell>
          <cell r="AV49">
            <v>-550.66</v>
          </cell>
          <cell r="AW49">
            <v>-17527543.800000001</v>
          </cell>
          <cell r="AX49">
            <v>0</v>
          </cell>
          <cell r="AY49">
            <v>-1261844.32</v>
          </cell>
          <cell r="AZ49">
            <v>0</v>
          </cell>
          <cell r="BA49">
            <v>-636415494.31000018</v>
          </cell>
          <cell r="BB49">
            <v>-462892.20999999996</v>
          </cell>
          <cell r="BC49">
            <v>0</v>
          </cell>
        </row>
        <row r="50">
          <cell r="A50" t="str">
            <v>01.2.02.01</v>
          </cell>
          <cell r="B50" t="str">
            <v>KAZANILMAMIŞ PRİM KARŞ.REAS PAYI</v>
          </cell>
          <cell r="C50">
            <v>335070870.95999998</v>
          </cell>
          <cell r="D50">
            <v>18925496.66</v>
          </cell>
          <cell r="E50">
            <v>114465.11</v>
          </cell>
          <cell r="F50">
            <v>96876462.709999993</v>
          </cell>
          <cell r="G50">
            <v>0</v>
          </cell>
          <cell r="H50">
            <v>11606965.619999999</v>
          </cell>
          <cell r="I50">
            <v>1922964.01</v>
          </cell>
          <cell r="J50">
            <v>2099968.08</v>
          </cell>
          <cell r="K50">
            <v>8073665.2800000003</v>
          </cell>
          <cell r="L50">
            <v>0</v>
          </cell>
          <cell r="M50">
            <v>5434537.8200000003</v>
          </cell>
          <cell r="N50">
            <v>46678.66</v>
          </cell>
          <cell r="O50">
            <v>0</v>
          </cell>
          <cell r="P50">
            <v>169683.92</v>
          </cell>
          <cell r="Q50">
            <v>9069564.8599999994</v>
          </cell>
          <cell r="R50">
            <v>10404755.369999999</v>
          </cell>
          <cell r="S50">
            <v>11.26</v>
          </cell>
          <cell r="T50">
            <v>245472.23</v>
          </cell>
          <cell r="U50">
            <v>816281.3</v>
          </cell>
          <cell r="V50">
            <v>659.47</v>
          </cell>
          <cell r="W50">
            <v>545858.31999999995</v>
          </cell>
          <cell r="X50">
            <v>13388.14</v>
          </cell>
          <cell r="Y50">
            <v>3133368.25</v>
          </cell>
          <cell r="Z50">
            <v>0</v>
          </cell>
          <cell r="AA50">
            <v>0</v>
          </cell>
          <cell r="AB50">
            <v>20162.23</v>
          </cell>
          <cell r="AC50">
            <v>1167553.8600000001</v>
          </cell>
          <cell r="AD50">
            <v>0</v>
          </cell>
          <cell r="AE50">
            <v>0</v>
          </cell>
          <cell r="AF50">
            <v>70119337.629999995</v>
          </cell>
          <cell r="AG50">
            <v>2771910.76</v>
          </cell>
          <cell r="AH50">
            <v>2783378.11</v>
          </cell>
          <cell r="AI50">
            <v>11731590.130000001</v>
          </cell>
          <cell r="AJ50">
            <v>0</v>
          </cell>
          <cell r="AK50">
            <v>2258.9899999999998</v>
          </cell>
          <cell r="AL50">
            <v>14223961.76</v>
          </cell>
          <cell r="AM50">
            <v>2519708.9900000002</v>
          </cell>
          <cell r="AN50">
            <v>43698120.399999999</v>
          </cell>
          <cell r="AO50">
            <v>2681652.62</v>
          </cell>
          <cell r="AP50">
            <v>0</v>
          </cell>
          <cell r="AQ50">
            <v>2152070.29</v>
          </cell>
          <cell r="AR50">
            <v>1886043.05</v>
          </cell>
          <cell r="AS50">
            <v>2035120.19</v>
          </cell>
          <cell r="AT50">
            <v>0</v>
          </cell>
          <cell r="AU50">
            <v>320821.52</v>
          </cell>
          <cell r="AV50">
            <v>0</v>
          </cell>
          <cell r="AW50">
            <v>6762718.5999999996</v>
          </cell>
          <cell r="AX50">
            <v>0</v>
          </cell>
          <cell r="AY50">
            <v>694214.76</v>
          </cell>
          <cell r="AZ50">
            <v>0</v>
          </cell>
          <cell r="BA50">
            <v>335070870.95999998</v>
          </cell>
          <cell r="BB50">
            <v>94600123.159999996</v>
          </cell>
          <cell r="BC50">
            <v>0</v>
          </cell>
        </row>
        <row r="51">
          <cell r="A51" t="str">
            <v>01.2.02.02</v>
          </cell>
          <cell r="B51" t="str">
            <v xml:space="preserve">DEV.KAZANILMAMIŞ PRİM KARŞ.REAS PAYI </v>
          </cell>
          <cell r="C51">
            <v>-308874242.93999988</v>
          </cell>
          <cell r="D51">
            <v>-21318808.039999999</v>
          </cell>
          <cell r="E51">
            <v>-307899.81</v>
          </cell>
          <cell r="F51">
            <v>-28387920.140000001</v>
          </cell>
          <cell r="G51">
            <v>0</v>
          </cell>
          <cell r="H51">
            <v>-8023517.04</v>
          </cell>
          <cell r="I51">
            <v>-1292349.73</v>
          </cell>
          <cell r="J51">
            <v>-449748.73</v>
          </cell>
          <cell r="K51">
            <v>-17108706.850000001</v>
          </cell>
          <cell r="L51">
            <v>0</v>
          </cell>
          <cell r="M51">
            <v>-840935.67</v>
          </cell>
          <cell r="N51">
            <v>-506011.08</v>
          </cell>
          <cell r="O51">
            <v>0</v>
          </cell>
          <cell r="P51">
            <v>-15191.12</v>
          </cell>
          <cell r="Q51">
            <v>-11554020.59</v>
          </cell>
          <cell r="R51">
            <v>-6680841.6699999999</v>
          </cell>
          <cell r="S51">
            <v>0</v>
          </cell>
          <cell r="T51">
            <v>-461279.31</v>
          </cell>
          <cell r="U51">
            <v>-3062766.51</v>
          </cell>
          <cell r="V51">
            <v>-578.17999999999995</v>
          </cell>
          <cell r="W51">
            <v>-267298.18</v>
          </cell>
          <cell r="X51">
            <v>-3358585.91</v>
          </cell>
          <cell r="Y51">
            <v>-8800187.3499999996</v>
          </cell>
          <cell r="Z51">
            <v>0</v>
          </cell>
          <cell r="AA51">
            <v>0</v>
          </cell>
          <cell r="AB51">
            <v>-8127.88</v>
          </cell>
          <cell r="AC51">
            <v>-705497.01</v>
          </cell>
          <cell r="AD51">
            <v>0</v>
          </cell>
          <cell r="AE51">
            <v>0</v>
          </cell>
          <cell r="AF51">
            <v>-69787401.310000002</v>
          </cell>
          <cell r="AG51">
            <v>-2027039.1</v>
          </cell>
          <cell r="AH51">
            <v>-1929766.92</v>
          </cell>
          <cell r="AI51">
            <v>-1188766.95</v>
          </cell>
          <cell r="AJ51">
            <v>0</v>
          </cell>
          <cell r="AK51">
            <v>-7494.22</v>
          </cell>
          <cell r="AL51">
            <v>-23466240.859999999</v>
          </cell>
          <cell r="AM51">
            <v>-2677605.11</v>
          </cell>
          <cell r="AN51">
            <v>-50575364.689999998</v>
          </cell>
          <cell r="AO51">
            <v>-7768167.0300000003</v>
          </cell>
          <cell r="AP51">
            <v>-3593.08</v>
          </cell>
          <cell r="AQ51">
            <v>-2216145.14</v>
          </cell>
          <cell r="AR51">
            <v>-1754065.45</v>
          </cell>
          <cell r="AS51">
            <v>-5891147.1500000004</v>
          </cell>
          <cell r="AT51">
            <v>0</v>
          </cell>
          <cell r="AU51">
            <v>-184302.99</v>
          </cell>
          <cell r="AV51">
            <v>-550.66</v>
          </cell>
          <cell r="AW51">
            <v>-24290262.399999999</v>
          </cell>
          <cell r="AX51">
            <v>0</v>
          </cell>
          <cell r="AY51">
            <v>-1956059.08</v>
          </cell>
          <cell r="AZ51">
            <v>0</v>
          </cell>
          <cell r="BA51">
            <v>-308874242.93999988</v>
          </cell>
          <cell r="BB51">
            <v>-95063015.36999999</v>
          </cell>
          <cell r="BC51">
            <v>0</v>
          </cell>
        </row>
        <row r="52">
          <cell r="A52" t="str">
            <v>01.2.02.97</v>
          </cell>
          <cell r="B52" t="str">
            <v xml:space="preserve">TIP HAVUZUNA VERİLEN PRİM KPK </v>
          </cell>
          <cell r="C52">
            <v>2186280.59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2186280.59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2186280.59</v>
          </cell>
          <cell r="BB52">
            <v>0</v>
          </cell>
          <cell r="BC52">
            <v>0</v>
          </cell>
        </row>
        <row r="53">
          <cell r="A53" t="str">
            <v>01.2.02.98</v>
          </cell>
          <cell r="B53" t="str">
            <v>HAVUZA VERİLEN PRİM KPK</v>
          </cell>
          <cell r="C53">
            <v>511196441.27999997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511196441.27999997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0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511196441.27999997</v>
          </cell>
          <cell r="BB53">
            <v>0</v>
          </cell>
          <cell r="BC53">
            <v>0</v>
          </cell>
        </row>
        <row r="54">
          <cell r="A54" t="str">
            <v>01.2.02.99</v>
          </cell>
          <cell r="B54" t="str">
            <v>DEV.HAVUZA VERİLEN PRİM KPK</v>
          </cell>
          <cell r="C54">
            <v>-1175994844.2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-1173019133.3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T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-2975710.9</v>
          </cell>
          <cell r="AB54">
            <v>0</v>
          </cell>
          <cell r="AC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0</v>
          </cell>
          <cell r="AL54">
            <v>0</v>
          </cell>
          <cell r="AM54">
            <v>0</v>
          </cell>
          <cell r="AN54">
            <v>0</v>
          </cell>
          <cell r="AO54">
            <v>0</v>
          </cell>
          <cell r="AP54">
            <v>0</v>
          </cell>
          <cell r="AQ54">
            <v>0</v>
          </cell>
          <cell r="AR54">
            <v>0</v>
          </cell>
          <cell r="AS54">
            <v>0</v>
          </cell>
          <cell r="AT54">
            <v>0</v>
          </cell>
          <cell r="AU54">
            <v>0</v>
          </cell>
          <cell r="AV54">
            <v>0</v>
          </cell>
          <cell r="AW54">
            <v>0</v>
          </cell>
          <cell r="AX54">
            <v>0</v>
          </cell>
          <cell r="AY54">
            <v>0</v>
          </cell>
          <cell r="AZ54">
            <v>0</v>
          </cell>
          <cell r="BA54">
            <v>-1175994844.2</v>
          </cell>
          <cell r="BB54">
            <v>0</v>
          </cell>
          <cell r="BC54">
            <v>0</v>
          </cell>
        </row>
        <row r="55">
          <cell r="A55" t="str">
            <v>01.2.03</v>
          </cell>
          <cell r="B55" t="str">
            <v>SGK PAYI KAZANILMAMIŞ PRİMLER KARŞILIĞINDA</v>
          </cell>
          <cell r="C55">
            <v>-94604142.829999998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-94604142.829999998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0</v>
          </cell>
          <cell r="AF55">
            <v>0</v>
          </cell>
          <cell r="AG55">
            <v>0</v>
          </cell>
          <cell r="AH55">
            <v>0</v>
          </cell>
          <cell r="AI55">
            <v>0</v>
          </cell>
          <cell r="AJ55">
            <v>0</v>
          </cell>
          <cell r="AK55">
            <v>0</v>
          </cell>
          <cell r="AL55">
            <v>0</v>
          </cell>
          <cell r="AM55">
            <v>0</v>
          </cell>
          <cell r="AN55">
            <v>0</v>
          </cell>
          <cell r="AO55">
            <v>0</v>
          </cell>
          <cell r="AP55">
            <v>0</v>
          </cell>
          <cell r="AQ55">
            <v>0</v>
          </cell>
          <cell r="AR55">
            <v>0</v>
          </cell>
          <cell r="AS55">
            <v>0</v>
          </cell>
          <cell r="AT55">
            <v>0</v>
          </cell>
          <cell r="AU55">
            <v>0</v>
          </cell>
          <cell r="AV55">
            <v>0</v>
          </cell>
          <cell r="AW55">
            <v>0</v>
          </cell>
          <cell r="AX55">
            <v>0</v>
          </cell>
          <cell r="AY55">
            <v>0</v>
          </cell>
          <cell r="AZ55">
            <v>0</v>
          </cell>
          <cell r="BA55">
            <v>-94604142.829999998</v>
          </cell>
          <cell r="BB55">
            <v>0</v>
          </cell>
          <cell r="BC55">
            <v>0</v>
          </cell>
        </row>
        <row r="56">
          <cell r="A56" t="str">
            <v>01.2.03.01</v>
          </cell>
          <cell r="B56" t="str">
            <v xml:space="preserve">SGK PAYI KAZANILMAM.PRİM KARŞILIĞI </v>
          </cell>
          <cell r="C56">
            <v>919628747.33000004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919628747.33000004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  <cell r="Z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0</v>
          </cell>
          <cell r="AF56">
            <v>0</v>
          </cell>
          <cell r="AG56">
            <v>0</v>
          </cell>
          <cell r="AH56">
            <v>0</v>
          </cell>
          <cell r="AI56">
            <v>0</v>
          </cell>
          <cell r="AJ56">
            <v>0</v>
          </cell>
          <cell r="AK56">
            <v>0</v>
          </cell>
          <cell r="AL56">
            <v>0</v>
          </cell>
          <cell r="AM56">
            <v>0</v>
          </cell>
          <cell r="AN56">
            <v>0</v>
          </cell>
          <cell r="AO56">
            <v>0</v>
          </cell>
          <cell r="AP56">
            <v>0</v>
          </cell>
          <cell r="AQ56">
            <v>0</v>
          </cell>
          <cell r="AR56">
            <v>0</v>
          </cell>
          <cell r="AS56">
            <v>0</v>
          </cell>
          <cell r="AT56">
            <v>0</v>
          </cell>
          <cell r="AU56">
            <v>0</v>
          </cell>
          <cell r="AV56">
            <v>0</v>
          </cell>
          <cell r="AW56">
            <v>0</v>
          </cell>
          <cell r="AX56">
            <v>0</v>
          </cell>
          <cell r="AY56">
            <v>0</v>
          </cell>
          <cell r="AZ56">
            <v>0</v>
          </cell>
          <cell r="BA56">
            <v>919628747.33000004</v>
          </cell>
          <cell r="BB56">
            <v>0</v>
          </cell>
          <cell r="BC56">
            <v>0</v>
          </cell>
        </row>
        <row r="57">
          <cell r="A57" t="str">
            <v>01.2.03.02</v>
          </cell>
          <cell r="B57" t="str">
            <v xml:space="preserve">SGK PAYI DEV.KAZANILMAMIŞ PRİM KARŞILIĞI </v>
          </cell>
          <cell r="C57">
            <v>-1014232890.16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-1014232890.16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  <cell r="BA57">
            <v>-1014232890.16</v>
          </cell>
          <cell r="BB57">
            <v>0</v>
          </cell>
          <cell r="BC57">
            <v>0</v>
          </cell>
        </row>
        <row r="58">
          <cell r="A58" t="str">
            <v>01.3</v>
          </cell>
          <cell r="B58" t="str">
            <v>DEVAM EDEN RISKLER KARSILIGINDA DEGISIM</v>
          </cell>
          <cell r="C58">
            <v>10864469.850000001</v>
          </cell>
          <cell r="D58">
            <v>1194176.8400000001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87800.79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T58">
            <v>0</v>
          </cell>
          <cell r="U58">
            <v>0</v>
          </cell>
          <cell r="V58">
            <v>0</v>
          </cell>
          <cell r="W58">
            <v>0</v>
          </cell>
          <cell r="X58">
            <v>-928739.33</v>
          </cell>
          <cell r="Y58">
            <v>0</v>
          </cell>
          <cell r="Z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0</v>
          </cell>
          <cell r="AF58">
            <v>3809801.74</v>
          </cell>
          <cell r="AG58">
            <v>115670.09</v>
          </cell>
          <cell r="AH58">
            <v>107359.4</v>
          </cell>
          <cell r="AI58">
            <v>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  <cell r="AO58">
            <v>0</v>
          </cell>
          <cell r="AP58">
            <v>0</v>
          </cell>
          <cell r="AQ58">
            <v>0</v>
          </cell>
          <cell r="AR58">
            <v>0</v>
          </cell>
          <cell r="AS58">
            <v>0</v>
          </cell>
          <cell r="AT58">
            <v>0</v>
          </cell>
          <cell r="AU58">
            <v>15790.86</v>
          </cell>
          <cell r="AV58">
            <v>73.13</v>
          </cell>
          <cell r="AW58">
            <v>5750653.0099999998</v>
          </cell>
          <cell r="AX58">
            <v>711883.32</v>
          </cell>
          <cell r="AY58">
            <v>0</v>
          </cell>
          <cell r="AZ58">
            <v>0</v>
          </cell>
          <cell r="BA58">
            <v>10864469.850000001</v>
          </cell>
          <cell r="BB58">
            <v>5227008.07</v>
          </cell>
          <cell r="BC58">
            <v>0</v>
          </cell>
        </row>
        <row r="59">
          <cell r="A59" t="str">
            <v>01.3.01</v>
          </cell>
          <cell r="B59" t="str">
            <v>DEVAM EDEN RISKLER KARS.DEGISIM</v>
          </cell>
          <cell r="C59">
            <v>68841945.489999995</v>
          </cell>
          <cell r="D59">
            <v>12864197.92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5168281.2699999996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T59">
            <v>0</v>
          </cell>
          <cell r="U59">
            <v>0</v>
          </cell>
          <cell r="V59">
            <v>0</v>
          </cell>
          <cell r="W59">
            <v>0</v>
          </cell>
          <cell r="X59">
            <v>-1279323.46</v>
          </cell>
          <cell r="Y59">
            <v>0</v>
          </cell>
          <cell r="Z59">
            <v>0</v>
          </cell>
          <cell r="AA59">
            <v>-910342.69</v>
          </cell>
          <cell r="AB59">
            <v>0</v>
          </cell>
          <cell r="AC59">
            <v>0</v>
          </cell>
          <cell r="AD59">
            <v>0</v>
          </cell>
          <cell r="AE59">
            <v>0</v>
          </cell>
          <cell r="AF59">
            <v>41040859.390000001</v>
          </cell>
          <cell r="AG59">
            <v>1246049.03</v>
          </cell>
          <cell r="AH59">
            <v>1156522.67</v>
          </cell>
          <cell r="AI59">
            <v>0</v>
          </cell>
          <cell r="AJ59">
            <v>0</v>
          </cell>
          <cell r="AK59">
            <v>0</v>
          </cell>
          <cell r="AL59">
            <v>0</v>
          </cell>
          <cell r="AM59">
            <v>0</v>
          </cell>
          <cell r="AN59">
            <v>0</v>
          </cell>
          <cell r="AO59">
            <v>0</v>
          </cell>
          <cell r="AP59">
            <v>0</v>
          </cell>
          <cell r="AQ59">
            <v>0</v>
          </cell>
          <cell r="AR59">
            <v>0</v>
          </cell>
          <cell r="AS59">
            <v>0</v>
          </cell>
          <cell r="AT59">
            <v>0</v>
          </cell>
          <cell r="AU59">
            <v>23291.66</v>
          </cell>
          <cell r="AV59">
            <v>107.87</v>
          </cell>
          <cell r="AW59">
            <v>8482267.2400000002</v>
          </cell>
          <cell r="AX59">
            <v>1050034.5900000001</v>
          </cell>
          <cell r="AY59">
            <v>0</v>
          </cell>
          <cell r="AZ59">
            <v>0</v>
          </cell>
          <cell r="BA59">
            <v>68841945.489999995</v>
          </cell>
          <cell r="BB59">
            <v>56307629.010000005</v>
          </cell>
          <cell r="BC59">
            <v>0</v>
          </cell>
        </row>
        <row r="60">
          <cell r="A60" t="str">
            <v>01.3.01.01</v>
          </cell>
          <cell r="B60" t="str">
            <v xml:space="preserve">DEVAM EDEN RİSKLER KARŞ.(DERK) </v>
          </cell>
          <cell r="C60">
            <v>-8652690.0399999991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-6463023.8899999997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T60">
            <v>0</v>
          </cell>
          <cell r="U60">
            <v>0</v>
          </cell>
          <cell r="V60">
            <v>0</v>
          </cell>
          <cell r="W60">
            <v>0</v>
          </cell>
          <cell r="X60">
            <v>-1279323.46</v>
          </cell>
          <cell r="Y60">
            <v>0</v>
          </cell>
          <cell r="Z60">
            <v>0</v>
          </cell>
          <cell r="AA60">
            <v>-910342.69</v>
          </cell>
          <cell r="AB60">
            <v>0</v>
          </cell>
          <cell r="AC60">
            <v>0</v>
          </cell>
          <cell r="AD60">
            <v>0</v>
          </cell>
          <cell r="AE60">
            <v>0</v>
          </cell>
          <cell r="AF60">
            <v>0</v>
          </cell>
          <cell r="AG60">
            <v>0</v>
          </cell>
          <cell r="AH60">
            <v>0</v>
          </cell>
          <cell r="AI60">
            <v>0</v>
          </cell>
          <cell r="AJ60">
            <v>0</v>
          </cell>
          <cell r="AK60">
            <v>0</v>
          </cell>
          <cell r="AL60">
            <v>0</v>
          </cell>
          <cell r="AM60">
            <v>0</v>
          </cell>
          <cell r="AN60">
            <v>0</v>
          </cell>
          <cell r="AO60">
            <v>0</v>
          </cell>
          <cell r="AP60">
            <v>0</v>
          </cell>
          <cell r="AQ60">
            <v>0</v>
          </cell>
          <cell r="AR60">
            <v>0</v>
          </cell>
          <cell r="AS60">
            <v>0</v>
          </cell>
          <cell r="AT60">
            <v>0</v>
          </cell>
          <cell r="AU60">
            <v>0</v>
          </cell>
          <cell r="AV60">
            <v>0</v>
          </cell>
          <cell r="AW60">
            <v>0</v>
          </cell>
          <cell r="AX60">
            <v>0</v>
          </cell>
          <cell r="AY60">
            <v>0</v>
          </cell>
          <cell r="AZ60">
            <v>0</v>
          </cell>
          <cell r="BA60">
            <v>-8652690.0399999991</v>
          </cell>
          <cell r="BB60">
            <v>0</v>
          </cell>
          <cell r="BC60">
            <v>0</v>
          </cell>
        </row>
        <row r="61">
          <cell r="A61" t="str">
            <v>01.3.01.02</v>
          </cell>
          <cell r="B61" t="str">
            <v>DEV.DEVAM EDEN RİSKLER KARŞ.(DERK)</v>
          </cell>
          <cell r="C61">
            <v>77494635.530000001</v>
          </cell>
          <cell r="D61">
            <v>12864197.92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11631305.16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T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  <cell r="Z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0</v>
          </cell>
          <cell r="AF61">
            <v>41040859.390000001</v>
          </cell>
          <cell r="AG61">
            <v>1246049.03</v>
          </cell>
          <cell r="AH61">
            <v>1156522.67</v>
          </cell>
          <cell r="AI61">
            <v>0</v>
          </cell>
          <cell r="AJ61">
            <v>0</v>
          </cell>
          <cell r="AK61">
            <v>0</v>
          </cell>
          <cell r="AL61">
            <v>0</v>
          </cell>
          <cell r="AM61">
            <v>0</v>
          </cell>
          <cell r="AN61">
            <v>0</v>
          </cell>
          <cell r="AO61">
            <v>0</v>
          </cell>
          <cell r="AP61">
            <v>0</v>
          </cell>
          <cell r="AQ61">
            <v>0</v>
          </cell>
          <cell r="AR61">
            <v>0</v>
          </cell>
          <cell r="AS61">
            <v>0</v>
          </cell>
          <cell r="AT61">
            <v>0</v>
          </cell>
          <cell r="AU61">
            <v>23291.66</v>
          </cell>
          <cell r="AV61">
            <v>107.87</v>
          </cell>
          <cell r="AW61">
            <v>8482267.2400000002</v>
          </cell>
          <cell r="AX61">
            <v>1050034.5900000001</v>
          </cell>
          <cell r="AY61">
            <v>0</v>
          </cell>
          <cell r="AZ61">
            <v>0</v>
          </cell>
          <cell r="BA61">
            <v>77494635.530000001</v>
          </cell>
          <cell r="BB61">
            <v>56307629.010000005</v>
          </cell>
          <cell r="BC61">
            <v>0</v>
          </cell>
        </row>
        <row r="62">
          <cell r="A62" t="str">
            <v>01.3.02</v>
          </cell>
          <cell r="B62" t="str">
            <v>DEVAM EDEN RISKLER KARS.REAS PAYI DEĞİŞİMİ</v>
          </cell>
          <cell r="C62">
            <v>-57977475.640000001</v>
          </cell>
          <cell r="D62">
            <v>-11670021.08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-5080480.4800000004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350584.13</v>
          </cell>
          <cell r="Y62">
            <v>0</v>
          </cell>
          <cell r="Z62">
            <v>0</v>
          </cell>
          <cell r="AA62">
            <v>910342.69</v>
          </cell>
          <cell r="AB62">
            <v>0</v>
          </cell>
          <cell r="AC62">
            <v>0</v>
          </cell>
          <cell r="AD62">
            <v>0</v>
          </cell>
          <cell r="AE62">
            <v>0</v>
          </cell>
          <cell r="AF62">
            <v>-37231057.649999999</v>
          </cell>
          <cell r="AG62">
            <v>-1130378.94</v>
          </cell>
          <cell r="AH62">
            <v>-1049163.27</v>
          </cell>
          <cell r="AI62">
            <v>0</v>
          </cell>
          <cell r="AJ62">
            <v>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  <cell r="AO62">
            <v>0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-7500.8</v>
          </cell>
          <cell r="AV62">
            <v>-34.74</v>
          </cell>
          <cell r="AW62">
            <v>-2731614.23</v>
          </cell>
          <cell r="AX62">
            <v>-338151.27</v>
          </cell>
          <cell r="AY62">
            <v>0</v>
          </cell>
          <cell r="AZ62">
            <v>0</v>
          </cell>
          <cell r="BA62">
            <v>-57977475.640000001</v>
          </cell>
          <cell r="BB62">
            <v>-51080620.939999998</v>
          </cell>
          <cell r="BC62">
            <v>0</v>
          </cell>
        </row>
        <row r="63">
          <cell r="A63" t="str">
            <v>01.3.02.01</v>
          </cell>
          <cell r="B63" t="str">
            <v>DEVAM EDEN RİSKLER KARŞ REAS PAYI (DERK REAS</v>
          </cell>
          <cell r="C63">
            <v>5096430.7699999996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3835503.95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  <cell r="T63">
            <v>0</v>
          </cell>
          <cell r="U63">
            <v>0</v>
          </cell>
          <cell r="V63">
            <v>0</v>
          </cell>
          <cell r="W63">
            <v>0</v>
          </cell>
          <cell r="X63">
            <v>350584.13</v>
          </cell>
          <cell r="Y63">
            <v>0</v>
          </cell>
          <cell r="Z63">
            <v>0</v>
          </cell>
          <cell r="AA63">
            <v>910342.69</v>
          </cell>
          <cell r="AB63">
            <v>0</v>
          </cell>
          <cell r="AC63">
            <v>0</v>
          </cell>
          <cell r="AD63">
            <v>0</v>
          </cell>
          <cell r="AE63">
            <v>0</v>
          </cell>
          <cell r="AF63">
            <v>0</v>
          </cell>
          <cell r="AG63">
            <v>0</v>
          </cell>
          <cell r="AH63">
            <v>0</v>
          </cell>
          <cell r="AI63">
            <v>0</v>
          </cell>
          <cell r="AJ63">
            <v>0</v>
          </cell>
          <cell r="AK63">
            <v>0</v>
          </cell>
          <cell r="AL63">
            <v>0</v>
          </cell>
          <cell r="AM63">
            <v>0</v>
          </cell>
          <cell r="AN63">
            <v>0</v>
          </cell>
          <cell r="AO63">
            <v>0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5096430.7699999996</v>
          </cell>
          <cell r="BB63">
            <v>0</v>
          </cell>
          <cell r="BC63">
            <v>0</v>
          </cell>
        </row>
        <row r="64">
          <cell r="A64" t="str">
            <v>01.3.02.02</v>
          </cell>
          <cell r="B64" t="str">
            <v>DEV.DEVAM EDEN RİSKLER KARŞ.REAS PAYI (DERK REAS</v>
          </cell>
          <cell r="C64">
            <v>-63073906.409999996</v>
          </cell>
          <cell r="D64">
            <v>-11670021.08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-8915984.4299999997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  <cell r="Z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0</v>
          </cell>
          <cell r="AF64">
            <v>-37231057.649999999</v>
          </cell>
          <cell r="AG64">
            <v>-1130378.94</v>
          </cell>
          <cell r="AH64">
            <v>-1049163.27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0</v>
          </cell>
          <cell r="AP64">
            <v>0</v>
          </cell>
          <cell r="AQ64">
            <v>0</v>
          </cell>
          <cell r="AR64">
            <v>0</v>
          </cell>
          <cell r="AS64">
            <v>0</v>
          </cell>
          <cell r="AT64">
            <v>0</v>
          </cell>
          <cell r="AU64">
            <v>-7500.8</v>
          </cell>
          <cell r="AV64">
            <v>-34.74</v>
          </cell>
          <cell r="AW64">
            <v>-2731614.23</v>
          </cell>
          <cell r="AX64">
            <v>-338151.27</v>
          </cell>
          <cell r="AY64">
            <v>0</v>
          </cell>
          <cell r="AZ64">
            <v>0</v>
          </cell>
          <cell r="BA64">
            <v>-63073906.409999996</v>
          </cell>
          <cell r="BB64">
            <v>-51080620.939999998</v>
          </cell>
          <cell r="BC64">
            <v>0</v>
          </cell>
        </row>
        <row r="65">
          <cell r="A65" t="str">
            <v>01.4</v>
          </cell>
          <cell r="B65" t="str">
            <v>TEKNIK OLMAYAN BÖLÜMDEN AKTARILAN YATIRIM</v>
          </cell>
          <cell r="C65">
            <v>0</v>
          </cell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0</v>
          </cell>
          <cell r="AF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0</v>
          </cell>
          <cell r="AK65">
            <v>0</v>
          </cell>
          <cell r="AL65">
            <v>0</v>
          </cell>
          <cell r="AM65">
            <v>0</v>
          </cell>
          <cell r="AN65">
            <v>0</v>
          </cell>
          <cell r="AO65">
            <v>0</v>
          </cell>
          <cell r="AP65">
            <v>0</v>
          </cell>
          <cell r="AQ65">
            <v>0</v>
          </cell>
          <cell r="AR65">
            <v>0</v>
          </cell>
          <cell r="AS65">
            <v>0</v>
          </cell>
          <cell r="AT65">
            <v>0</v>
          </cell>
          <cell r="AU65">
            <v>0</v>
          </cell>
          <cell r="AV65">
            <v>0</v>
          </cell>
          <cell r="AW65">
            <v>0</v>
          </cell>
          <cell r="AX65">
            <v>0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0</v>
          </cell>
        </row>
        <row r="66">
          <cell r="A66" t="str">
            <v>01.4.01</v>
          </cell>
          <cell r="B66" t="str">
            <v>FINANSAL YATIRIMLARDAN ELDE EDILEN GELIRLER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0</v>
          </cell>
          <cell r="AF66">
            <v>0</v>
          </cell>
          <cell r="AG66">
            <v>0</v>
          </cell>
          <cell r="AH66">
            <v>0</v>
          </cell>
          <cell r="AI66">
            <v>0</v>
          </cell>
          <cell r="AJ66">
            <v>0</v>
          </cell>
          <cell r="AK66">
            <v>0</v>
          </cell>
          <cell r="AL66">
            <v>0</v>
          </cell>
          <cell r="AM66">
            <v>0</v>
          </cell>
          <cell r="AN66">
            <v>0</v>
          </cell>
          <cell r="AO66">
            <v>0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</row>
        <row r="67">
          <cell r="A67" t="str">
            <v>01.4.01.01</v>
          </cell>
          <cell r="B67" t="str">
            <v>HISSE SENETLERI VE DIGER DEGISKEN GETIRILI MENKUL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0</v>
          </cell>
          <cell r="U67">
            <v>0</v>
          </cell>
          <cell r="V67">
            <v>0</v>
          </cell>
          <cell r="W67">
            <v>0</v>
          </cell>
          <cell r="X67">
            <v>0</v>
          </cell>
          <cell r="Y67">
            <v>0</v>
          </cell>
          <cell r="Z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0</v>
          </cell>
          <cell r="AF67">
            <v>0</v>
          </cell>
          <cell r="AG67">
            <v>0</v>
          </cell>
          <cell r="AH67">
            <v>0</v>
          </cell>
          <cell r="AI67">
            <v>0</v>
          </cell>
          <cell r="AJ67">
            <v>0</v>
          </cell>
          <cell r="AK67">
            <v>0</v>
          </cell>
          <cell r="AL67">
            <v>0</v>
          </cell>
          <cell r="AM67">
            <v>0</v>
          </cell>
          <cell r="AN67">
            <v>0</v>
          </cell>
          <cell r="AO67">
            <v>0</v>
          </cell>
          <cell r="AP67">
            <v>0</v>
          </cell>
          <cell r="AQ67">
            <v>0</v>
          </cell>
          <cell r="AR67">
            <v>0</v>
          </cell>
          <cell r="AS67">
            <v>0</v>
          </cell>
          <cell r="AT67">
            <v>0</v>
          </cell>
          <cell r="AU67">
            <v>0</v>
          </cell>
          <cell r="AV67">
            <v>0</v>
          </cell>
          <cell r="AW67">
            <v>0</v>
          </cell>
          <cell r="AX67">
            <v>0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0</v>
          </cell>
        </row>
        <row r="68">
          <cell r="A68" t="str">
            <v>01.4.01.02</v>
          </cell>
          <cell r="B68" t="str">
            <v>HAZINE BONOLARI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K68">
            <v>0</v>
          </cell>
          <cell r="AL68">
            <v>0</v>
          </cell>
          <cell r="AM68">
            <v>0</v>
          </cell>
          <cell r="AN68">
            <v>0</v>
          </cell>
          <cell r="AO68">
            <v>0</v>
          </cell>
          <cell r="AP68">
            <v>0</v>
          </cell>
          <cell r="AQ68">
            <v>0</v>
          </cell>
          <cell r="AR68">
            <v>0</v>
          </cell>
          <cell r="AS68">
            <v>0</v>
          </cell>
          <cell r="AT68">
            <v>0</v>
          </cell>
          <cell r="AU68">
            <v>0</v>
          </cell>
          <cell r="AV68">
            <v>0</v>
          </cell>
          <cell r="AW68">
            <v>0</v>
          </cell>
          <cell r="AX68">
            <v>0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0</v>
          </cell>
        </row>
        <row r="69">
          <cell r="A69" t="str">
            <v>01.4.01.03</v>
          </cell>
          <cell r="B69" t="str">
            <v>DEVLET TAHVILLERI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  <cell r="T69">
            <v>0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  <cell r="Z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0</v>
          </cell>
          <cell r="AF69">
            <v>0</v>
          </cell>
          <cell r="AG69">
            <v>0</v>
          </cell>
          <cell r="AH69">
            <v>0</v>
          </cell>
          <cell r="AI69">
            <v>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  <cell r="AO69">
            <v>0</v>
          </cell>
          <cell r="AP69">
            <v>0</v>
          </cell>
          <cell r="AQ69">
            <v>0</v>
          </cell>
          <cell r="AR69">
            <v>0</v>
          </cell>
          <cell r="AS69">
            <v>0</v>
          </cell>
          <cell r="AT69">
            <v>0</v>
          </cell>
          <cell r="AU69">
            <v>0</v>
          </cell>
          <cell r="AV69">
            <v>0</v>
          </cell>
          <cell r="AW69">
            <v>0</v>
          </cell>
          <cell r="AX69">
            <v>0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0</v>
          </cell>
        </row>
        <row r="70">
          <cell r="A70" t="str">
            <v>01.4.01.04</v>
          </cell>
          <cell r="B70" t="str">
            <v>ÖZEL SEKTÖR BONOLARI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  <cell r="AH70">
            <v>0</v>
          </cell>
          <cell r="AI70">
            <v>0</v>
          </cell>
          <cell r="AJ70">
            <v>0</v>
          </cell>
          <cell r="AK70">
            <v>0</v>
          </cell>
          <cell r="AL70">
            <v>0</v>
          </cell>
          <cell r="AM70">
            <v>0</v>
          </cell>
          <cell r="AN70">
            <v>0</v>
          </cell>
          <cell r="AO70">
            <v>0</v>
          </cell>
          <cell r="AP70">
            <v>0</v>
          </cell>
          <cell r="AQ70">
            <v>0</v>
          </cell>
          <cell r="AR70">
            <v>0</v>
          </cell>
          <cell r="AS70">
            <v>0</v>
          </cell>
          <cell r="AT70">
            <v>0</v>
          </cell>
          <cell r="AU70">
            <v>0</v>
          </cell>
          <cell r="AV70">
            <v>0</v>
          </cell>
          <cell r="AW70">
            <v>0</v>
          </cell>
          <cell r="AX70">
            <v>0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0</v>
          </cell>
        </row>
        <row r="71">
          <cell r="A71" t="str">
            <v>01.4.01.05</v>
          </cell>
          <cell r="B71" t="str">
            <v>DIGER SABIT GETIRILI MENKUL KIYMETLER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0</v>
          </cell>
          <cell r="AF71">
            <v>0</v>
          </cell>
          <cell r="AG71">
            <v>0</v>
          </cell>
          <cell r="AH71">
            <v>0</v>
          </cell>
          <cell r="AI71">
            <v>0</v>
          </cell>
          <cell r="AJ71">
            <v>0</v>
          </cell>
          <cell r="AK71">
            <v>0</v>
          </cell>
          <cell r="AL71">
            <v>0</v>
          </cell>
          <cell r="AM71">
            <v>0</v>
          </cell>
          <cell r="AN71">
            <v>0</v>
          </cell>
          <cell r="AO71">
            <v>0</v>
          </cell>
          <cell r="AP71">
            <v>0</v>
          </cell>
          <cell r="AQ71">
            <v>0</v>
          </cell>
          <cell r="AR71">
            <v>0</v>
          </cell>
          <cell r="AS71">
            <v>0</v>
          </cell>
          <cell r="AT71">
            <v>0</v>
          </cell>
          <cell r="AU71">
            <v>0</v>
          </cell>
          <cell r="AV71">
            <v>0</v>
          </cell>
          <cell r="AW71">
            <v>0</v>
          </cell>
          <cell r="AX71">
            <v>0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0</v>
          </cell>
        </row>
        <row r="72">
          <cell r="A72" t="str">
            <v>01.4.01.06</v>
          </cell>
          <cell r="B72" t="str">
            <v>YATIRIM FONU KATILMA BELGELERI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T72">
            <v>0</v>
          </cell>
          <cell r="U72">
            <v>0</v>
          </cell>
          <cell r="V72">
            <v>0</v>
          </cell>
          <cell r="W72">
            <v>0</v>
          </cell>
          <cell r="X72">
            <v>0</v>
          </cell>
          <cell r="Y72">
            <v>0</v>
          </cell>
          <cell r="Z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0</v>
          </cell>
          <cell r="AE72">
            <v>0</v>
          </cell>
          <cell r="AF72">
            <v>0</v>
          </cell>
          <cell r="AG72">
            <v>0</v>
          </cell>
          <cell r="AH72">
            <v>0</v>
          </cell>
          <cell r="AI72">
            <v>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  <cell r="AO72">
            <v>0</v>
          </cell>
          <cell r="AP72">
            <v>0</v>
          </cell>
          <cell r="AQ72">
            <v>0</v>
          </cell>
          <cell r="AR72">
            <v>0</v>
          </cell>
          <cell r="AS72">
            <v>0</v>
          </cell>
          <cell r="AT72">
            <v>0</v>
          </cell>
          <cell r="AU72">
            <v>0</v>
          </cell>
          <cell r="AV72">
            <v>0</v>
          </cell>
          <cell r="AW72">
            <v>0</v>
          </cell>
          <cell r="AX72">
            <v>0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0</v>
          </cell>
        </row>
        <row r="73">
          <cell r="A73" t="str">
            <v>01.4.01.07</v>
          </cell>
          <cell r="B73" t="str">
            <v>REPO ISLEMLERINE KONU OLAN FINANSAL VARLIKLAR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0</v>
          </cell>
          <cell r="T73">
            <v>0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  <cell r="Z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0</v>
          </cell>
          <cell r="AE73">
            <v>0</v>
          </cell>
          <cell r="AF73">
            <v>0</v>
          </cell>
          <cell r="AG73">
            <v>0</v>
          </cell>
          <cell r="AH73">
            <v>0</v>
          </cell>
          <cell r="AI73">
            <v>0</v>
          </cell>
          <cell r="AJ73">
            <v>0</v>
          </cell>
          <cell r="AK73">
            <v>0</v>
          </cell>
          <cell r="AL73">
            <v>0</v>
          </cell>
          <cell r="AM73">
            <v>0</v>
          </cell>
          <cell r="AN73">
            <v>0</v>
          </cell>
          <cell r="AO73">
            <v>0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0</v>
          </cell>
        </row>
        <row r="74">
          <cell r="A74" t="str">
            <v>01.4.01.08</v>
          </cell>
          <cell r="B74" t="str">
            <v>VADELI MEVDUAT HESABI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0</v>
          </cell>
          <cell r="AE74">
            <v>0</v>
          </cell>
          <cell r="AF74">
            <v>0</v>
          </cell>
          <cell r="AG74">
            <v>0</v>
          </cell>
          <cell r="AH74">
            <v>0</v>
          </cell>
          <cell r="AI74">
            <v>0</v>
          </cell>
          <cell r="AJ74">
            <v>0</v>
          </cell>
          <cell r="AK74">
            <v>0</v>
          </cell>
          <cell r="AL74">
            <v>0</v>
          </cell>
          <cell r="AM74">
            <v>0</v>
          </cell>
          <cell r="AN74">
            <v>0</v>
          </cell>
          <cell r="AO74">
            <v>0</v>
          </cell>
          <cell r="AP74">
            <v>0</v>
          </cell>
          <cell r="AQ74">
            <v>0</v>
          </cell>
          <cell r="AR74">
            <v>0</v>
          </cell>
          <cell r="AS74">
            <v>0</v>
          </cell>
          <cell r="AT74">
            <v>0</v>
          </cell>
          <cell r="AU74">
            <v>0</v>
          </cell>
          <cell r="AV74">
            <v>0</v>
          </cell>
          <cell r="AW74">
            <v>0</v>
          </cell>
          <cell r="AX74">
            <v>0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0</v>
          </cell>
        </row>
        <row r="75">
          <cell r="A75" t="str">
            <v>01.4.01.09</v>
          </cell>
          <cell r="B75" t="str">
            <v>DIGER FINANSAL VARLIKLAR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T75">
            <v>0</v>
          </cell>
          <cell r="U75">
            <v>0</v>
          </cell>
          <cell r="V75">
            <v>0</v>
          </cell>
          <cell r="W75">
            <v>0</v>
          </cell>
          <cell r="X75">
            <v>0</v>
          </cell>
          <cell r="Y75">
            <v>0</v>
          </cell>
          <cell r="Z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0</v>
          </cell>
          <cell r="AE75">
            <v>0</v>
          </cell>
          <cell r="AF75">
            <v>0</v>
          </cell>
          <cell r="AG75">
            <v>0</v>
          </cell>
          <cell r="AH75">
            <v>0</v>
          </cell>
          <cell r="AI75">
            <v>0</v>
          </cell>
          <cell r="AJ75">
            <v>0</v>
          </cell>
          <cell r="AK75">
            <v>0</v>
          </cell>
          <cell r="AL75">
            <v>0</v>
          </cell>
          <cell r="AM75">
            <v>0</v>
          </cell>
          <cell r="AN75">
            <v>0</v>
          </cell>
          <cell r="AO75">
            <v>0</v>
          </cell>
          <cell r="AP75">
            <v>0</v>
          </cell>
          <cell r="AQ75">
            <v>0</v>
          </cell>
          <cell r="AR75">
            <v>0</v>
          </cell>
          <cell r="AS75">
            <v>0</v>
          </cell>
          <cell r="AT75">
            <v>0</v>
          </cell>
          <cell r="AU75">
            <v>0</v>
          </cell>
          <cell r="AV75">
            <v>0</v>
          </cell>
          <cell r="AW75">
            <v>0</v>
          </cell>
          <cell r="AX75">
            <v>0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0</v>
          </cell>
        </row>
        <row r="76">
          <cell r="A76" t="str">
            <v>01.4.02</v>
          </cell>
          <cell r="B76" t="str">
            <v>FINANSAL YATIRIMLARIN NAKDE ÇEVRILMESINDEN ELDE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0</v>
          </cell>
          <cell r="AM76">
            <v>0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0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</row>
        <row r="77">
          <cell r="A77" t="str">
            <v>01.4.02.01</v>
          </cell>
          <cell r="B77" t="str">
            <v>HISSE SENET VE DIGER DEGISKEN GET. MENKUL NAKDE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T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  <cell r="Z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0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0</v>
          </cell>
          <cell r="AR77">
            <v>0</v>
          </cell>
          <cell r="AS77">
            <v>0</v>
          </cell>
          <cell r="AT77">
            <v>0</v>
          </cell>
          <cell r="AU77">
            <v>0</v>
          </cell>
          <cell r="AV77">
            <v>0</v>
          </cell>
          <cell r="AW77">
            <v>0</v>
          </cell>
          <cell r="AX77">
            <v>0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0</v>
          </cell>
        </row>
        <row r="78">
          <cell r="A78" t="str">
            <v>01.4.02.02</v>
          </cell>
          <cell r="B78" t="str">
            <v>HAZINE BONOLARI NAKDE ÇEVİRİM GEL.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  <cell r="AK78">
            <v>0</v>
          </cell>
          <cell r="AL78">
            <v>0</v>
          </cell>
          <cell r="AM78">
            <v>0</v>
          </cell>
          <cell r="AN78">
            <v>0</v>
          </cell>
          <cell r="AO78">
            <v>0</v>
          </cell>
          <cell r="AP78">
            <v>0</v>
          </cell>
          <cell r="AQ78">
            <v>0</v>
          </cell>
          <cell r="AR78">
            <v>0</v>
          </cell>
          <cell r="AS78">
            <v>0</v>
          </cell>
          <cell r="AT78">
            <v>0</v>
          </cell>
          <cell r="AU78">
            <v>0</v>
          </cell>
          <cell r="AV78">
            <v>0</v>
          </cell>
          <cell r="AW78">
            <v>0</v>
          </cell>
          <cell r="AX78">
            <v>0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0</v>
          </cell>
        </row>
        <row r="79">
          <cell r="A79" t="str">
            <v>01.4.02.03</v>
          </cell>
          <cell r="B79" t="str">
            <v>DEVLET TAHVILLERI NAKDE ÇEVİRİM GEL.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0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</row>
        <row r="80">
          <cell r="A80" t="str">
            <v>01.4.02.04</v>
          </cell>
          <cell r="B80" t="str">
            <v>ÖZEL SEKTÖR BONOLARI NAKDE ÇEVİRİM GEL.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T80">
            <v>0</v>
          </cell>
          <cell r="U80">
            <v>0</v>
          </cell>
          <cell r="V80">
            <v>0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0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0</v>
          </cell>
          <cell r="AL80">
            <v>0</v>
          </cell>
          <cell r="AM80">
            <v>0</v>
          </cell>
          <cell r="AN80">
            <v>0</v>
          </cell>
          <cell r="AO80">
            <v>0</v>
          </cell>
          <cell r="AP80">
            <v>0</v>
          </cell>
          <cell r="AQ80">
            <v>0</v>
          </cell>
          <cell r="AR80">
            <v>0</v>
          </cell>
          <cell r="AS80">
            <v>0</v>
          </cell>
          <cell r="AT80">
            <v>0</v>
          </cell>
          <cell r="AU80">
            <v>0</v>
          </cell>
          <cell r="AV80">
            <v>0</v>
          </cell>
          <cell r="AW80">
            <v>0</v>
          </cell>
          <cell r="AX80">
            <v>0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0</v>
          </cell>
        </row>
        <row r="81">
          <cell r="A81" t="str">
            <v>01.4.02.05</v>
          </cell>
          <cell r="B81" t="str">
            <v>DIGER SABIT GETIRILI MENKUL KIYMETL NAKDE ÇEV.GEL.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  <cell r="Z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0</v>
          </cell>
          <cell r="AE81">
            <v>0</v>
          </cell>
          <cell r="AF81">
            <v>0</v>
          </cell>
          <cell r="AG81">
            <v>0</v>
          </cell>
          <cell r="AH81">
            <v>0</v>
          </cell>
          <cell r="AI81">
            <v>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  <cell r="AO81">
            <v>0</v>
          </cell>
          <cell r="AP81">
            <v>0</v>
          </cell>
          <cell r="AQ81">
            <v>0</v>
          </cell>
          <cell r="AR81">
            <v>0</v>
          </cell>
          <cell r="AS81">
            <v>0</v>
          </cell>
          <cell r="AT81">
            <v>0</v>
          </cell>
          <cell r="AU81">
            <v>0</v>
          </cell>
          <cell r="AV81">
            <v>0</v>
          </cell>
          <cell r="AW81">
            <v>0</v>
          </cell>
          <cell r="AX81">
            <v>0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0</v>
          </cell>
        </row>
        <row r="82">
          <cell r="A82" t="str">
            <v>01.4.02.06</v>
          </cell>
          <cell r="B82" t="str">
            <v>YATIRIM FONU KATILMA BELGELERI NAKDE ÇEVİRİM GEL.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T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  <cell r="Z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0</v>
          </cell>
          <cell r="AE82">
            <v>0</v>
          </cell>
          <cell r="AF82">
            <v>0</v>
          </cell>
          <cell r="AG82">
            <v>0</v>
          </cell>
          <cell r="AH82">
            <v>0</v>
          </cell>
          <cell r="AI82">
            <v>0</v>
          </cell>
          <cell r="AJ82">
            <v>0</v>
          </cell>
          <cell r="AK82">
            <v>0</v>
          </cell>
          <cell r="AL82">
            <v>0</v>
          </cell>
          <cell r="AM82">
            <v>0</v>
          </cell>
          <cell r="AN82">
            <v>0</v>
          </cell>
          <cell r="AO82">
            <v>0</v>
          </cell>
          <cell r="AP82">
            <v>0</v>
          </cell>
          <cell r="AQ82">
            <v>0</v>
          </cell>
          <cell r="AR82">
            <v>0</v>
          </cell>
          <cell r="AS82">
            <v>0</v>
          </cell>
          <cell r="AT82">
            <v>0</v>
          </cell>
          <cell r="AU82">
            <v>0</v>
          </cell>
          <cell r="AV82">
            <v>0</v>
          </cell>
          <cell r="AW82">
            <v>0</v>
          </cell>
          <cell r="AX82">
            <v>0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0</v>
          </cell>
        </row>
        <row r="83">
          <cell r="A83" t="str">
            <v>01.4.02.07</v>
          </cell>
          <cell r="B83" t="str">
            <v>REPO ISLEMLERI NAKDE ÇEVİRİM GEL.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T83">
            <v>0</v>
          </cell>
          <cell r="U83">
            <v>0</v>
          </cell>
          <cell r="V83">
            <v>0</v>
          </cell>
          <cell r="W83">
            <v>0</v>
          </cell>
          <cell r="X83">
            <v>0</v>
          </cell>
          <cell r="Y83">
            <v>0</v>
          </cell>
          <cell r="Z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0</v>
          </cell>
          <cell r="AE83">
            <v>0</v>
          </cell>
          <cell r="AF83">
            <v>0</v>
          </cell>
          <cell r="AG83">
            <v>0</v>
          </cell>
          <cell r="AH83">
            <v>0</v>
          </cell>
          <cell r="AI83">
            <v>0</v>
          </cell>
          <cell r="AJ83">
            <v>0</v>
          </cell>
          <cell r="AK83">
            <v>0</v>
          </cell>
          <cell r="AL83">
            <v>0</v>
          </cell>
          <cell r="AM83">
            <v>0</v>
          </cell>
          <cell r="AN83">
            <v>0</v>
          </cell>
          <cell r="AO83">
            <v>0</v>
          </cell>
          <cell r="AP83">
            <v>0</v>
          </cell>
          <cell r="AQ83">
            <v>0</v>
          </cell>
          <cell r="AR83">
            <v>0</v>
          </cell>
          <cell r="AS83">
            <v>0</v>
          </cell>
          <cell r="AT83">
            <v>0</v>
          </cell>
          <cell r="AU83">
            <v>0</v>
          </cell>
          <cell r="AV83">
            <v>0</v>
          </cell>
          <cell r="AW83">
            <v>0</v>
          </cell>
          <cell r="AX83">
            <v>0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0</v>
          </cell>
        </row>
        <row r="84">
          <cell r="A84" t="str">
            <v>01.4.02.09</v>
          </cell>
          <cell r="B84" t="str">
            <v>DIGER FINANSAL VARLIKLAR NAKDE ÇEVİRİM GEL.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T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  <cell r="Z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0</v>
          </cell>
          <cell r="AE84">
            <v>0</v>
          </cell>
          <cell r="AF84">
            <v>0</v>
          </cell>
          <cell r="AG84">
            <v>0</v>
          </cell>
          <cell r="AH84">
            <v>0</v>
          </cell>
          <cell r="AI84">
            <v>0</v>
          </cell>
          <cell r="AJ84">
            <v>0</v>
          </cell>
          <cell r="AK84">
            <v>0</v>
          </cell>
          <cell r="AL84">
            <v>0</v>
          </cell>
          <cell r="AM84">
            <v>0</v>
          </cell>
          <cell r="AN84">
            <v>0</v>
          </cell>
          <cell r="AO84">
            <v>0</v>
          </cell>
          <cell r="AP84">
            <v>0</v>
          </cell>
          <cell r="AQ84">
            <v>0</v>
          </cell>
          <cell r="AR84">
            <v>0</v>
          </cell>
          <cell r="AS84">
            <v>0</v>
          </cell>
          <cell r="AT84">
            <v>0</v>
          </cell>
          <cell r="AU84">
            <v>0</v>
          </cell>
          <cell r="AV84">
            <v>0</v>
          </cell>
          <cell r="AW84">
            <v>0</v>
          </cell>
          <cell r="AX84">
            <v>0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0</v>
          </cell>
        </row>
        <row r="85">
          <cell r="A85" t="str">
            <v>01.4.03</v>
          </cell>
          <cell r="B85" t="str">
            <v>FINANSAL YATIRIMLARIN DEGERLEMESI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T85">
            <v>0</v>
          </cell>
          <cell r="U85">
            <v>0</v>
          </cell>
          <cell r="V85">
            <v>0</v>
          </cell>
          <cell r="W85">
            <v>0</v>
          </cell>
          <cell r="X85">
            <v>0</v>
          </cell>
          <cell r="Y85">
            <v>0</v>
          </cell>
          <cell r="Z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0</v>
          </cell>
          <cell r="AE85">
            <v>0</v>
          </cell>
          <cell r="AF85">
            <v>0</v>
          </cell>
          <cell r="AG85">
            <v>0</v>
          </cell>
          <cell r="AH85">
            <v>0</v>
          </cell>
          <cell r="AI85">
            <v>0</v>
          </cell>
          <cell r="AJ85">
            <v>0</v>
          </cell>
          <cell r="AK85">
            <v>0</v>
          </cell>
          <cell r="AL85">
            <v>0</v>
          </cell>
          <cell r="AM85">
            <v>0</v>
          </cell>
          <cell r="AN85">
            <v>0</v>
          </cell>
          <cell r="AO85">
            <v>0</v>
          </cell>
          <cell r="AP85">
            <v>0</v>
          </cell>
          <cell r="AQ85">
            <v>0</v>
          </cell>
          <cell r="AR85">
            <v>0</v>
          </cell>
          <cell r="AS85">
            <v>0</v>
          </cell>
          <cell r="AT85">
            <v>0</v>
          </cell>
          <cell r="AU85">
            <v>0</v>
          </cell>
          <cell r="AV85">
            <v>0</v>
          </cell>
          <cell r="AW85">
            <v>0</v>
          </cell>
          <cell r="AX85">
            <v>0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0</v>
          </cell>
        </row>
        <row r="86">
          <cell r="A86" t="str">
            <v>01.4.03.01</v>
          </cell>
          <cell r="B86" t="str">
            <v>HISSE SENETLERI VE DIGER DEGISKEN GETIRILI MENKUL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  <cell r="AH86">
            <v>0</v>
          </cell>
          <cell r="AI86">
            <v>0</v>
          </cell>
          <cell r="AJ86">
            <v>0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0</v>
          </cell>
          <cell r="AP86">
            <v>0</v>
          </cell>
          <cell r="AQ86">
            <v>0</v>
          </cell>
          <cell r="AR86">
            <v>0</v>
          </cell>
          <cell r="AS86">
            <v>0</v>
          </cell>
          <cell r="AT86">
            <v>0</v>
          </cell>
          <cell r="AU86">
            <v>0</v>
          </cell>
          <cell r="AV86">
            <v>0</v>
          </cell>
          <cell r="AW86">
            <v>0</v>
          </cell>
          <cell r="AX86">
            <v>0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0</v>
          </cell>
        </row>
        <row r="87">
          <cell r="A87" t="str">
            <v>01.4.03.02</v>
          </cell>
          <cell r="B87" t="str">
            <v>HAZINE BONOLARI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T87">
            <v>0</v>
          </cell>
          <cell r="U87">
            <v>0</v>
          </cell>
          <cell r="V87">
            <v>0</v>
          </cell>
          <cell r="W87">
            <v>0</v>
          </cell>
          <cell r="X87">
            <v>0</v>
          </cell>
          <cell r="Y87">
            <v>0</v>
          </cell>
          <cell r="Z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0</v>
          </cell>
          <cell r="AF87">
            <v>0</v>
          </cell>
          <cell r="AG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L87">
            <v>0</v>
          </cell>
          <cell r="AM87">
            <v>0</v>
          </cell>
          <cell r="AN87">
            <v>0</v>
          </cell>
          <cell r="AO87">
            <v>0</v>
          </cell>
          <cell r="AP87">
            <v>0</v>
          </cell>
          <cell r="AQ87">
            <v>0</v>
          </cell>
          <cell r="AR87">
            <v>0</v>
          </cell>
          <cell r="AS87">
            <v>0</v>
          </cell>
          <cell r="AT87">
            <v>0</v>
          </cell>
          <cell r="AU87">
            <v>0</v>
          </cell>
          <cell r="AV87">
            <v>0</v>
          </cell>
          <cell r="AW87">
            <v>0</v>
          </cell>
          <cell r="AX87">
            <v>0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0</v>
          </cell>
        </row>
        <row r="88">
          <cell r="A88" t="str">
            <v>01.4.03.03</v>
          </cell>
          <cell r="B88" t="str">
            <v>DEVLET TAHVILLERI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  <cell r="AO88">
            <v>0</v>
          </cell>
          <cell r="AP88">
            <v>0</v>
          </cell>
          <cell r="AQ88">
            <v>0</v>
          </cell>
          <cell r="AR88">
            <v>0</v>
          </cell>
          <cell r="AS88">
            <v>0</v>
          </cell>
          <cell r="AT88">
            <v>0</v>
          </cell>
          <cell r="AU88">
            <v>0</v>
          </cell>
          <cell r="AV88">
            <v>0</v>
          </cell>
          <cell r="AW88">
            <v>0</v>
          </cell>
          <cell r="AX88">
            <v>0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0</v>
          </cell>
        </row>
        <row r="89">
          <cell r="A89" t="str">
            <v>01.4.03.04</v>
          </cell>
          <cell r="B89" t="str">
            <v>ÖZEL SEKTÖR BONOLARI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  <cell r="M89">
            <v>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  <cell r="Z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0</v>
          </cell>
          <cell r="AE89">
            <v>0</v>
          </cell>
          <cell r="AF89">
            <v>0</v>
          </cell>
          <cell r="AG89">
            <v>0</v>
          </cell>
          <cell r="AH89">
            <v>0</v>
          </cell>
          <cell r="AI89">
            <v>0</v>
          </cell>
          <cell r="AJ89">
            <v>0</v>
          </cell>
          <cell r="AK89">
            <v>0</v>
          </cell>
          <cell r="AL89">
            <v>0</v>
          </cell>
          <cell r="AM89">
            <v>0</v>
          </cell>
          <cell r="AN89">
            <v>0</v>
          </cell>
          <cell r="AO89">
            <v>0</v>
          </cell>
          <cell r="AP89">
            <v>0</v>
          </cell>
          <cell r="AQ89">
            <v>0</v>
          </cell>
          <cell r="AR89">
            <v>0</v>
          </cell>
          <cell r="AS89">
            <v>0</v>
          </cell>
          <cell r="AT89">
            <v>0</v>
          </cell>
          <cell r="AU89">
            <v>0</v>
          </cell>
          <cell r="AV89">
            <v>0</v>
          </cell>
          <cell r="AW89">
            <v>0</v>
          </cell>
          <cell r="AX89">
            <v>0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0</v>
          </cell>
        </row>
        <row r="90">
          <cell r="A90" t="str">
            <v>01.4.03.05</v>
          </cell>
          <cell r="B90" t="str">
            <v>DIGER SABIT GETIRILI MENKUL KIYMETLER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T90">
            <v>0</v>
          </cell>
          <cell r="U90">
            <v>0</v>
          </cell>
          <cell r="V90">
            <v>0</v>
          </cell>
          <cell r="W90">
            <v>0</v>
          </cell>
          <cell r="X90">
            <v>0</v>
          </cell>
          <cell r="Y90">
            <v>0</v>
          </cell>
          <cell r="Z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0</v>
          </cell>
          <cell r="AE90">
            <v>0</v>
          </cell>
          <cell r="AF90">
            <v>0</v>
          </cell>
          <cell r="AG90">
            <v>0</v>
          </cell>
          <cell r="AH90">
            <v>0</v>
          </cell>
          <cell r="AI90">
            <v>0</v>
          </cell>
          <cell r="AJ90">
            <v>0</v>
          </cell>
          <cell r="AK90">
            <v>0</v>
          </cell>
          <cell r="AL90">
            <v>0</v>
          </cell>
          <cell r="AM90">
            <v>0</v>
          </cell>
          <cell r="AN90">
            <v>0</v>
          </cell>
          <cell r="AO90">
            <v>0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</row>
        <row r="91">
          <cell r="A91" t="str">
            <v>01.4.03.06</v>
          </cell>
          <cell r="B91" t="str">
            <v>YATIRIM FONU KATILMA BELGELERI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T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  <cell r="Z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0</v>
          </cell>
          <cell r="AE91">
            <v>0</v>
          </cell>
          <cell r="AF91">
            <v>0</v>
          </cell>
          <cell r="AG91">
            <v>0</v>
          </cell>
          <cell r="AH91">
            <v>0</v>
          </cell>
          <cell r="AI91">
            <v>0</v>
          </cell>
          <cell r="AJ91">
            <v>0</v>
          </cell>
          <cell r="AK91">
            <v>0</v>
          </cell>
          <cell r="AL91">
            <v>0</v>
          </cell>
          <cell r="AM91">
            <v>0</v>
          </cell>
          <cell r="AN91">
            <v>0</v>
          </cell>
          <cell r="AO91">
            <v>0</v>
          </cell>
          <cell r="AP91">
            <v>0</v>
          </cell>
          <cell r="AQ91">
            <v>0</v>
          </cell>
          <cell r="AR91">
            <v>0</v>
          </cell>
          <cell r="AS91">
            <v>0</v>
          </cell>
          <cell r="AT91">
            <v>0</v>
          </cell>
          <cell r="AU91">
            <v>0</v>
          </cell>
          <cell r="AV91">
            <v>0</v>
          </cell>
          <cell r="AW91">
            <v>0</v>
          </cell>
          <cell r="AX91">
            <v>0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0</v>
          </cell>
        </row>
        <row r="92">
          <cell r="A92" t="str">
            <v>01.4.03.07</v>
          </cell>
          <cell r="B92" t="str">
            <v>REPO ISLEMLERINE KONU OLAN FINANSAL VARLIKLAR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  <cell r="AO92">
            <v>0</v>
          </cell>
          <cell r="AP92">
            <v>0</v>
          </cell>
          <cell r="AQ92">
            <v>0</v>
          </cell>
          <cell r="AR92">
            <v>0</v>
          </cell>
          <cell r="AS92">
            <v>0</v>
          </cell>
          <cell r="AT92">
            <v>0</v>
          </cell>
          <cell r="AU92">
            <v>0</v>
          </cell>
          <cell r="AV92">
            <v>0</v>
          </cell>
          <cell r="AW92">
            <v>0</v>
          </cell>
          <cell r="AX92">
            <v>0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0</v>
          </cell>
        </row>
        <row r="93">
          <cell r="A93" t="str">
            <v>01.4.03.08</v>
          </cell>
          <cell r="B93" t="str">
            <v xml:space="preserve">VADELİ MEVDUAT DEĞERLEMESİ 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  <cell r="AO93">
            <v>0</v>
          </cell>
          <cell r="AP93">
            <v>0</v>
          </cell>
          <cell r="AQ93">
            <v>0</v>
          </cell>
          <cell r="AR93">
            <v>0</v>
          </cell>
          <cell r="AS93">
            <v>0</v>
          </cell>
          <cell r="AT93">
            <v>0</v>
          </cell>
          <cell r="AU93">
            <v>0</v>
          </cell>
          <cell r="AV93">
            <v>0</v>
          </cell>
          <cell r="AW93">
            <v>0</v>
          </cell>
          <cell r="AX93">
            <v>0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0</v>
          </cell>
        </row>
        <row r="94">
          <cell r="A94" t="str">
            <v>01.4.03.09</v>
          </cell>
          <cell r="B94" t="str">
            <v>DIGER FINANSAL VARLIKLAR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T94">
            <v>0</v>
          </cell>
          <cell r="U94">
            <v>0</v>
          </cell>
          <cell r="V94">
            <v>0</v>
          </cell>
          <cell r="W94">
            <v>0</v>
          </cell>
          <cell r="X94">
            <v>0</v>
          </cell>
          <cell r="Y94">
            <v>0</v>
          </cell>
          <cell r="Z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0</v>
          </cell>
          <cell r="AE94">
            <v>0</v>
          </cell>
          <cell r="AF94">
            <v>0</v>
          </cell>
          <cell r="AG94">
            <v>0</v>
          </cell>
          <cell r="AH94">
            <v>0</v>
          </cell>
          <cell r="AI94">
            <v>0</v>
          </cell>
          <cell r="AJ94">
            <v>0</v>
          </cell>
          <cell r="AK94">
            <v>0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0</v>
          </cell>
          <cell r="AQ94">
            <v>0</v>
          </cell>
          <cell r="AR94">
            <v>0</v>
          </cell>
          <cell r="AS94">
            <v>0</v>
          </cell>
          <cell r="AT94">
            <v>0</v>
          </cell>
          <cell r="AU94">
            <v>0</v>
          </cell>
          <cell r="AV94">
            <v>0</v>
          </cell>
          <cell r="AW94">
            <v>0</v>
          </cell>
          <cell r="AX94">
            <v>0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0</v>
          </cell>
        </row>
        <row r="95">
          <cell r="A95" t="str">
            <v>01.4.04</v>
          </cell>
          <cell r="B95" t="str">
            <v>KAMBIYO KARLARI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T95">
            <v>0</v>
          </cell>
          <cell r="U95">
            <v>0</v>
          </cell>
          <cell r="V95">
            <v>0</v>
          </cell>
          <cell r="W95">
            <v>0</v>
          </cell>
          <cell r="X95">
            <v>0</v>
          </cell>
          <cell r="Y95">
            <v>0</v>
          </cell>
          <cell r="Z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0</v>
          </cell>
          <cell r="AE95">
            <v>0</v>
          </cell>
          <cell r="AF95">
            <v>0</v>
          </cell>
          <cell r="AG95">
            <v>0</v>
          </cell>
          <cell r="AH95">
            <v>0</v>
          </cell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  <cell r="AO95">
            <v>0</v>
          </cell>
          <cell r="AP95">
            <v>0</v>
          </cell>
          <cell r="AQ95">
            <v>0</v>
          </cell>
          <cell r="AR95">
            <v>0</v>
          </cell>
          <cell r="AS95">
            <v>0</v>
          </cell>
          <cell r="AT95">
            <v>0</v>
          </cell>
          <cell r="AU95">
            <v>0</v>
          </cell>
          <cell r="AV95">
            <v>0</v>
          </cell>
          <cell r="AW95">
            <v>0</v>
          </cell>
          <cell r="AX95">
            <v>0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0</v>
          </cell>
        </row>
        <row r="96">
          <cell r="A96" t="str">
            <v>01.4.05</v>
          </cell>
          <cell r="B96" t="str">
            <v>ISTIRAKLERDEN GELIRLER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K96">
            <v>0</v>
          </cell>
          <cell r="AL96">
            <v>0</v>
          </cell>
          <cell r="AM96">
            <v>0</v>
          </cell>
          <cell r="AN96">
            <v>0</v>
          </cell>
          <cell r="AO96">
            <v>0</v>
          </cell>
          <cell r="AP96">
            <v>0</v>
          </cell>
          <cell r="AQ96">
            <v>0</v>
          </cell>
          <cell r="AR96">
            <v>0</v>
          </cell>
          <cell r="AS96">
            <v>0</v>
          </cell>
          <cell r="AT96">
            <v>0</v>
          </cell>
          <cell r="AU96">
            <v>0</v>
          </cell>
          <cell r="AV96">
            <v>0</v>
          </cell>
          <cell r="AW96">
            <v>0</v>
          </cell>
          <cell r="AX96">
            <v>0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0</v>
          </cell>
        </row>
        <row r="97">
          <cell r="A97" t="str">
            <v>01.4.05.01</v>
          </cell>
          <cell r="B97" t="str">
            <v xml:space="preserve">İŞTİRAKLERDEN TEMETTÜ GELİRİ 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K97">
            <v>0</v>
          </cell>
          <cell r="AL97">
            <v>0</v>
          </cell>
          <cell r="AM97">
            <v>0</v>
          </cell>
          <cell r="AN97">
            <v>0</v>
          </cell>
          <cell r="AO97">
            <v>0</v>
          </cell>
          <cell r="AP97">
            <v>0</v>
          </cell>
          <cell r="AQ97">
            <v>0</v>
          </cell>
          <cell r="AR97">
            <v>0</v>
          </cell>
          <cell r="AS97">
            <v>0</v>
          </cell>
          <cell r="AT97">
            <v>0</v>
          </cell>
          <cell r="AU97">
            <v>0</v>
          </cell>
          <cell r="AV97">
            <v>0</v>
          </cell>
          <cell r="AW97">
            <v>0</v>
          </cell>
          <cell r="AX97">
            <v>0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0</v>
          </cell>
        </row>
        <row r="98">
          <cell r="A98" t="str">
            <v>01.4.05.02</v>
          </cell>
          <cell r="B98" t="str">
            <v xml:space="preserve">İŞTİRAKLERDEN DİĞER GELİRLER 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K98">
            <v>0</v>
          </cell>
          <cell r="AL98">
            <v>0</v>
          </cell>
          <cell r="AM98">
            <v>0</v>
          </cell>
          <cell r="AN98">
            <v>0</v>
          </cell>
          <cell r="AO98">
            <v>0</v>
          </cell>
          <cell r="AP98">
            <v>0</v>
          </cell>
          <cell r="AQ98">
            <v>0</v>
          </cell>
          <cell r="AR98">
            <v>0</v>
          </cell>
          <cell r="AS98">
            <v>0</v>
          </cell>
          <cell r="AT98">
            <v>0</v>
          </cell>
          <cell r="AU98">
            <v>0</v>
          </cell>
          <cell r="AV98">
            <v>0</v>
          </cell>
          <cell r="AW98">
            <v>0</v>
          </cell>
          <cell r="AX98">
            <v>0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0</v>
          </cell>
        </row>
        <row r="99">
          <cell r="A99" t="str">
            <v>01.4.06</v>
          </cell>
          <cell r="B99" t="str">
            <v>BAGLI ORTAKLIKLAR VE MÜSTEREK YÖNETIME TABI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T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  <cell r="Z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0</v>
          </cell>
          <cell r="AE99">
            <v>0</v>
          </cell>
          <cell r="AF99">
            <v>0</v>
          </cell>
          <cell r="AG99">
            <v>0</v>
          </cell>
          <cell r="AH99">
            <v>0</v>
          </cell>
          <cell r="AI99">
            <v>0</v>
          </cell>
          <cell r="AJ99">
            <v>0</v>
          </cell>
          <cell r="AK99">
            <v>0</v>
          </cell>
          <cell r="AL99">
            <v>0</v>
          </cell>
          <cell r="AM99">
            <v>0</v>
          </cell>
          <cell r="AN99">
            <v>0</v>
          </cell>
          <cell r="AO99">
            <v>0</v>
          </cell>
          <cell r="AP99">
            <v>0</v>
          </cell>
          <cell r="AQ99">
            <v>0</v>
          </cell>
          <cell r="AR99">
            <v>0</v>
          </cell>
          <cell r="AS99">
            <v>0</v>
          </cell>
          <cell r="AT99">
            <v>0</v>
          </cell>
          <cell r="AU99">
            <v>0</v>
          </cell>
          <cell r="AV99">
            <v>0</v>
          </cell>
          <cell r="AW99">
            <v>0</v>
          </cell>
          <cell r="AX99">
            <v>0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0</v>
          </cell>
        </row>
        <row r="100">
          <cell r="A100" t="str">
            <v>01.4.06.01</v>
          </cell>
          <cell r="B100" t="str">
            <v xml:space="preserve">BAĞLI ORTAKLIK TEMETTÜ GELİRİ 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0</v>
          </cell>
          <cell r="AE100">
            <v>0</v>
          </cell>
          <cell r="AF100">
            <v>0</v>
          </cell>
          <cell r="AG100">
            <v>0</v>
          </cell>
          <cell r="AH100">
            <v>0</v>
          </cell>
          <cell r="AI100">
            <v>0</v>
          </cell>
          <cell r="AJ100">
            <v>0</v>
          </cell>
          <cell r="AK100">
            <v>0</v>
          </cell>
          <cell r="AL100">
            <v>0</v>
          </cell>
          <cell r="AM100">
            <v>0</v>
          </cell>
          <cell r="AN100">
            <v>0</v>
          </cell>
          <cell r="AO100">
            <v>0</v>
          </cell>
          <cell r="AP100">
            <v>0</v>
          </cell>
          <cell r="AQ100">
            <v>0</v>
          </cell>
          <cell r="AR100">
            <v>0</v>
          </cell>
          <cell r="AS100">
            <v>0</v>
          </cell>
          <cell r="AT100">
            <v>0</v>
          </cell>
          <cell r="AU100">
            <v>0</v>
          </cell>
          <cell r="AV100">
            <v>0</v>
          </cell>
          <cell r="AW100">
            <v>0</v>
          </cell>
          <cell r="AX100">
            <v>0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0</v>
          </cell>
        </row>
        <row r="101">
          <cell r="A101" t="str">
            <v>01.4.06.02</v>
          </cell>
          <cell r="B101" t="str">
            <v>BAĞLI ORTAKLIK DİĞER GELİRLER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0</v>
          </cell>
          <cell r="AE101">
            <v>0</v>
          </cell>
          <cell r="AF101">
            <v>0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0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0</v>
          </cell>
        </row>
        <row r="102">
          <cell r="A102" t="str">
            <v>01.4.07</v>
          </cell>
          <cell r="B102" t="str">
            <v>ARAZI, ARSA ILE BINALARDAN ELDE EDILEN GELIRLER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  <cell r="AH102">
            <v>0</v>
          </cell>
          <cell r="AI102">
            <v>0</v>
          </cell>
          <cell r="AJ102">
            <v>0</v>
          </cell>
          <cell r="AK102">
            <v>0</v>
          </cell>
          <cell r="AL102">
            <v>0</v>
          </cell>
          <cell r="AM102">
            <v>0</v>
          </cell>
          <cell r="AN102">
            <v>0</v>
          </cell>
          <cell r="AO102">
            <v>0</v>
          </cell>
          <cell r="AP102">
            <v>0</v>
          </cell>
          <cell r="AQ102">
            <v>0</v>
          </cell>
          <cell r="AR102">
            <v>0</v>
          </cell>
          <cell r="AS102">
            <v>0</v>
          </cell>
          <cell r="AT102">
            <v>0</v>
          </cell>
          <cell r="AU102">
            <v>0</v>
          </cell>
          <cell r="AV102">
            <v>0</v>
          </cell>
          <cell r="AW102">
            <v>0</v>
          </cell>
          <cell r="AX102">
            <v>0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0</v>
          </cell>
        </row>
        <row r="103">
          <cell r="A103" t="str">
            <v>01.4.07.01</v>
          </cell>
          <cell r="B103" t="str">
            <v>KIRA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0</v>
          </cell>
          <cell r="AG103">
            <v>0</v>
          </cell>
          <cell r="AH103">
            <v>0</v>
          </cell>
          <cell r="AI103">
            <v>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0</v>
          </cell>
          <cell r="AP103">
            <v>0</v>
          </cell>
          <cell r="AQ103">
            <v>0</v>
          </cell>
          <cell r="AR103">
            <v>0</v>
          </cell>
          <cell r="AS103">
            <v>0</v>
          </cell>
          <cell r="AT103">
            <v>0</v>
          </cell>
          <cell r="AU103">
            <v>0</v>
          </cell>
          <cell r="AV103">
            <v>0</v>
          </cell>
          <cell r="AW103">
            <v>0</v>
          </cell>
          <cell r="AX103">
            <v>0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0</v>
          </cell>
        </row>
        <row r="104">
          <cell r="A104" t="str">
            <v>01.4.07.02</v>
          </cell>
          <cell r="B104" t="str">
            <v>SATIS KARI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0</v>
          </cell>
          <cell r="AE104">
            <v>0</v>
          </cell>
          <cell r="AF104">
            <v>0</v>
          </cell>
          <cell r="AG104">
            <v>0</v>
          </cell>
          <cell r="AH104">
            <v>0</v>
          </cell>
          <cell r="AI104">
            <v>0</v>
          </cell>
          <cell r="AJ104">
            <v>0</v>
          </cell>
          <cell r="AK104">
            <v>0</v>
          </cell>
          <cell r="AL104">
            <v>0</v>
          </cell>
          <cell r="AM104">
            <v>0</v>
          </cell>
          <cell r="AN104">
            <v>0</v>
          </cell>
          <cell r="AO104">
            <v>0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</row>
        <row r="105">
          <cell r="A105" t="str">
            <v>01.4.07.03</v>
          </cell>
          <cell r="B105" t="str">
            <v>DEGERLEME ARTISLARI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0</v>
          </cell>
          <cell r="W105">
            <v>0</v>
          </cell>
          <cell r="X105">
            <v>0</v>
          </cell>
          <cell r="Y105">
            <v>0</v>
          </cell>
          <cell r="Z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0</v>
          </cell>
          <cell r="AE105">
            <v>0</v>
          </cell>
          <cell r="AF105">
            <v>0</v>
          </cell>
          <cell r="AG105">
            <v>0</v>
          </cell>
          <cell r="AH105">
            <v>0</v>
          </cell>
          <cell r="AI105">
            <v>0</v>
          </cell>
          <cell r="AJ105">
            <v>0</v>
          </cell>
          <cell r="AK105">
            <v>0</v>
          </cell>
          <cell r="AL105">
            <v>0</v>
          </cell>
          <cell r="AM105">
            <v>0</v>
          </cell>
          <cell r="AN105">
            <v>0</v>
          </cell>
          <cell r="AO105">
            <v>0</v>
          </cell>
          <cell r="AP105">
            <v>0</v>
          </cell>
          <cell r="AQ105">
            <v>0</v>
          </cell>
          <cell r="AR105">
            <v>0</v>
          </cell>
          <cell r="AS105">
            <v>0</v>
          </cell>
          <cell r="AT105">
            <v>0</v>
          </cell>
          <cell r="AU105">
            <v>0</v>
          </cell>
          <cell r="AV105">
            <v>0</v>
          </cell>
          <cell r="AW105">
            <v>0</v>
          </cell>
          <cell r="AX105">
            <v>0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0</v>
          </cell>
        </row>
        <row r="106">
          <cell r="A106" t="str">
            <v>01.4.08</v>
          </cell>
          <cell r="B106" t="str">
            <v>TÜREV ÜRÜNLERDEN ELDE EDILEN GELIRLER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0</v>
          </cell>
          <cell r="AE106">
            <v>0</v>
          </cell>
          <cell r="AF106">
            <v>0</v>
          </cell>
          <cell r="AG106">
            <v>0</v>
          </cell>
          <cell r="AH106">
            <v>0</v>
          </cell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  <cell r="AO106">
            <v>0</v>
          </cell>
          <cell r="AP106">
            <v>0</v>
          </cell>
          <cell r="AQ106">
            <v>0</v>
          </cell>
          <cell r="AR106">
            <v>0</v>
          </cell>
          <cell r="AS106">
            <v>0</v>
          </cell>
          <cell r="AT106">
            <v>0</v>
          </cell>
          <cell r="AU106">
            <v>0</v>
          </cell>
          <cell r="AV106">
            <v>0</v>
          </cell>
          <cell r="AW106">
            <v>0</v>
          </cell>
          <cell r="AX106">
            <v>0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0</v>
          </cell>
        </row>
        <row r="107">
          <cell r="A107" t="str">
            <v>01.4.09</v>
          </cell>
          <cell r="B107" t="str">
            <v>DIGER YATIRIMLAR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  <cell r="Z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0</v>
          </cell>
          <cell r="AE107">
            <v>0</v>
          </cell>
          <cell r="AF107">
            <v>0</v>
          </cell>
          <cell r="AG107">
            <v>0</v>
          </cell>
          <cell r="AH107">
            <v>0</v>
          </cell>
          <cell r="AI107">
            <v>0</v>
          </cell>
          <cell r="AJ107">
            <v>0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0</v>
          </cell>
          <cell r="AQ107">
            <v>0</v>
          </cell>
          <cell r="AR107">
            <v>0</v>
          </cell>
          <cell r="AS107">
            <v>0</v>
          </cell>
          <cell r="AT107">
            <v>0</v>
          </cell>
          <cell r="AU107">
            <v>0</v>
          </cell>
          <cell r="AV107">
            <v>0</v>
          </cell>
          <cell r="AW107">
            <v>0</v>
          </cell>
          <cell r="AX107">
            <v>0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0</v>
          </cell>
        </row>
        <row r="108">
          <cell r="A108" t="str">
            <v>01.4.09.01</v>
          </cell>
          <cell r="B108" t="str">
            <v>DİĞER YATIRIMLARDAN DÜZENLI GELIRLER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0</v>
          </cell>
          <cell r="AE108">
            <v>0</v>
          </cell>
          <cell r="AF108">
            <v>0</v>
          </cell>
          <cell r="AG108">
            <v>0</v>
          </cell>
          <cell r="AH108">
            <v>0</v>
          </cell>
          <cell r="AI108">
            <v>0</v>
          </cell>
          <cell r="AJ108">
            <v>0</v>
          </cell>
          <cell r="AK108">
            <v>0</v>
          </cell>
          <cell r="AL108">
            <v>0</v>
          </cell>
          <cell r="AM108">
            <v>0</v>
          </cell>
          <cell r="AN108">
            <v>0</v>
          </cell>
          <cell r="AO108">
            <v>0</v>
          </cell>
          <cell r="AP108">
            <v>0</v>
          </cell>
          <cell r="AQ108">
            <v>0</v>
          </cell>
          <cell r="AR108">
            <v>0</v>
          </cell>
          <cell r="AS108">
            <v>0</v>
          </cell>
          <cell r="AT108">
            <v>0</v>
          </cell>
          <cell r="AU108">
            <v>0</v>
          </cell>
          <cell r="AV108">
            <v>0</v>
          </cell>
          <cell r="AW108">
            <v>0</v>
          </cell>
          <cell r="AX108">
            <v>0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0</v>
          </cell>
        </row>
        <row r="109">
          <cell r="A109" t="str">
            <v>01.4.09.02</v>
          </cell>
          <cell r="B109" t="str">
            <v>DİĞER.YATIRIMLAR NAKDE ÇEVRIM GELIRLERİ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  <cell r="M109">
            <v>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0</v>
          </cell>
          <cell r="AE109">
            <v>0</v>
          </cell>
          <cell r="AF109">
            <v>0</v>
          </cell>
          <cell r="AG109">
            <v>0</v>
          </cell>
          <cell r="AH109">
            <v>0</v>
          </cell>
          <cell r="AI109">
            <v>0</v>
          </cell>
          <cell r="AJ109">
            <v>0</v>
          </cell>
          <cell r="AK109">
            <v>0</v>
          </cell>
          <cell r="AL109">
            <v>0</v>
          </cell>
          <cell r="AM109">
            <v>0</v>
          </cell>
          <cell r="AN109">
            <v>0</v>
          </cell>
          <cell r="AO109">
            <v>0</v>
          </cell>
          <cell r="AP109">
            <v>0</v>
          </cell>
          <cell r="AQ109">
            <v>0</v>
          </cell>
          <cell r="AR109">
            <v>0</v>
          </cell>
          <cell r="AS109">
            <v>0</v>
          </cell>
          <cell r="AT109">
            <v>0</v>
          </cell>
          <cell r="AU109">
            <v>0</v>
          </cell>
          <cell r="AV109">
            <v>0</v>
          </cell>
          <cell r="AW109">
            <v>0</v>
          </cell>
          <cell r="AX109">
            <v>0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0</v>
          </cell>
        </row>
        <row r="110">
          <cell r="A110" t="str">
            <v>01.4.09.03</v>
          </cell>
          <cell r="B110" t="str">
            <v>DİĞER YATIRIMLAR DEGERLEME ARTISLARI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  <cell r="Z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0</v>
          </cell>
          <cell r="AE110">
            <v>0</v>
          </cell>
          <cell r="AF110">
            <v>0</v>
          </cell>
          <cell r="AG110">
            <v>0</v>
          </cell>
          <cell r="AH110">
            <v>0</v>
          </cell>
          <cell r="AI110">
            <v>0</v>
          </cell>
          <cell r="AJ110">
            <v>0</v>
          </cell>
          <cell r="AK110">
            <v>0</v>
          </cell>
          <cell r="AL110">
            <v>0</v>
          </cell>
          <cell r="AM110">
            <v>0</v>
          </cell>
          <cell r="AN110">
            <v>0</v>
          </cell>
          <cell r="AO110">
            <v>0</v>
          </cell>
          <cell r="AP110">
            <v>0</v>
          </cell>
          <cell r="AQ110">
            <v>0</v>
          </cell>
          <cell r="AR110">
            <v>0</v>
          </cell>
          <cell r="AS110">
            <v>0</v>
          </cell>
          <cell r="AT110">
            <v>0</v>
          </cell>
          <cell r="AU110">
            <v>0</v>
          </cell>
          <cell r="AV110">
            <v>0</v>
          </cell>
          <cell r="AW110">
            <v>0</v>
          </cell>
          <cell r="AX110">
            <v>0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0</v>
          </cell>
        </row>
        <row r="111">
          <cell r="A111" t="str">
            <v>01.5</v>
          </cell>
          <cell r="B111" t="str">
            <v>DIGER TEKNIK GELIRLER (REAS PAYI DÜSÜLMÜS)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  <cell r="AO111">
            <v>0</v>
          </cell>
          <cell r="AP111">
            <v>0</v>
          </cell>
          <cell r="AQ111">
            <v>0</v>
          </cell>
          <cell r="AR111">
            <v>0</v>
          </cell>
          <cell r="AS111">
            <v>0</v>
          </cell>
          <cell r="AT111">
            <v>0</v>
          </cell>
          <cell r="AU111">
            <v>0</v>
          </cell>
          <cell r="AV111">
            <v>0</v>
          </cell>
          <cell r="AW111">
            <v>0</v>
          </cell>
          <cell r="AX111">
            <v>0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0</v>
          </cell>
        </row>
        <row r="112">
          <cell r="A112" t="str">
            <v>01.5.01</v>
          </cell>
          <cell r="B112" t="str">
            <v>BRÜT DIGER TEKNIK GELIRLER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0</v>
          </cell>
          <cell r="AE112">
            <v>0</v>
          </cell>
          <cell r="AF112">
            <v>0</v>
          </cell>
          <cell r="AG112">
            <v>0</v>
          </cell>
          <cell r="AH112">
            <v>0</v>
          </cell>
          <cell r="AI112">
            <v>0</v>
          </cell>
          <cell r="AJ112">
            <v>0</v>
          </cell>
          <cell r="AK112">
            <v>0</v>
          </cell>
          <cell r="AL112">
            <v>0</v>
          </cell>
          <cell r="AM112">
            <v>0</v>
          </cell>
          <cell r="AN112">
            <v>0</v>
          </cell>
          <cell r="AO112">
            <v>0</v>
          </cell>
          <cell r="AP112">
            <v>0</v>
          </cell>
          <cell r="AQ112">
            <v>0</v>
          </cell>
          <cell r="AR112">
            <v>0</v>
          </cell>
          <cell r="AS112">
            <v>0</v>
          </cell>
          <cell r="AT112">
            <v>0</v>
          </cell>
          <cell r="AU112">
            <v>0</v>
          </cell>
          <cell r="AV112">
            <v>0</v>
          </cell>
          <cell r="AW112">
            <v>0</v>
          </cell>
          <cell r="AX112">
            <v>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</row>
        <row r="113">
          <cell r="A113" t="str">
            <v>01.5.02</v>
          </cell>
          <cell r="B113" t="str">
            <v>DIGER TEKNIK GELIRLER REASÜRÖR PAYI (-)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  <cell r="Z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0</v>
          </cell>
          <cell r="AE113">
            <v>0</v>
          </cell>
          <cell r="AF113">
            <v>0</v>
          </cell>
          <cell r="AG113">
            <v>0</v>
          </cell>
          <cell r="AH113">
            <v>0</v>
          </cell>
          <cell r="AI113">
            <v>0</v>
          </cell>
          <cell r="AJ113">
            <v>0</v>
          </cell>
          <cell r="AK113">
            <v>0</v>
          </cell>
          <cell r="AL113">
            <v>0</v>
          </cell>
          <cell r="AM113">
            <v>0</v>
          </cell>
          <cell r="AN113">
            <v>0</v>
          </cell>
          <cell r="AO113">
            <v>0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</row>
        <row r="114">
          <cell r="A114" t="str">
            <v>01.6</v>
          </cell>
          <cell r="B114" t="str">
            <v>TAHAKKUK EDEN RÜCU VE SOVTAJ GELİRLERİ (+)</v>
          </cell>
          <cell r="C114">
            <v>-156070035.02000004</v>
          </cell>
          <cell r="D114">
            <v>-575871.07999999996</v>
          </cell>
          <cell r="E114">
            <v>0</v>
          </cell>
          <cell r="F114">
            <v>0</v>
          </cell>
          <cell r="G114">
            <v>0</v>
          </cell>
          <cell r="H114">
            <v>-59240.53</v>
          </cell>
          <cell r="I114">
            <v>0</v>
          </cell>
          <cell r="J114">
            <v>0</v>
          </cell>
          <cell r="K114">
            <v>-2606886</v>
          </cell>
          <cell r="L114">
            <v>0</v>
          </cell>
          <cell r="M114">
            <v>-20150</v>
          </cell>
          <cell r="N114">
            <v>-146683609.28999999</v>
          </cell>
          <cell r="O114">
            <v>146514.14000000001</v>
          </cell>
          <cell r="P114">
            <v>-5058459.25</v>
          </cell>
          <cell r="Q114">
            <v>-150</v>
          </cell>
          <cell r="R114">
            <v>-1391.9</v>
          </cell>
          <cell r="S114">
            <v>0</v>
          </cell>
          <cell r="T114">
            <v>-816.22</v>
          </cell>
          <cell r="U114">
            <v>-5268.1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0</v>
          </cell>
          <cell r="AE114">
            <v>-13500</v>
          </cell>
          <cell r="AF114">
            <v>-1019066.5</v>
          </cell>
          <cell r="AG114">
            <v>-3136.02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-132186.51</v>
          </cell>
          <cell r="AM114">
            <v>0</v>
          </cell>
          <cell r="AN114">
            <v>-6642.61</v>
          </cell>
          <cell r="AO114">
            <v>-30175.15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0</v>
          </cell>
          <cell r="AY114">
            <v>0</v>
          </cell>
          <cell r="AZ114">
            <v>0</v>
          </cell>
          <cell r="BA114">
            <v>-156070035.02000004</v>
          </cell>
          <cell r="BB114">
            <v>-1598073.6</v>
          </cell>
          <cell r="BC114">
            <v>0</v>
          </cell>
        </row>
        <row r="115">
          <cell r="A115" t="str">
            <v>01.6.01</v>
          </cell>
          <cell r="B115" t="str">
            <v>TAHAKKUK EDEN RÜCU GELİRLERİ(+)</v>
          </cell>
          <cell r="C115">
            <v>553677142.80000007</v>
          </cell>
          <cell r="D115">
            <v>18671497.460000001</v>
          </cell>
          <cell r="E115">
            <v>0</v>
          </cell>
          <cell r="F115">
            <v>0</v>
          </cell>
          <cell r="G115">
            <v>0</v>
          </cell>
          <cell r="H115">
            <v>136209424.78</v>
          </cell>
          <cell r="I115">
            <v>0</v>
          </cell>
          <cell r="J115">
            <v>0</v>
          </cell>
          <cell r="K115">
            <v>9349554.0800000001</v>
          </cell>
          <cell r="L115">
            <v>0</v>
          </cell>
          <cell r="M115">
            <v>80600</v>
          </cell>
          <cell r="N115">
            <v>364171369.94999999</v>
          </cell>
          <cell r="O115">
            <v>848035.15</v>
          </cell>
          <cell r="P115">
            <v>16731561.09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203405.87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0</v>
          </cell>
          <cell r="AE115">
            <v>1954813.05</v>
          </cell>
          <cell r="AF115">
            <v>329338.46000000002</v>
          </cell>
          <cell r="AG115">
            <v>143707.39000000001</v>
          </cell>
          <cell r="AH115">
            <v>0</v>
          </cell>
          <cell r="AI115">
            <v>0</v>
          </cell>
          <cell r="AJ115">
            <v>0</v>
          </cell>
          <cell r="AK115">
            <v>0</v>
          </cell>
          <cell r="AL115">
            <v>4630152.76</v>
          </cell>
          <cell r="AM115">
            <v>0</v>
          </cell>
          <cell r="AN115">
            <v>288808.82</v>
          </cell>
          <cell r="AO115">
            <v>64873.94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553677142.80000007</v>
          </cell>
          <cell r="BB115">
            <v>19144543.310000002</v>
          </cell>
          <cell r="BC115">
            <v>0</v>
          </cell>
        </row>
        <row r="116">
          <cell r="A116" t="str">
            <v>01.6.02</v>
          </cell>
          <cell r="B116" t="str">
            <v>TAHAKKUK EDEN RÜCU GELİRİ REAS PAYI (-)</v>
          </cell>
          <cell r="C116">
            <v>-115142298.55</v>
          </cell>
          <cell r="D116">
            <v>-17272348.52</v>
          </cell>
          <cell r="E116">
            <v>0</v>
          </cell>
          <cell r="F116">
            <v>0</v>
          </cell>
          <cell r="G116">
            <v>0</v>
          </cell>
          <cell r="H116">
            <v>-86835502.969999999</v>
          </cell>
          <cell r="I116">
            <v>0</v>
          </cell>
          <cell r="J116">
            <v>0</v>
          </cell>
          <cell r="K116">
            <v>-5160612.5199999996</v>
          </cell>
          <cell r="L116">
            <v>0</v>
          </cell>
          <cell r="M116">
            <v>-60450</v>
          </cell>
          <cell r="N116">
            <v>0</v>
          </cell>
          <cell r="O116">
            <v>0</v>
          </cell>
          <cell r="P116">
            <v>-717779.64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-182632.83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0</v>
          </cell>
          <cell r="AE116">
            <v>0</v>
          </cell>
          <cell r="AF116">
            <v>-164669.23000000001</v>
          </cell>
          <cell r="AG116">
            <v>-112284.58</v>
          </cell>
          <cell r="AH116">
            <v>0</v>
          </cell>
          <cell r="AI116">
            <v>0</v>
          </cell>
          <cell r="AJ116">
            <v>0</v>
          </cell>
          <cell r="AK116">
            <v>0</v>
          </cell>
          <cell r="AL116">
            <v>-4291912.6500000004</v>
          </cell>
          <cell r="AM116">
            <v>0</v>
          </cell>
          <cell r="AN116">
            <v>-282166.21000000002</v>
          </cell>
          <cell r="AO116">
            <v>-61939.4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0</v>
          </cell>
          <cell r="AZ116">
            <v>0</v>
          </cell>
          <cell r="BA116">
            <v>-115142298.55</v>
          </cell>
          <cell r="BB116">
            <v>-17549302.329999998</v>
          </cell>
          <cell r="BC116">
            <v>0</v>
          </cell>
        </row>
        <row r="117">
          <cell r="A117" t="str">
            <v>01.6.03</v>
          </cell>
          <cell r="B117" t="str">
            <v>TAHAKKUK EDEN SOVTAJ GELİRLERİ (+)</v>
          </cell>
          <cell r="C117">
            <v>-500585309.88</v>
          </cell>
          <cell r="D117">
            <v>-18845083.789999999</v>
          </cell>
          <cell r="E117">
            <v>0</v>
          </cell>
          <cell r="F117">
            <v>0</v>
          </cell>
          <cell r="G117">
            <v>0</v>
          </cell>
          <cell r="H117">
            <v>-141248002.90000001</v>
          </cell>
          <cell r="I117">
            <v>0</v>
          </cell>
          <cell r="J117">
            <v>0</v>
          </cell>
          <cell r="K117">
            <v>-11292945.77</v>
          </cell>
          <cell r="L117">
            <v>0</v>
          </cell>
          <cell r="M117">
            <v>-80600</v>
          </cell>
          <cell r="N117">
            <v>-303359511.29000002</v>
          </cell>
          <cell r="O117">
            <v>-295122.23</v>
          </cell>
          <cell r="P117">
            <v>-15483140.050000001</v>
          </cell>
          <cell r="Q117">
            <v>-1500</v>
          </cell>
          <cell r="R117">
            <v>-15423.22</v>
          </cell>
          <cell r="S117">
            <v>0</v>
          </cell>
          <cell r="T117">
            <v>-4900</v>
          </cell>
          <cell r="U117">
            <v>-158196.98000000001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  <cell r="Z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0</v>
          </cell>
          <cell r="AE117">
            <v>-2077065.03</v>
          </cell>
          <cell r="AF117">
            <v>-2038133</v>
          </cell>
          <cell r="AG117">
            <v>-148707.39000000001</v>
          </cell>
          <cell r="AH117">
            <v>0</v>
          </cell>
          <cell r="AI117">
            <v>0</v>
          </cell>
          <cell r="AJ117">
            <v>0</v>
          </cell>
          <cell r="AK117">
            <v>0</v>
          </cell>
          <cell r="AL117">
            <v>-4663230.07</v>
          </cell>
          <cell r="AM117">
            <v>0</v>
          </cell>
          <cell r="AN117">
            <v>-288808.82</v>
          </cell>
          <cell r="AO117">
            <v>-584939.34</v>
          </cell>
          <cell r="AP117">
            <v>0</v>
          </cell>
          <cell r="AQ117">
            <v>0</v>
          </cell>
          <cell r="AR117">
            <v>0</v>
          </cell>
          <cell r="AS117">
            <v>0</v>
          </cell>
          <cell r="AT117">
            <v>0</v>
          </cell>
          <cell r="AU117">
            <v>0</v>
          </cell>
          <cell r="AV117">
            <v>0</v>
          </cell>
          <cell r="AW117">
            <v>0</v>
          </cell>
          <cell r="AX117">
            <v>0</v>
          </cell>
          <cell r="AY117">
            <v>0</v>
          </cell>
          <cell r="AZ117">
            <v>0</v>
          </cell>
          <cell r="BA117">
            <v>-500585309.88</v>
          </cell>
          <cell r="BB117">
            <v>-21031924.18</v>
          </cell>
          <cell r="BC117">
            <v>0</v>
          </cell>
        </row>
        <row r="118">
          <cell r="A118" t="str">
            <v>01.6.04</v>
          </cell>
          <cell r="B118" t="str">
            <v>TAHAKKUK EDEN SOVTAJ GELİR  REAS PAYI (-)</v>
          </cell>
          <cell r="C118">
            <v>120278279.15000001</v>
          </cell>
          <cell r="D118">
            <v>17377116.59</v>
          </cell>
          <cell r="E118">
            <v>0</v>
          </cell>
          <cell r="F118">
            <v>0</v>
          </cell>
          <cell r="G118">
            <v>0</v>
          </cell>
          <cell r="H118">
            <v>89135367.829999998</v>
          </cell>
          <cell r="I118">
            <v>0</v>
          </cell>
          <cell r="J118">
            <v>0</v>
          </cell>
          <cell r="K118">
            <v>6411810.79</v>
          </cell>
          <cell r="L118">
            <v>0</v>
          </cell>
          <cell r="M118">
            <v>60450</v>
          </cell>
          <cell r="N118">
            <v>0</v>
          </cell>
          <cell r="O118">
            <v>0</v>
          </cell>
          <cell r="P118">
            <v>843760.78</v>
          </cell>
          <cell r="Q118">
            <v>1350</v>
          </cell>
          <cell r="R118">
            <v>13880.9</v>
          </cell>
          <cell r="S118">
            <v>0</v>
          </cell>
          <cell r="T118">
            <v>4083.78</v>
          </cell>
          <cell r="U118">
            <v>137839.07999999999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1019066.5</v>
          </cell>
          <cell r="AG118">
            <v>114784.58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4324048.2</v>
          </cell>
          <cell r="AM118">
            <v>0</v>
          </cell>
          <cell r="AN118">
            <v>282166.21000000002</v>
          </cell>
          <cell r="AO118">
            <v>552553.91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120278279.15000001</v>
          </cell>
          <cell r="BB118">
            <v>18510967.669999998</v>
          </cell>
          <cell r="BC118">
            <v>0</v>
          </cell>
        </row>
        <row r="119">
          <cell r="A119" t="str">
            <v>01.6.05</v>
          </cell>
          <cell r="B119" t="str">
            <v>RÜCU VE SOVTAJ ALACAKLARI</v>
          </cell>
          <cell r="C119">
            <v>-371203503.16000015</v>
          </cell>
          <cell r="D119">
            <v>-1385398.94</v>
          </cell>
          <cell r="E119">
            <v>0</v>
          </cell>
          <cell r="F119">
            <v>0</v>
          </cell>
          <cell r="G119">
            <v>0</v>
          </cell>
          <cell r="H119">
            <v>-49244112.030000001</v>
          </cell>
          <cell r="I119">
            <v>0</v>
          </cell>
          <cell r="J119">
            <v>0</v>
          </cell>
          <cell r="K119">
            <v>-4171053.9</v>
          </cell>
          <cell r="L119">
            <v>0</v>
          </cell>
          <cell r="M119">
            <v>-20150</v>
          </cell>
          <cell r="N119">
            <v>-301273126.97000003</v>
          </cell>
          <cell r="O119">
            <v>-440721.01</v>
          </cell>
          <cell r="P119">
            <v>-12149444.92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-20773.04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-1954813.05</v>
          </cell>
          <cell r="AF119">
            <v>-164669.23000000001</v>
          </cell>
          <cell r="AG119">
            <v>-31422.81</v>
          </cell>
          <cell r="AH119">
            <v>0</v>
          </cell>
          <cell r="AI119">
            <v>0</v>
          </cell>
          <cell r="AJ119">
            <v>0</v>
          </cell>
          <cell r="AK119">
            <v>0</v>
          </cell>
          <cell r="AL119">
            <v>-338240.11</v>
          </cell>
          <cell r="AM119">
            <v>0</v>
          </cell>
          <cell r="AN119">
            <v>-6642.61</v>
          </cell>
          <cell r="AO119">
            <v>-2934.54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0</v>
          </cell>
          <cell r="AW119">
            <v>0</v>
          </cell>
          <cell r="AX119">
            <v>0</v>
          </cell>
          <cell r="AY119">
            <v>0</v>
          </cell>
          <cell r="AZ119">
            <v>0</v>
          </cell>
          <cell r="BA119">
            <v>-371203503.16000015</v>
          </cell>
          <cell r="BB119">
            <v>-1581490.98</v>
          </cell>
          <cell r="BC119">
            <v>0</v>
          </cell>
        </row>
        <row r="120">
          <cell r="A120" t="str">
            <v>01.6.05.01</v>
          </cell>
          <cell r="B120" t="str">
            <v xml:space="preserve">RÜCU VE SOVTAJ ALACAKLARI KARŞ. </v>
          </cell>
          <cell r="C120">
            <v>-486185256.90000004</v>
          </cell>
          <cell r="D120">
            <v>-18643997.460000001</v>
          </cell>
          <cell r="E120">
            <v>0</v>
          </cell>
          <cell r="F120">
            <v>0</v>
          </cell>
          <cell r="G120">
            <v>0</v>
          </cell>
          <cell r="H120">
            <v>-135950707.86000001</v>
          </cell>
          <cell r="I120">
            <v>0</v>
          </cell>
          <cell r="J120">
            <v>0</v>
          </cell>
          <cell r="K120">
            <v>-9313778.75</v>
          </cell>
          <cell r="L120">
            <v>0</v>
          </cell>
          <cell r="M120">
            <v>-80600</v>
          </cell>
          <cell r="N120">
            <v>-301273126.97000003</v>
          </cell>
          <cell r="O120">
            <v>-440721.01</v>
          </cell>
          <cell r="P120">
            <v>-12867224.560000001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-203405.87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0</v>
          </cell>
          <cell r="AE120">
            <v>-1954813.05</v>
          </cell>
          <cell r="AF120">
            <v>-329338.46000000002</v>
          </cell>
          <cell r="AG120">
            <v>-143707.39000000001</v>
          </cell>
          <cell r="AH120">
            <v>0</v>
          </cell>
          <cell r="AI120">
            <v>0</v>
          </cell>
          <cell r="AJ120">
            <v>0</v>
          </cell>
          <cell r="AK120">
            <v>0</v>
          </cell>
          <cell r="AL120">
            <v>-4630152.76</v>
          </cell>
          <cell r="AM120">
            <v>0</v>
          </cell>
          <cell r="AN120">
            <v>-288808.82</v>
          </cell>
          <cell r="AO120">
            <v>-64873.94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-486185256.90000004</v>
          </cell>
          <cell r="BB120">
            <v>-19117043.310000002</v>
          </cell>
          <cell r="BC120">
            <v>0</v>
          </cell>
        </row>
        <row r="121">
          <cell r="A121" t="str">
            <v>01.6.05.02</v>
          </cell>
          <cell r="B121" t="str">
            <v>RÜCU VE SOVTAJ ALACAKLARI REAS PAYI</v>
          </cell>
          <cell r="C121">
            <v>114981753.73999999</v>
          </cell>
          <cell r="D121">
            <v>17258598.52</v>
          </cell>
          <cell r="E121">
            <v>0</v>
          </cell>
          <cell r="F121">
            <v>0</v>
          </cell>
          <cell r="G121">
            <v>0</v>
          </cell>
          <cell r="H121">
            <v>86706595.829999998</v>
          </cell>
          <cell r="I121">
            <v>0</v>
          </cell>
          <cell r="J121">
            <v>0</v>
          </cell>
          <cell r="K121">
            <v>5142724.8499999996</v>
          </cell>
          <cell r="L121">
            <v>0</v>
          </cell>
          <cell r="M121">
            <v>60450</v>
          </cell>
          <cell r="N121">
            <v>0</v>
          </cell>
          <cell r="O121">
            <v>0</v>
          </cell>
          <cell r="P121">
            <v>717779.64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182632.83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0</v>
          </cell>
          <cell r="AE121">
            <v>0</v>
          </cell>
          <cell r="AF121">
            <v>164669.23000000001</v>
          </cell>
          <cell r="AG121">
            <v>112284.58</v>
          </cell>
          <cell r="AH121">
            <v>0</v>
          </cell>
          <cell r="AI121">
            <v>0</v>
          </cell>
          <cell r="AJ121">
            <v>0</v>
          </cell>
          <cell r="AK121">
            <v>0</v>
          </cell>
          <cell r="AL121">
            <v>4291912.6500000004</v>
          </cell>
          <cell r="AM121">
            <v>0</v>
          </cell>
          <cell r="AN121">
            <v>282166.21000000002</v>
          </cell>
          <cell r="AO121">
            <v>61939.4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0</v>
          </cell>
          <cell r="AW121">
            <v>0</v>
          </cell>
          <cell r="AX121">
            <v>0</v>
          </cell>
          <cell r="AY121">
            <v>0</v>
          </cell>
          <cell r="AZ121">
            <v>0</v>
          </cell>
          <cell r="BA121">
            <v>114981753.73999999</v>
          </cell>
          <cell r="BB121">
            <v>17535552.329999998</v>
          </cell>
          <cell r="BC121">
            <v>0</v>
          </cell>
        </row>
        <row r="122">
          <cell r="A122" t="str">
            <v>01.6.06</v>
          </cell>
          <cell r="B122" t="str">
            <v>DEV.RÜCU SOVTAJ ALAC.KARŞ</v>
          </cell>
          <cell r="C122">
            <v>156905654.62</v>
          </cell>
          <cell r="D122">
            <v>878346.12</v>
          </cell>
          <cell r="E122">
            <v>0</v>
          </cell>
          <cell r="F122">
            <v>0</v>
          </cell>
          <cell r="G122">
            <v>0</v>
          </cell>
          <cell r="H122">
            <v>51923584.759999998</v>
          </cell>
          <cell r="I122">
            <v>0</v>
          </cell>
          <cell r="J122">
            <v>0</v>
          </cell>
          <cell r="K122">
            <v>2256361.3199999998</v>
          </cell>
          <cell r="L122">
            <v>0</v>
          </cell>
          <cell r="M122">
            <v>0</v>
          </cell>
          <cell r="N122">
            <v>93777659.019999996</v>
          </cell>
          <cell r="O122">
            <v>34322.230000000003</v>
          </cell>
          <cell r="P122">
            <v>5716583.4900000002</v>
          </cell>
          <cell r="Q122">
            <v>0</v>
          </cell>
          <cell r="R122">
            <v>150.41999999999999</v>
          </cell>
          <cell r="S122">
            <v>0</v>
          </cell>
          <cell r="T122">
            <v>0</v>
          </cell>
          <cell r="U122">
            <v>15089.8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0</v>
          </cell>
          <cell r="AE122">
            <v>2063565.03</v>
          </cell>
          <cell r="AF122">
            <v>0</v>
          </cell>
          <cell r="AG122">
            <v>30786.79</v>
          </cell>
          <cell r="AH122">
            <v>0</v>
          </cell>
          <cell r="AI122">
            <v>0</v>
          </cell>
          <cell r="AJ122">
            <v>0</v>
          </cell>
          <cell r="AK122">
            <v>0</v>
          </cell>
          <cell r="AL122">
            <v>206995.36</v>
          </cell>
          <cell r="AM122">
            <v>0</v>
          </cell>
          <cell r="AN122">
            <v>0</v>
          </cell>
          <cell r="AO122">
            <v>2210.2800000000002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156905654.62</v>
          </cell>
          <cell r="BB122">
            <v>909132.91</v>
          </cell>
          <cell r="BC122">
            <v>0</v>
          </cell>
        </row>
        <row r="123">
          <cell r="A123" t="str">
            <v>01.6.06.01</v>
          </cell>
          <cell r="B123" t="str">
            <v>DEV.RÜCU SOVTAJ ALAC KARŞ</v>
          </cell>
          <cell r="C123">
            <v>261785150.13999999</v>
          </cell>
          <cell r="D123">
            <v>10771862.16</v>
          </cell>
          <cell r="E123">
            <v>0</v>
          </cell>
          <cell r="F123">
            <v>0</v>
          </cell>
          <cell r="G123">
            <v>0</v>
          </cell>
          <cell r="H123">
            <v>140837023.96000001</v>
          </cell>
          <cell r="I123">
            <v>0</v>
          </cell>
          <cell r="J123">
            <v>0</v>
          </cell>
          <cell r="K123">
            <v>5247345.8</v>
          </cell>
          <cell r="L123">
            <v>0</v>
          </cell>
          <cell r="M123">
            <v>0</v>
          </cell>
          <cell r="N123">
            <v>93777659.019999996</v>
          </cell>
          <cell r="O123">
            <v>34322.230000000003</v>
          </cell>
          <cell r="P123">
            <v>6557587.9100000001</v>
          </cell>
          <cell r="Q123">
            <v>0</v>
          </cell>
          <cell r="R123">
            <v>1504.22</v>
          </cell>
          <cell r="S123">
            <v>0</v>
          </cell>
          <cell r="T123">
            <v>0</v>
          </cell>
          <cell r="U123">
            <v>65218.89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0</v>
          </cell>
          <cell r="AE123">
            <v>2063565.03</v>
          </cell>
          <cell r="AF123">
            <v>0</v>
          </cell>
          <cell r="AG123">
            <v>128442.94</v>
          </cell>
          <cell r="AH123">
            <v>0</v>
          </cell>
          <cell r="AI123">
            <v>0</v>
          </cell>
          <cell r="AJ123">
            <v>0</v>
          </cell>
          <cell r="AK123">
            <v>0</v>
          </cell>
          <cell r="AL123">
            <v>2273028.9</v>
          </cell>
          <cell r="AM123">
            <v>0</v>
          </cell>
          <cell r="AN123">
            <v>0</v>
          </cell>
          <cell r="AO123">
            <v>27589.08</v>
          </cell>
          <cell r="AP123">
            <v>0</v>
          </cell>
          <cell r="AQ123">
            <v>0</v>
          </cell>
          <cell r="AR123">
            <v>0</v>
          </cell>
          <cell r="AS123">
            <v>0</v>
          </cell>
          <cell r="AT123">
            <v>0</v>
          </cell>
          <cell r="AU123">
            <v>0</v>
          </cell>
          <cell r="AV123">
            <v>0</v>
          </cell>
          <cell r="AW123">
            <v>0</v>
          </cell>
          <cell r="AX123">
            <v>0</v>
          </cell>
          <cell r="AY123">
            <v>0</v>
          </cell>
          <cell r="AZ123">
            <v>0</v>
          </cell>
          <cell r="BA123">
            <v>261785150.13999999</v>
          </cell>
          <cell r="BB123">
            <v>10900305.1</v>
          </cell>
          <cell r="BC123">
            <v>0</v>
          </cell>
        </row>
        <row r="124">
          <cell r="A124" t="str">
            <v>01.6.06.02</v>
          </cell>
          <cell r="B124" t="str">
            <v xml:space="preserve">DEV.RÜCU SOVT ALAC KRŞ REAS.PAYI </v>
          </cell>
          <cell r="C124">
            <v>-104879495.52000003</v>
          </cell>
          <cell r="D124">
            <v>-9893516.0399999991</v>
          </cell>
          <cell r="E124">
            <v>0</v>
          </cell>
          <cell r="F124">
            <v>0</v>
          </cell>
          <cell r="G124">
            <v>0</v>
          </cell>
          <cell r="H124">
            <v>-88913439.200000003</v>
          </cell>
          <cell r="I124">
            <v>0</v>
          </cell>
          <cell r="J124">
            <v>0</v>
          </cell>
          <cell r="K124">
            <v>-2990984.48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-841004.42</v>
          </cell>
          <cell r="Q124">
            <v>0</v>
          </cell>
          <cell r="R124">
            <v>-1353.8</v>
          </cell>
          <cell r="S124">
            <v>0</v>
          </cell>
          <cell r="T124">
            <v>0</v>
          </cell>
          <cell r="U124">
            <v>-50129.09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0</v>
          </cell>
          <cell r="AE124">
            <v>0</v>
          </cell>
          <cell r="AF124">
            <v>0</v>
          </cell>
          <cell r="AG124">
            <v>-97656.15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-2066033.54</v>
          </cell>
          <cell r="AM124">
            <v>0</v>
          </cell>
          <cell r="AN124">
            <v>0</v>
          </cell>
          <cell r="AO124">
            <v>-25378.799999999999</v>
          </cell>
          <cell r="AP124">
            <v>0</v>
          </cell>
          <cell r="AQ124">
            <v>0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0</v>
          </cell>
          <cell r="AZ124">
            <v>0</v>
          </cell>
          <cell r="BA124">
            <v>-104879495.52000003</v>
          </cell>
          <cell r="BB124">
            <v>-9991172.1899999995</v>
          </cell>
          <cell r="BC124">
            <v>0</v>
          </cell>
        </row>
        <row r="125">
          <cell r="A125" t="str">
            <v>02</v>
          </cell>
          <cell r="B125" t="str">
            <v>TEKNIK GIDER</v>
          </cell>
          <cell r="C125">
            <v>-18845306147.57</v>
          </cell>
          <cell r="D125">
            <v>-10411829.609999999</v>
          </cell>
          <cell r="E125">
            <v>-540418.31000000006</v>
          </cell>
          <cell r="F125">
            <v>1672451.35</v>
          </cell>
          <cell r="G125">
            <v>0</v>
          </cell>
          <cell r="H125">
            <v>-6209275.8300000001</v>
          </cell>
          <cell r="I125">
            <v>168300.01</v>
          </cell>
          <cell r="J125">
            <v>-26705.49</v>
          </cell>
          <cell r="K125">
            <v>-19485246.02</v>
          </cell>
          <cell r="L125">
            <v>-12277</v>
          </cell>
          <cell r="M125">
            <v>-219696.02</v>
          </cell>
          <cell r="N125">
            <v>-18046573618.110001</v>
          </cell>
          <cell r="O125">
            <v>-295485718.06999999</v>
          </cell>
          <cell r="P125">
            <v>-96264850.909999996</v>
          </cell>
          <cell r="Q125">
            <v>1315222.6499999999</v>
          </cell>
          <cell r="R125">
            <v>-927659.35</v>
          </cell>
          <cell r="S125">
            <v>0.34</v>
          </cell>
          <cell r="T125">
            <v>-789155.45</v>
          </cell>
          <cell r="U125">
            <v>700266.16</v>
          </cell>
          <cell r="V125">
            <v>65.48</v>
          </cell>
          <cell r="W125">
            <v>-605744.30000000005</v>
          </cell>
          <cell r="X125">
            <v>-278807.78999999998</v>
          </cell>
          <cell r="Y125">
            <v>-345780.7</v>
          </cell>
          <cell r="Z125">
            <v>0</v>
          </cell>
          <cell r="AA125">
            <v>-6515733.29</v>
          </cell>
          <cell r="AB125">
            <v>-1229.3900000000001</v>
          </cell>
          <cell r="AC125">
            <v>499371.95</v>
          </cell>
          <cell r="AD125">
            <v>0</v>
          </cell>
          <cell r="AE125">
            <v>-612045.5</v>
          </cell>
          <cell r="AF125">
            <v>-870269.08</v>
          </cell>
          <cell r="AG125">
            <v>-1136588.6299999999</v>
          </cell>
          <cell r="AH125">
            <v>-523874.82</v>
          </cell>
          <cell r="AI125">
            <v>-1306761.76</v>
          </cell>
          <cell r="AJ125">
            <v>0</v>
          </cell>
          <cell r="AK125">
            <v>-4553756.21</v>
          </cell>
          <cell r="AL125">
            <v>-35901769.609999999</v>
          </cell>
          <cell r="AM125">
            <v>-2674263.0499999998</v>
          </cell>
          <cell r="AN125">
            <v>-972985.33</v>
          </cell>
          <cell r="AO125">
            <v>-3468300.97</v>
          </cell>
          <cell r="AP125">
            <v>107.8</v>
          </cell>
          <cell r="AQ125">
            <v>58562.36</v>
          </cell>
          <cell r="AR125">
            <v>721426.09</v>
          </cell>
          <cell r="AS125">
            <v>227881.59</v>
          </cell>
          <cell r="AT125">
            <v>0</v>
          </cell>
          <cell r="AU125">
            <v>6883.48</v>
          </cell>
          <cell r="AV125">
            <v>-222.36</v>
          </cell>
          <cell r="AW125">
            <v>-133143927.05</v>
          </cell>
          <cell r="AX125">
            <v>-22443750.199999999</v>
          </cell>
          <cell r="AY125">
            <v>-158374426.62</v>
          </cell>
          <cell r="AZ125">
            <v>0</v>
          </cell>
          <cell r="BA125">
            <v>-18845306147.57</v>
          </cell>
          <cell r="BB125">
            <v>-12942562.140000001</v>
          </cell>
          <cell r="BC125">
            <v>0</v>
          </cell>
        </row>
        <row r="126">
          <cell r="A126" t="str">
            <v>02.1</v>
          </cell>
          <cell r="B126" t="str">
            <v>ÖDENEN HASARLAR (REAS PAYI DÜSÜLMÜS)</v>
          </cell>
          <cell r="C126">
            <v>-11062100425.57</v>
          </cell>
          <cell r="D126">
            <v>-5612729.0300000003</v>
          </cell>
          <cell r="E126">
            <v>-72108.820000000007</v>
          </cell>
          <cell r="F126">
            <v>0</v>
          </cell>
          <cell r="G126">
            <v>0</v>
          </cell>
          <cell r="H126">
            <v>-3732077.87</v>
          </cell>
          <cell r="I126">
            <v>0</v>
          </cell>
          <cell r="J126">
            <v>0</v>
          </cell>
          <cell r="K126">
            <v>-2729829.56</v>
          </cell>
          <cell r="L126">
            <v>0</v>
          </cell>
          <cell r="M126">
            <v>-233203.74</v>
          </cell>
          <cell r="N126">
            <v>-10841294029.809999</v>
          </cell>
          <cell r="O126">
            <v>-13263357.300000001</v>
          </cell>
          <cell r="P126">
            <v>-54961436</v>
          </cell>
          <cell r="Q126">
            <v>-163978.04999999999</v>
          </cell>
          <cell r="R126">
            <v>-543655.6</v>
          </cell>
          <cell r="S126">
            <v>0</v>
          </cell>
          <cell r="T126">
            <v>-505023.54</v>
          </cell>
          <cell r="U126">
            <v>-218781.69</v>
          </cell>
          <cell r="V126">
            <v>0</v>
          </cell>
          <cell r="W126">
            <v>-6538.09</v>
          </cell>
          <cell r="X126">
            <v>-25698.880000000001</v>
          </cell>
          <cell r="Y126">
            <v>0</v>
          </cell>
          <cell r="Z126">
            <v>0</v>
          </cell>
          <cell r="AA126">
            <v>-489048.82</v>
          </cell>
          <cell r="AB126">
            <v>0</v>
          </cell>
          <cell r="AC126">
            <v>0</v>
          </cell>
          <cell r="AD126">
            <v>0</v>
          </cell>
          <cell r="AE126">
            <v>-3958.61</v>
          </cell>
          <cell r="AF126">
            <v>-7615.82</v>
          </cell>
          <cell r="AG126">
            <v>-984863.83</v>
          </cell>
          <cell r="AH126">
            <v>-966411.15</v>
          </cell>
          <cell r="AI126">
            <v>-358459.9</v>
          </cell>
          <cell r="AJ126">
            <v>0</v>
          </cell>
          <cell r="AK126">
            <v>-1000</v>
          </cell>
          <cell r="AL126">
            <v>-23896871.16</v>
          </cell>
          <cell r="AM126">
            <v>-44313.29</v>
          </cell>
          <cell r="AN126">
            <v>-624625.18999999994</v>
          </cell>
          <cell r="AO126">
            <v>-2700251.23</v>
          </cell>
          <cell r="AP126">
            <v>0</v>
          </cell>
          <cell r="AQ126">
            <v>0</v>
          </cell>
          <cell r="AR126">
            <v>0</v>
          </cell>
          <cell r="AS126">
            <v>0</v>
          </cell>
          <cell r="AT126">
            <v>0</v>
          </cell>
          <cell r="AU126">
            <v>0</v>
          </cell>
          <cell r="AV126">
            <v>0</v>
          </cell>
          <cell r="AW126">
            <v>-105940171</v>
          </cell>
          <cell r="AX126">
            <v>-2720387.59</v>
          </cell>
          <cell r="AY126">
            <v>0</v>
          </cell>
          <cell r="AZ126">
            <v>0</v>
          </cell>
          <cell r="BA126">
            <v>-11062100425.57</v>
          </cell>
          <cell r="BB126">
            <v>-7571619.830000001</v>
          </cell>
          <cell r="BC126">
            <v>0</v>
          </cell>
        </row>
        <row r="127">
          <cell r="A127" t="str">
            <v>02.1.01</v>
          </cell>
          <cell r="B127" t="str">
            <v>ÖDENEN HASARLAR (-)</v>
          </cell>
          <cell r="C127">
            <v>-13112686419.040003</v>
          </cell>
          <cell r="D127">
            <v>-46793023.219999999</v>
          </cell>
          <cell r="E127">
            <v>-3457962.9</v>
          </cell>
          <cell r="F127">
            <v>0</v>
          </cell>
          <cell r="G127">
            <v>0</v>
          </cell>
          <cell r="H127">
            <v>-7848231.9800000004</v>
          </cell>
          <cell r="I127">
            <v>0</v>
          </cell>
          <cell r="J127">
            <v>0</v>
          </cell>
          <cell r="K127">
            <v>-44898417.789999999</v>
          </cell>
          <cell r="L127">
            <v>0</v>
          </cell>
          <cell r="M127">
            <v>-1210912.32</v>
          </cell>
          <cell r="N127">
            <v>-12602438915.82</v>
          </cell>
          <cell r="O127">
            <v>-13263357.300000001</v>
          </cell>
          <cell r="P127">
            <v>-55602960.030000001</v>
          </cell>
          <cell r="Q127">
            <v>-1451243.44</v>
          </cell>
          <cell r="R127">
            <v>-3896809.53</v>
          </cell>
          <cell r="S127">
            <v>0</v>
          </cell>
          <cell r="T127">
            <v>-2760827.17</v>
          </cell>
          <cell r="U127">
            <v>-713375.28</v>
          </cell>
          <cell r="V127">
            <v>0</v>
          </cell>
          <cell r="W127">
            <v>-10896.8</v>
          </cell>
          <cell r="X127">
            <v>-1295917.7</v>
          </cell>
          <cell r="Y127">
            <v>0</v>
          </cell>
          <cell r="Z127">
            <v>0</v>
          </cell>
          <cell r="AA127">
            <v>-3957634.53</v>
          </cell>
          <cell r="AB127">
            <v>0</v>
          </cell>
          <cell r="AC127">
            <v>-22628.11</v>
          </cell>
          <cell r="AD127">
            <v>0</v>
          </cell>
          <cell r="AE127">
            <v>-3958.61</v>
          </cell>
          <cell r="AF127">
            <v>-39251682.619999997</v>
          </cell>
          <cell r="AG127">
            <v>-11172008.720000001</v>
          </cell>
          <cell r="AH127">
            <v>-1932822.25</v>
          </cell>
          <cell r="AI127">
            <v>-2367403.38</v>
          </cell>
          <cell r="AJ127">
            <v>0</v>
          </cell>
          <cell r="AK127">
            <v>-1000</v>
          </cell>
          <cell r="AL127">
            <v>-125942566.88</v>
          </cell>
          <cell r="AM127">
            <v>-806407.37</v>
          </cell>
          <cell r="AN127">
            <v>-11007927.24</v>
          </cell>
          <cell r="AO127">
            <v>-10803894.789999999</v>
          </cell>
          <cell r="AP127">
            <v>0</v>
          </cell>
          <cell r="AQ127">
            <v>0</v>
          </cell>
          <cell r="AR127">
            <v>0</v>
          </cell>
          <cell r="AS127">
            <v>0</v>
          </cell>
          <cell r="AT127">
            <v>0</v>
          </cell>
          <cell r="AU127">
            <v>0</v>
          </cell>
          <cell r="AV127">
            <v>0</v>
          </cell>
          <cell r="AW127">
            <v>-117051595.67</v>
          </cell>
          <cell r="AX127">
            <v>-2722037.59</v>
          </cell>
          <cell r="AY127">
            <v>0</v>
          </cell>
          <cell r="AZ127">
            <v>0</v>
          </cell>
          <cell r="BA127">
            <v>-13112686419.040003</v>
          </cell>
          <cell r="BB127">
            <v>-99149536.810000002</v>
          </cell>
          <cell r="BC127">
            <v>0</v>
          </cell>
        </row>
        <row r="128">
          <cell r="A128" t="str">
            <v>02.1.01.01</v>
          </cell>
          <cell r="B128" t="str">
            <v>FİİLEN ÖDENEN HASARLAR (-)</v>
          </cell>
          <cell r="C128">
            <v>-13388259831.6</v>
          </cell>
          <cell r="D128">
            <v>-47266812.18</v>
          </cell>
          <cell r="E128">
            <v>-3457962.9</v>
          </cell>
          <cell r="F128">
            <v>0</v>
          </cell>
          <cell r="G128">
            <v>0</v>
          </cell>
          <cell r="H128">
            <v>-16230120.83</v>
          </cell>
          <cell r="I128">
            <v>0</v>
          </cell>
          <cell r="J128">
            <v>0</v>
          </cell>
          <cell r="K128">
            <v>-46010232.25</v>
          </cell>
          <cell r="L128">
            <v>0</v>
          </cell>
          <cell r="M128">
            <v>-1210912.32</v>
          </cell>
          <cell r="N128">
            <v>-12856707843.92</v>
          </cell>
          <cell r="O128">
            <v>-13318341.960000001</v>
          </cell>
          <cell r="P128">
            <v>-66188734.5</v>
          </cell>
          <cell r="Q128">
            <v>-1451243.44</v>
          </cell>
          <cell r="R128">
            <v>-3896809.53</v>
          </cell>
          <cell r="S128">
            <v>0</v>
          </cell>
          <cell r="T128">
            <v>-2760827.17</v>
          </cell>
          <cell r="U128">
            <v>-743280.78</v>
          </cell>
          <cell r="V128">
            <v>0</v>
          </cell>
          <cell r="W128">
            <v>-10896.8</v>
          </cell>
          <cell r="X128">
            <v>-1295917.7</v>
          </cell>
          <cell r="Y128">
            <v>0</v>
          </cell>
          <cell r="Z128">
            <v>0</v>
          </cell>
          <cell r="AA128">
            <v>-3957634.53</v>
          </cell>
          <cell r="AB128">
            <v>0</v>
          </cell>
          <cell r="AC128">
            <v>-22628.11</v>
          </cell>
          <cell r="AD128">
            <v>0</v>
          </cell>
          <cell r="AE128">
            <v>-10578.21</v>
          </cell>
          <cell r="AF128">
            <v>-39251682.619999997</v>
          </cell>
          <cell r="AG128">
            <v>-11172008.720000001</v>
          </cell>
          <cell r="AH128">
            <v>-1932822.25</v>
          </cell>
          <cell r="AI128">
            <v>-2367403.38</v>
          </cell>
          <cell r="AJ128">
            <v>0</v>
          </cell>
          <cell r="AK128">
            <v>-1000</v>
          </cell>
          <cell r="AL128">
            <v>-125942566.88</v>
          </cell>
          <cell r="AM128">
            <v>-806407.37</v>
          </cell>
          <cell r="AN128">
            <v>-11007927.24</v>
          </cell>
          <cell r="AO128">
            <v>-11463602.75</v>
          </cell>
          <cell r="AP128">
            <v>0</v>
          </cell>
          <cell r="AQ128">
            <v>0</v>
          </cell>
          <cell r="AR128">
            <v>0</v>
          </cell>
          <cell r="AS128">
            <v>0</v>
          </cell>
          <cell r="AT128">
            <v>0</v>
          </cell>
          <cell r="AU128">
            <v>0</v>
          </cell>
          <cell r="AV128">
            <v>0</v>
          </cell>
          <cell r="AW128">
            <v>-117051595.67</v>
          </cell>
          <cell r="AX128">
            <v>-2722037.59</v>
          </cell>
          <cell r="AY128">
            <v>0</v>
          </cell>
          <cell r="AZ128">
            <v>0</v>
          </cell>
          <cell r="BA128">
            <v>-13388259831.6</v>
          </cell>
          <cell r="BB128">
            <v>-99623325.769999996</v>
          </cell>
          <cell r="BC128">
            <v>0</v>
          </cell>
        </row>
        <row r="129">
          <cell r="A129" t="str">
            <v>02.1.01.01.01</v>
          </cell>
          <cell r="B129" t="str">
            <v>SİGORTALILARA ÖDENEN HASARLAR</v>
          </cell>
          <cell r="C129">
            <v>-8827681174.3500004</v>
          </cell>
          <cell r="D129">
            <v>-40861517.869999997</v>
          </cell>
          <cell r="E129">
            <v>-3027262.8</v>
          </cell>
          <cell r="F129">
            <v>0</v>
          </cell>
          <cell r="G129">
            <v>0</v>
          </cell>
          <cell r="H129">
            <v>-15498728.890000001</v>
          </cell>
          <cell r="I129">
            <v>0</v>
          </cell>
          <cell r="J129">
            <v>0</v>
          </cell>
          <cell r="K129">
            <v>-42632289.579999998</v>
          </cell>
          <cell r="L129">
            <v>0</v>
          </cell>
          <cell r="M129">
            <v>-1131338.1000000001</v>
          </cell>
          <cell r="N129">
            <v>-8338360349.21</v>
          </cell>
          <cell r="O129">
            <v>-11232505.390000001</v>
          </cell>
          <cell r="P129">
            <v>-59126839.979999997</v>
          </cell>
          <cell r="Q129">
            <v>-234901.07</v>
          </cell>
          <cell r="R129">
            <v>-2599453.44</v>
          </cell>
          <cell r="S129">
            <v>0</v>
          </cell>
          <cell r="T129">
            <v>-2434349.56</v>
          </cell>
          <cell r="U129">
            <v>-304263.14</v>
          </cell>
          <cell r="V129">
            <v>0</v>
          </cell>
          <cell r="W129">
            <v>0</v>
          </cell>
          <cell r="X129">
            <v>-1287553.5</v>
          </cell>
          <cell r="Y129">
            <v>0</v>
          </cell>
          <cell r="Z129">
            <v>0</v>
          </cell>
          <cell r="AA129">
            <v>0</v>
          </cell>
          <cell r="AB129">
            <v>0</v>
          </cell>
          <cell r="AC129">
            <v>-18889.95</v>
          </cell>
          <cell r="AD129">
            <v>0</v>
          </cell>
          <cell r="AE129">
            <v>0</v>
          </cell>
          <cell r="AF129">
            <v>-38735848.740000002</v>
          </cell>
          <cell r="AG129">
            <v>-10627388.01</v>
          </cell>
          <cell r="AH129">
            <v>-1417756</v>
          </cell>
          <cell r="AI129">
            <v>-1553245.01</v>
          </cell>
          <cell r="AJ129">
            <v>0</v>
          </cell>
          <cell r="AK129">
            <v>-1000</v>
          </cell>
          <cell r="AL129">
            <v>-118287572.19</v>
          </cell>
          <cell r="AM129">
            <v>-254782.05</v>
          </cell>
          <cell r="AN129">
            <v>-8903563.6899999995</v>
          </cell>
          <cell r="AO129">
            <v>-10228970.060000001</v>
          </cell>
          <cell r="AP129">
            <v>0</v>
          </cell>
          <cell r="AQ129">
            <v>0</v>
          </cell>
          <cell r="AR129">
            <v>0</v>
          </cell>
          <cell r="AS129">
            <v>0</v>
          </cell>
          <cell r="AT129">
            <v>0</v>
          </cell>
          <cell r="AU129">
            <v>0</v>
          </cell>
          <cell r="AV129">
            <v>0</v>
          </cell>
          <cell r="AW129">
            <v>-116953833.61</v>
          </cell>
          <cell r="AX129">
            <v>-1966972.51</v>
          </cell>
          <cell r="AY129">
            <v>0</v>
          </cell>
          <cell r="AZ129">
            <v>0</v>
          </cell>
          <cell r="BA129">
            <v>-8827681174.3500004</v>
          </cell>
          <cell r="BB129">
            <v>-91642510.620000005</v>
          </cell>
          <cell r="BC129">
            <v>0</v>
          </cell>
        </row>
        <row r="130">
          <cell r="A130" t="str">
            <v>02.1.01.01.02</v>
          </cell>
          <cell r="B130" t="str">
            <v>EKSPERE ÖDENEN ÜCRETLER</v>
          </cell>
          <cell r="C130">
            <v>-378566553.40000004</v>
          </cell>
          <cell r="D130">
            <v>-2303807.04</v>
          </cell>
          <cell r="E130">
            <v>-5788.3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-776182.96</v>
          </cell>
          <cell r="L130">
            <v>0</v>
          </cell>
          <cell r="M130">
            <v>-49228.18</v>
          </cell>
          <cell r="N130">
            <v>-363085140.60000002</v>
          </cell>
          <cell r="O130">
            <v>-36846.47</v>
          </cell>
          <cell r="P130">
            <v>-1968184.25</v>
          </cell>
          <cell r="Q130">
            <v>-106326</v>
          </cell>
          <cell r="R130">
            <v>-351442.9</v>
          </cell>
          <cell r="S130">
            <v>0</v>
          </cell>
          <cell r="T130">
            <v>-270916.78999999998</v>
          </cell>
          <cell r="U130">
            <v>-336189.71</v>
          </cell>
          <cell r="V130">
            <v>0</v>
          </cell>
          <cell r="W130">
            <v>0</v>
          </cell>
          <cell r="X130">
            <v>-8364.2000000000007</v>
          </cell>
          <cell r="Y130">
            <v>0</v>
          </cell>
          <cell r="Z130">
            <v>0</v>
          </cell>
          <cell r="AA130">
            <v>0</v>
          </cell>
          <cell r="AB130">
            <v>0</v>
          </cell>
          <cell r="AC130">
            <v>-1901.36</v>
          </cell>
          <cell r="AD130">
            <v>0</v>
          </cell>
          <cell r="AE130">
            <v>0</v>
          </cell>
          <cell r="AF130">
            <v>961457.45</v>
          </cell>
          <cell r="AG130">
            <v>-452634.7</v>
          </cell>
          <cell r="AH130">
            <v>-515066.25</v>
          </cell>
          <cell r="AI130">
            <v>-15804</v>
          </cell>
          <cell r="AJ130">
            <v>0</v>
          </cell>
          <cell r="AK130">
            <v>0</v>
          </cell>
          <cell r="AL130">
            <v>-5947040.71</v>
          </cell>
          <cell r="AM130">
            <v>-435039.87</v>
          </cell>
          <cell r="AN130">
            <v>-1793268.32</v>
          </cell>
          <cell r="AO130">
            <v>-1068838.24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-378566553.40000004</v>
          </cell>
          <cell r="BB130">
            <v>-2310050.54</v>
          </cell>
          <cell r="BC130">
            <v>0</v>
          </cell>
        </row>
        <row r="131">
          <cell r="A131" t="str">
            <v>02.1.01.01.03</v>
          </cell>
          <cell r="B131" t="str">
            <v>DAVALI DOSYALARA ÖDENEN HASARLAR</v>
          </cell>
          <cell r="C131">
            <v>-2319084638.0200009</v>
          </cell>
          <cell r="D131">
            <v>-444966.61</v>
          </cell>
          <cell r="E131">
            <v>0</v>
          </cell>
          <cell r="F131">
            <v>0</v>
          </cell>
          <cell r="G131">
            <v>0</v>
          </cell>
          <cell r="H131">
            <v>-730661.62</v>
          </cell>
          <cell r="I131">
            <v>0</v>
          </cell>
          <cell r="J131">
            <v>0</v>
          </cell>
          <cell r="K131">
            <v>-1259260.27</v>
          </cell>
          <cell r="L131">
            <v>0</v>
          </cell>
          <cell r="M131">
            <v>-19684.04</v>
          </cell>
          <cell r="N131">
            <v>-2303747812.23</v>
          </cell>
          <cell r="O131">
            <v>-1750345.58</v>
          </cell>
          <cell r="P131">
            <v>-3264991.33</v>
          </cell>
          <cell r="Q131">
            <v>-885120.75</v>
          </cell>
          <cell r="R131">
            <v>-839664.88</v>
          </cell>
          <cell r="S131">
            <v>0</v>
          </cell>
          <cell r="T131">
            <v>0</v>
          </cell>
          <cell r="U131">
            <v>-12316.97</v>
          </cell>
          <cell r="V131">
            <v>0</v>
          </cell>
          <cell r="W131">
            <v>-10896.8</v>
          </cell>
          <cell r="X131">
            <v>0</v>
          </cell>
          <cell r="Y131">
            <v>0</v>
          </cell>
          <cell r="Z131">
            <v>0</v>
          </cell>
          <cell r="AA131">
            <v>-3041294.76</v>
          </cell>
          <cell r="AB131">
            <v>0</v>
          </cell>
          <cell r="AC131">
            <v>-1836.8</v>
          </cell>
          <cell r="AD131">
            <v>0</v>
          </cell>
          <cell r="AE131">
            <v>-7678.21</v>
          </cell>
          <cell r="AF131">
            <v>-9612.09</v>
          </cell>
          <cell r="AG131">
            <v>-17600</v>
          </cell>
          <cell r="AH131">
            <v>0</v>
          </cell>
          <cell r="AI131">
            <v>-779290.08</v>
          </cell>
          <cell r="AJ131">
            <v>0</v>
          </cell>
          <cell r="AK131">
            <v>0</v>
          </cell>
          <cell r="AL131">
            <v>-1364951.19</v>
          </cell>
          <cell r="AM131">
            <v>-12576.8</v>
          </cell>
          <cell r="AN131">
            <v>-45237.04</v>
          </cell>
          <cell r="AO131">
            <v>-78145.88</v>
          </cell>
          <cell r="AP131">
            <v>0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-14142.06</v>
          </cell>
          <cell r="AX131">
            <v>-746552.03</v>
          </cell>
          <cell r="AY131">
            <v>0</v>
          </cell>
          <cell r="AZ131">
            <v>0</v>
          </cell>
          <cell r="BA131">
            <v>-2319084638.0200009</v>
          </cell>
          <cell r="BB131">
            <v>-472178.7</v>
          </cell>
          <cell r="BC131">
            <v>0</v>
          </cell>
        </row>
        <row r="132">
          <cell r="A132" t="str">
            <v>02.1.01.01.04</v>
          </cell>
          <cell r="B132" t="str">
            <v xml:space="preserve">DİĞER ÖDENEN HASARLAR 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</row>
        <row r="133">
          <cell r="A133" t="str">
            <v>02.1.01.01.05</v>
          </cell>
          <cell r="B133" t="str">
            <v xml:space="preserve">YEŞİLKART ALINAN ÖDENEN HASAR </v>
          </cell>
          <cell r="C133">
            <v>-4265278.5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-4265278.5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0</v>
          </cell>
          <cell r="AY133">
            <v>0</v>
          </cell>
          <cell r="AZ133">
            <v>0</v>
          </cell>
          <cell r="BA133">
            <v>-4265278.5</v>
          </cell>
          <cell r="BB133">
            <v>0</v>
          </cell>
          <cell r="BC133">
            <v>0</v>
          </cell>
        </row>
        <row r="134">
          <cell r="A134" t="str">
            <v>02.1.01.01.97</v>
          </cell>
          <cell r="B134" t="str">
            <v>TIP HAVUZUNDAN ALINAN ÖDENEN</v>
          </cell>
          <cell r="C134">
            <v>-696292.31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-696292.31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0</v>
          </cell>
          <cell r="AQ134">
            <v>0</v>
          </cell>
          <cell r="AR134">
            <v>0</v>
          </cell>
          <cell r="AS134">
            <v>0</v>
          </cell>
          <cell r="AT134">
            <v>0</v>
          </cell>
          <cell r="AU134">
            <v>0</v>
          </cell>
          <cell r="AV134">
            <v>0</v>
          </cell>
          <cell r="AW134">
            <v>0</v>
          </cell>
          <cell r="AX134">
            <v>0</v>
          </cell>
          <cell r="AY134">
            <v>0</v>
          </cell>
          <cell r="AZ134">
            <v>0</v>
          </cell>
          <cell r="BA134">
            <v>-696292.31</v>
          </cell>
          <cell r="BB134">
            <v>0</v>
          </cell>
          <cell r="BC134">
            <v>0</v>
          </cell>
        </row>
        <row r="135">
          <cell r="A135" t="str">
            <v>02.1.01.01.98</v>
          </cell>
          <cell r="B135" t="str">
            <v>HAVUZDAN ALINAN ÖDENEN HASAR</v>
          </cell>
          <cell r="C135">
            <v>-1095432522.1199999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-1095432522.1199999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K135">
            <v>0</v>
          </cell>
          <cell r="AL135">
            <v>0</v>
          </cell>
          <cell r="AM135">
            <v>0</v>
          </cell>
          <cell r="AN135">
            <v>0</v>
          </cell>
          <cell r="AO135">
            <v>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0</v>
          </cell>
          <cell r="AZ135">
            <v>0</v>
          </cell>
          <cell r="BA135">
            <v>-1095432522.1199999</v>
          </cell>
          <cell r="BB135">
            <v>0</v>
          </cell>
          <cell r="BC135">
            <v>0</v>
          </cell>
        </row>
        <row r="136">
          <cell r="A136" t="str">
            <v>02.1.01.01.99</v>
          </cell>
          <cell r="B136" t="str">
            <v>ÖDENEN HASAR MASRAF</v>
          </cell>
          <cell r="C136">
            <v>-762533372.9000001</v>
          </cell>
          <cell r="D136">
            <v>-3656520.66</v>
          </cell>
          <cell r="E136">
            <v>-424911.8</v>
          </cell>
          <cell r="F136">
            <v>0</v>
          </cell>
          <cell r="G136">
            <v>0</v>
          </cell>
          <cell r="H136">
            <v>-730.32</v>
          </cell>
          <cell r="I136">
            <v>0</v>
          </cell>
          <cell r="J136">
            <v>0</v>
          </cell>
          <cell r="K136">
            <v>-1342499.44</v>
          </cell>
          <cell r="L136">
            <v>0</v>
          </cell>
          <cell r="M136">
            <v>-10662</v>
          </cell>
          <cell r="N136">
            <v>-751816741.25999999</v>
          </cell>
          <cell r="O136">
            <v>-298644.52</v>
          </cell>
          <cell r="P136">
            <v>-1828718.94</v>
          </cell>
          <cell r="Q136">
            <v>-224895.62</v>
          </cell>
          <cell r="R136">
            <v>-106248.31</v>
          </cell>
          <cell r="S136">
            <v>0</v>
          </cell>
          <cell r="T136">
            <v>-55560.82</v>
          </cell>
          <cell r="U136">
            <v>-90510.96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-220047.46</v>
          </cell>
          <cell r="AB136">
            <v>0</v>
          </cell>
          <cell r="AC136">
            <v>0</v>
          </cell>
          <cell r="AD136">
            <v>0</v>
          </cell>
          <cell r="AE136">
            <v>-2900</v>
          </cell>
          <cell r="AF136">
            <v>-1467679.24</v>
          </cell>
          <cell r="AG136">
            <v>-74386.009999999995</v>
          </cell>
          <cell r="AH136">
            <v>0</v>
          </cell>
          <cell r="AI136">
            <v>-19064.29</v>
          </cell>
          <cell r="AJ136">
            <v>0</v>
          </cell>
          <cell r="AK136">
            <v>0</v>
          </cell>
          <cell r="AL136">
            <v>-343002.79</v>
          </cell>
          <cell r="AM136">
            <v>-104008.65</v>
          </cell>
          <cell r="AN136">
            <v>-265858.19</v>
          </cell>
          <cell r="AO136">
            <v>-87648.57</v>
          </cell>
          <cell r="AP136">
            <v>0</v>
          </cell>
          <cell r="AQ136">
            <v>0</v>
          </cell>
          <cell r="AR136">
            <v>0</v>
          </cell>
          <cell r="AS136">
            <v>0</v>
          </cell>
          <cell r="AT136">
            <v>0</v>
          </cell>
          <cell r="AU136">
            <v>0</v>
          </cell>
          <cell r="AV136">
            <v>0</v>
          </cell>
          <cell r="AW136">
            <v>-83620</v>
          </cell>
          <cell r="AX136">
            <v>-8513.0499999999993</v>
          </cell>
          <cell r="AY136">
            <v>0</v>
          </cell>
          <cell r="AZ136">
            <v>0</v>
          </cell>
          <cell r="BA136">
            <v>-762533372.9000001</v>
          </cell>
          <cell r="BB136">
            <v>-5198585.91</v>
          </cell>
          <cell r="BC136">
            <v>0</v>
          </cell>
        </row>
        <row r="137">
          <cell r="A137" t="str">
            <v>02.1.01.02</v>
          </cell>
          <cell r="B137" t="str">
            <v>TAHSİL ED.RÜCU GELİRLERİ (+)</v>
          </cell>
          <cell r="C137">
            <v>255780097.42000002</v>
          </cell>
          <cell r="D137">
            <v>473788.96</v>
          </cell>
          <cell r="E137">
            <v>0</v>
          </cell>
          <cell r="F137">
            <v>0</v>
          </cell>
          <cell r="G137">
            <v>0</v>
          </cell>
          <cell r="H137">
            <v>8381888.8499999996</v>
          </cell>
          <cell r="I137">
            <v>0</v>
          </cell>
          <cell r="J137">
            <v>0</v>
          </cell>
          <cell r="K137">
            <v>1111814.46</v>
          </cell>
          <cell r="L137">
            <v>0</v>
          </cell>
          <cell r="M137">
            <v>0</v>
          </cell>
          <cell r="N137">
            <v>234475612.96000001</v>
          </cell>
          <cell r="O137">
            <v>54984.66</v>
          </cell>
          <cell r="P137">
            <v>10585774.470000001</v>
          </cell>
          <cell r="Q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29905.5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  <cell r="Z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0</v>
          </cell>
          <cell r="AE137">
            <v>6619.6</v>
          </cell>
          <cell r="AF137">
            <v>0</v>
          </cell>
          <cell r="AG137">
            <v>0</v>
          </cell>
          <cell r="AH137">
            <v>0</v>
          </cell>
          <cell r="AI137">
            <v>0</v>
          </cell>
          <cell r="AJ137">
            <v>0</v>
          </cell>
          <cell r="AK137">
            <v>0</v>
          </cell>
          <cell r="AL137">
            <v>0</v>
          </cell>
          <cell r="AM137">
            <v>0</v>
          </cell>
          <cell r="AN137">
            <v>0</v>
          </cell>
          <cell r="AO137">
            <v>659707.96</v>
          </cell>
          <cell r="AP137">
            <v>0</v>
          </cell>
          <cell r="AQ137">
            <v>0</v>
          </cell>
          <cell r="AR137">
            <v>0</v>
          </cell>
          <cell r="AS137">
            <v>0</v>
          </cell>
          <cell r="AT137">
            <v>0</v>
          </cell>
          <cell r="AU137">
            <v>0</v>
          </cell>
          <cell r="AV137">
            <v>0</v>
          </cell>
          <cell r="AW137">
            <v>0</v>
          </cell>
          <cell r="AX137">
            <v>0</v>
          </cell>
          <cell r="AY137">
            <v>0</v>
          </cell>
          <cell r="AZ137">
            <v>0</v>
          </cell>
          <cell r="BA137">
            <v>255780097.42000002</v>
          </cell>
          <cell r="BB137">
            <v>473788.96</v>
          </cell>
          <cell r="BC137">
            <v>0</v>
          </cell>
        </row>
        <row r="138">
          <cell r="A138" t="str">
            <v>02.1.01.03</v>
          </cell>
          <cell r="B138" t="str">
            <v>TAHSİL ED.SOVTAJ GELİRLERİ (+)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0</v>
          </cell>
          <cell r="AE138">
            <v>0</v>
          </cell>
          <cell r="AF138">
            <v>0</v>
          </cell>
          <cell r="AG138">
            <v>0</v>
          </cell>
          <cell r="AH138">
            <v>0</v>
          </cell>
          <cell r="AI138">
            <v>0</v>
          </cell>
          <cell r="AJ138">
            <v>0</v>
          </cell>
          <cell r="AK138">
            <v>0</v>
          </cell>
          <cell r="AL138">
            <v>0</v>
          </cell>
          <cell r="AM138">
            <v>0</v>
          </cell>
          <cell r="AN138">
            <v>0</v>
          </cell>
          <cell r="AO138">
            <v>0</v>
          </cell>
          <cell r="AP138">
            <v>0</v>
          </cell>
          <cell r="AQ138">
            <v>0</v>
          </cell>
          <cell r="AR138">
            <v>0</v>
          </cell>
          <cell r="AS138">
            <v>0</v>
          </cell>
          <cell r="AT138">
            <v>0</v>
          </cell>
          <cell r="AU138">
            <v>0</v>
          </cell>
          <cell r="AV138">
            <v>0</v>
          </cell>
          <cell r="AW138">
            <v>0</v>
          </cell>
          <cell r="AX138">
            <v>0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0</v>
          </cell>
        </row>
        <row r="139">
          <cell r="A139" t="str">
            <v>02.1.01.03.01</v>
          </cell>
          <cell r="B139" t="str">
            <v xml:space="preserve">TAHSİL EDİLEN SOVTAJ GELİRLERİ 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0</v>
          </cell>
          <cell r="AE139">
            <v>0</v>
          </cell>
          <cell r="AF139">
            <v>0</v>
          </cell>
          <cell r="AG139">
            <v>0</v>
          </cell>
          <cell r="AH139">
            <v>0</v>
          </cell>
          <cell r="AI139">
            <v>0</v>
          </cell>
          <cell r="AJ139">
            <v>0</v>
          </cell>
          <cell r="AK139">
            <v>0</v>
          </cell>
          <cell r="AL139">
            <v>0</v>
          </cell>
          <cell r="AM139">
            <v>0</v>
          </cell>
          <cell r="AN139">
            <v>0</v>
          </cell>
          <cell r="AO139">
            <v>0</v>
          </cell>
          <cell r="AP139">
            <v>0</v>
          </cell>
          <cell r="AQ139">
            <v>0</v>
          </cell>
          <cell r="AR139">
            <v>0</v>
          </cell>
          <cell r="AS139">
            <v>0</v>
          </cell>
          <cell r="AT139">
            <v>0</v>
          </cell>
          <cell r="AU139">
            <v>0</v>
          </cell>
          <cell r="AV139">
            <v>0</v>
          </cell>
          <cell r="AW139">
            <v>0</v>
          </cell>
          <cell r="AX139">
            <v>0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0</v>
          </cell>
        </row>
        <row r="140">
          <cell r="A140" t="str">
            <v>02.1.01.03.97</v>
          </cell>
          <cell r="B140" t="str">
            <v xml:space="preserve">TIP HAVUZUNDAN ALINAN SOVTAJ GELİRLERİ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M140">
            <v>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  <cell r="Z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0</v>
          </cell>
          <cell r="AE140">
            <v>0</v>
          </cell>
          <cell r="AF140">
            <v>0</v>
          </cell>
          <cell r="AG140">
            <v>0</v>
          </cell>
          <cell r="AH140">
            <v>0</v>
          </cell>
          <cell r="AI140">
            <v>0</v>
          </cell>
          <cell r="AJ140">
            <v>0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0</v>
          </cell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  <cell r="AU140">
            <v>0</v>
          </cell>
          <cell r="AV140">
            <v>0</v>
          </cell>
          <cell r="AW140">
            <v>0</v>
          </cell>
          <cell r="AX140">
            <v>0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0</v>
          </cell>
        </row>
        <row r="141">
          <cell r="A141" t="str">
            <v>02.1.01.03.98</v>
          </cell>
          <cell r="B141" t="str">
            <v xml:space="preserve">HAVUZDAN ALINAN SOVTAJ GELİRLERİ 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0</v>
          </cell>
          <cell r="AE141">
            <v>0</v>
          </cell>
          <cell r="AF141">
            <v>0</v>
          </cell>
          <cell r="AG141">
            <v>0</v>
          </cell>
          <cell r="AH141">
            <v>0</v>
          </cell>
          <cell r="AI141">
            <v>0</v>
          </cell>
          <cell r="AJ141">
            <v>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  <cell r="AO141">
            <v>0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  <cell r="AU141">
            <v>0</v>
          </cell>
          <cell r="AV141">
            <v>0</v>
          </cell>
          <cell r="AW141">
            <v>0</v>
          </cell>
          <cell r="AX141">
            <v>0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0</v>
          </cell>
        </row>
        <row r="142">
          <cell r="A142" t="str">
            <v>02.1.01.04</v>
          </cell>
          <cell r="B142" t="str">
            <v xml:space="preserve">TAHSİL ED.RÜCU VE SOVTAJ OLUMLU FARK 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0</v>
          </cell>
          <cell r="AE142">
            <v>0</v>
          </cell>
          <cell r="AF142">
            <v>0</v>
          </cell>
          <cell r="AG142">
            <v>0</v>
          </cell>
          <cell r="AH142">
            <v>0</v>
          </cell>
          <cell r="AI142">
            <v>0</v>
          </cell>
          <cell r="AJ142">
            <v>0</v>
          </cell>
          <cell r="AK142">
            <v>0</v>
          </cell>
          <cell r="AL142">
            <v>0</v>
          </cell>
          <cell r="AM142">
            <v>0</v>
          </cell>
          <cell r="AN142">
            <v>0</v>
          </cell>
          <cell r="AO142">
            <v>0</v>
          </cell>
          <cell r="AP142">
            <v>0</v>
          </cell>
          <cell r="AQ142">
            <v>0</v>
          </cell>
          <cell r="AR142">
            <v>0</v>
          </cell>
          <cell r="AS142">
            <v>0</v>
          </cell>
          <cell r="AT142">
            <v>0</v>
          </cell>
          <cell r="AU142">
            <v>0</v>
          </cell>
          <cell r="AV142">
            <v>0</v>
          </cell>
          <cell r="AW142">
            <v>0</v>
          </cell>
          <cell r="AX142">
            <v>0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0</v>
          </cell>
        </row>
        <row r="143">
          <cell r="A143" t="str">
            <v>02.1.01.05</v>
          </cell>
          <cell r="B143" t="str">
            <v xml:space="preserve">TAHSİL ED.RÜCU VE SOVTAJ OLUMSUZ FARK </v>
          </cell>
          <cell r="C143">
            <v>0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0</v>
          </cell>
          <cell r="Y143">
            <v>0</v>
          </cell>
          <cell r="Z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0</v>
          </cell>
          <cell r="AE143">
            <v>0</v>
          </cell>
          <cell r="AF143">
            <v>0</v>
          </cell>
          <cell r="AG143">
            <v>0</v>
          </cell>
          <cell r="AH143">
            <v>0</v>
          </cell>
          <cell r="AI143">
            <v>0</v>
          </cell>
          <cell r="AJ143">
            <v>0</v>
          </cell>
          <cell r="AK143">
            <v>0</v>
          </cell>
          <cell r="AL143">
            <v>0</v>
          </cell>
          <cell r="AM143">
            <v>0</v>
          </cell>
          <cell r="AN143">
            <v>0</v>
          </cell>
          <cell r="AO143">
            <v>0</v>
          </cell>
          <cell r="AP143">
            <v>0</v>
          </cell>
          <cell r="AQ143">
            <v>0</v>
          </cell>
          <cell r="AR143">
            <v>0</v>
          </cell>
          <cell r="AS143">
            <v>0</v>
          </cell>
          <cell r="AT143">
            <v>0</v>
          </cell>
          <cell r="AU143">
            <v>0</v>
          </cell>
          <cell r="AV143">
            <v>0</v>
          </cell>
          <cell r="AW143">
            <v>0</v>
          </cell>
          <cell r="AX143">
            <v>0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0</v>
          </cell>
        </row>
        <row r="144">
          <cell r="A144" t="str">
            <v>02.1.01.97</v>
          </cell>
          <cell r="B144" t="str">
            <v>HAVUZDAN ALINAN SOVTAJ GELİRLERİ</v>
          </cell>
          <cell r="C144">
            <v>5747656.3799999999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5747656.3799999999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0</v>
          </cell>
          <cell r="AE144">
            <v>0</v>
          </cell>
          <cell r="AF144">
            <v>0</v>
          </cell>
          <cell r="AG144">
            <v>0</v>
          </cell>
          <cell r="AH144">
            <v>0</v>
          </cell>
          <cell r="AI144">
            <v>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  <cell r="AO144">
            <v>0</v>
          </cell>
          <cell r="AP144">
            <v>0</v>
          </cell>
          <cell r="AQ144">
            <v>0</v>
          </cell>
          <cell r="AR144">
            <v>0</v>
          </cell>
          <cell r="AS144">
            <v>0</v>
          </cell>
          <cell r="AT144">
            <v>0</v>
          </cell>
          <cell r="AU144">
            <v>0</v>
          </cell>
          <cell r="AV144">
            <v>0</v>
          </cell>
          <cell r="AW144">
            <v>0</v>
          </cell>
          <cell r="AX144">
            <v>0</v>
          </cell>
          <cell r="AY144">
            <v>0</v>
          </cell>
          <cell r="AZ144">
            <v>0</v>
          </cell>
          <cell r="BA144">
            <v>5747656.3799999999</v>
          </cell>
          <cell r="BB144">
            <v>0</v>
          </cell>
          <cell r="BC144">
            <v>0</v>
          </cell>
        </row>
        <row r="145">
          <cell r="A145" t="str">
            <v>02.1.01.98</v>
          </cell>
          <cell r="B145" t="str">
            <v xml:space="preserve">HAVUZDAN ALINAN RÜCU GELİRLERİ </v>
          </cell>
          <cell r="C145">
            <v>14045658.76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14045658.76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  <cell r="Z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0</v>
          </cell>
          <cell r="AE145">
            <v>0</v>
          </cell>
          <cell r="AF145">
            <v>0</v>
          </cell>
          <cell r="AG145">
            <v>0</v>
          </cell>
          <cell r="AH145">
            <v>0</v>
          </cell>
          <cell r="AI145">
            <v>0</v>
          </cell>
          <cell r="AJ145">
            <v>0</v>
          </cell>
          <cell r="AK145">
            <v>0</v>
          </cell>
          <cell r="AL145">
            <v>0</v>
          </cell>
          <cell r="AM145">
            <v>0</v>
          </cell>
          <cell r="AN145">
            <v>0</v>
          </cell>
          <cell r="AO145">
            <v>0</v>
          </cell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  <cell r="AU145">
            <v>0</v>
          </cell>
          <cell r="AV145">
            <v>0</v>
          </cell>
          <cell r="AW145">
            <v>0</v>
          </cell>
          <cell r="AX145">
            <v>0</v>
          </cell>
          <cell r="AY145">
            <v>0</v>
          </cell>
          <cell r="AZ145">
            <v>0</v>
          </cell>
          <cell r="BA145">
            <v>14045658.76</v>
          </cell>
          <cell r="BB145">
            <v>0</v>
          </cell>
          <cell r="BC145">
            <v>0</v>
          </cell>
        </row>
        <row r="146">
          <cell r="A146" t="str">
            <v>02.1.02</v>
          </cell>
          <cell r="B146" t="str">
            <v>ÖDENEN HASARLARDA REAS.PAYI (+)</v>
          </cell>
          <cell r="C146">
            <v>2050585993.47</v>
          </cell>
          <cell r="D146">
            <v>41180294.189999998</v>
          </cell>
          <cell r="E146">
            <v>3385854.08</v>
          </cell>
          <cell r="F146">
            <v>0</v>
          </cell>
          <cell r="G146">
            <v>0</v>
          </cell>
          <cell r="H146">
            <v>4116154.11</v>
          </cell>
          <cell r="I146">
            <v>0</v>
          </cell>
          <cell r="J146">
            <v>0</v>
          </cell>
          <cell r="K146">
            <v>42168588.229999997</v>
          </cell>
          <cell r="L146">
            <v>0</v>
          </cell>
          <cell r="M146">
            <v>977708.58</v>
          </cell>
          <cell r="N146">
            <v>1761144886.01</v>
          </cell>
          <cell r="O146">
            <v>0</v>
          </cell>
          <cell r="P146">
            <v>641524.03</v>
          </cell>
          <cell r="Q146">
            <v>1287265.3899999999</v>
          </cell>
          <cell r="R146">
            <v>3353153.93</v>
          </cell>
          <cell r="S146">
            <v>0</v>
          </cell>
          <cell r="T146">
            <v>2255803.63</v>
          </cell>
          <cell r="U146">
            <v>494593.59</v>
          </cell>
          <cell r="V146">
            <v>0</v>
          </cell>
          <cell r="W146">
            <v>4358.71</v>
          </cell>
          <cell r="X146">
            <v>1270218.82</v>
          </cell>
          <cell r="Y146">
            <v>0</v>
          </cell>
          <cell r="Z146">
            <v>0</v>
          </cell>
          <cell r="AA146">
            <v>3468585.71</v>
          </cell>
          <cell r="AB146">
            <v>0</v>
          </cell>
          <cell r="AC146">
            <v>22628.11</v>
          </cell>
          <cell r="AD146">
            <v>0</v>
          </cell>
          <cell r="AE146">
            <v>0</v>
          </cell>
          <cell r="AF146">
            <v>39244066.799999997</v>
          </cell>
          <cell r="AG146">
            <v>10187144.890000001</v>
          </cell>
          <cell r="AH146">
            <v>966411.1</v>
          </cell>
          <cell r="AI146">
            <v>2008943.48</v>
          </cell>
          <cell r="AJ146">
            <v>0</v>
          </cell>
          <cell r="AK146">
            <v>0</v>
          </cell>
          <cell r="AL146">
            <v>102045695.72</v>
          </cell>
          <cell r="AM146">
            <v>762094.07999999996</v>
          </cell>
          <cell r="AN146">
            <v>10383302.050000001</v>
          </cell>
          <cell r="AO146">
            <v>8103643.5599999996</v>
          </cell>
          <cell r="AP146">
            <v>0</v>
          </cell>
          <cell r="AQ146">
            <v>0</v>
          </cell>
          <cell r="AR146">
            <v>0</v>
          </cell>
          <cell r="AS146">
            <v>0</v>
          </cell>
          <cell r="AT146">
            <v>0</v>
          </cell>
          <cell r="AU146">
            <v>0</v>
          </cell>
          <cell r="AV146">
            <v>0</v>
          </cell>
          <cell r="AW146">
            <v>11111424.67</v>
          </cell>
          <cell r="AX146">
            <v>1650</v>
          </cell>
          <cell r="AY146">
            <v>0</v>
          </cell>
          <cell r="AZ146">
            <v>0</v>
          </cell>
          <cell r="BA146">
            <v>2050585993.47</v>
          </cell>
          <cell r="BB146">
            <v>91577916.979999989</v>
          </cell>
          <cell r="BC146">
            <v>0</v>
          </cell>
        </row>
        <row r="147">
          <cell r="A147" t="str">
            <v>02.1.02.01</v>
          </cell>
          <cell r="B147" t="str">
            <v>FİİLEN ÖDENEN HASARLAR REAS PAYI (+)</v>
          </cell>
          <cell r="C147">
            <v>2075295676.0800004</v>
          </cell>
          <cell r="D147">
            <v>41566695.07</v>
          </cell>
          <cell r="E147">
            <v>3385854.08</v>
          </cell>
          <cell r="F147">
            <v>0</v>
          </cell>
          <cell r="G147">
            <v>0</v>
          </cell>
          <cell r="H147">
            <v>8638899.1999999993</v>
          </cell>
          <cell r="I147">
            <v>0</v>
          </cell>
          <cell r="J147">
            <v>0</v>
          </cell>
          <cell r="K147">
            <v>42753029.710000001</v>
          </cell>
          <cell r="L147">
            <v>0</v>
          </cell>
          <cell r="M147">
            <v>977708.58</v>
          </cell>
          <cell r="N147">
            <v>1779575446.7</v>
          </cell>
          <cell r="O147">
            <v>0</v>
          </cell>
          <cell r="P147">
            <v>777874</v>
          </cell>
          <cell r="Q147">
            <v>1287265.3899999999</v>
          </cell>
          <cell r="R147">
            <v>3353153.93</v>
          </cell>
          <cell r="S147">
            <v>0</v>
          </cell>
          <cell r="T147">
            <v>2255803.63</v>
          </cell>
          <cell r="U147">
            <v>520749.88</v>
          </cell>
          <cell r="V147">
            <v>0</v>
          </cell>
          <cell r="W147">
            <v>4358.71</v>
          </cell>
          <cell r="X147">
            <v>1270218.82</v>
          </cell>
          <cell r="Y147">
            <v>0</v>
          </cell>
          <cell r="Z147">
            <v>0</v>
          </cell>
          <cell r="AA147">
            <v>3468585.71</v>
          </cell>
          <cell r="AB147">
            <v>0</v>
          </cell>
          <cell r="AC147">
            <v>22628.11</v>
          </cell>
          <cell r="AD147">
            <v>0</v>
          </cell>
          <cell r="AE147">
            <v>0</v>
          </cell>
          <cell r="AF147">
            <v>39244066.799999997</v>
          </cell>
          <cell r="AG147">
            <v>10187144.890000001</v>
          </cell>
          <cell r="AH147">
            <v>966411.1</v>
          </cell>
          <cell r="AI147">
            <v>2008943.48</v>
          </cell>
          <cell r="AJ147">
            <v>0</v>
          </cell>
          <cell r="AK147">
            <v>0</v>
          </cell>
          <cell r="AL147">
            <v>102045695.72</v>
          </cell>
          <cell r="AM147">
            <v>762094.07999999996</v>
          </cell>
          <cell r="AN147">
            <v>10383302.050000001</v>
          </cell>
          <cell r="AO147">
            <v>8726671.7699999996</v>
          </cell>
          <cell r="AP147">
            <v>0</v>
          </cell>
          <cell r="AQ147">
            <v>0</v>
          </cell>
          <cell r="AR147">
            <v>0</v>
          </cell>
          <cell r="AS147">
            <v>0</v>
          </cell>
          <cell r="AT147">
            <v>0</v>
          </cell>
          <cell r="AU147">
            <v>0</v>
          </cell>
          <cell r="AV147">
            <v>0</v>
          </cell>
          <cell r="AW147">
            <v>11111424.67</v>
          </cell>
          <cell r="AX147">
            <v>1650</v>
          </cell>
          <cell r="AY147">
            <v>0</v>
          </cell>
          <cell r="AZ147">
            <v>0</v>
          </cell>
          <cell r="BA147">
            <v>2075295676.0800004</v>
          </cell>
          <cell r="BB147">
            <v>91964317.859999999</v>
          </cell>
          <cell r="BC147">
            <v>0</v>
          </cell>
        </row>
        <row r="148">
          <cell r="A148" t="str">
            <v>02.1.02.01.01</v>
          </cell>
          <cell r="B148" t="str">
            <v>SİGORTALILARA ÖDENEN HASAR REAS.PAYI</v>
          </cell>
          <cell r="C148">
            <v>2052204929.9599998</v>
          </cell>
          <cell r="D148">
            <v>36256365.840000004</v>
          </cell>
          <cell r="E148">
            <v>2981083.09</v>
          </cell>
          <cell r="F148">
            <v>0</v>
          </cell>
          <cell r="G148">
            <v>0</v>
          </cell>
          <cell r="H148">
            <v>8255535.5999999996</v>
          </cell>
          <cell r="I148">
            <v>0</v>
          </cell>
          <cell r="J148">
            <v>0</v>
          </cell>
          <cell r="K148">
            <v>40393960.630000003</v>
          </cell>
          <cell r="L148">
            <v>0</v>
          </cell>
          <cell r="M148">
            <v>918027.89</v>
          </cell>
          <cell r="N148">
            <v>1779575446.7</v>
          </cell>
          <cell r="O148">
            <v>0</v>
          </cell>
          <cell r="P148">
            <v>2680</v>
          </cell>
          <cell r="Q148">
            <v>177101.46</v>
          </cell>
          <cell r="R148">
            <v>2206677.5</v>
          </cell>
          <cell r="S148">
            <v>0</v>
          </cell>
          <cell r="T148">
            <v>2009321.44</v>
          </cell>
          <cell r="U148">
            <v>273251.21000000002</v>
          </cell>
          <cell r="V148">
            <v>0</v>
          </cell>
          <cell r="W148">
            <v>0</v>
          </cell>
          <cell r="X148">
            <v>1270218.82</v>
          </cell>
          <cell r="Y148">
            <v>0</v>
          </cell>
          <cell r="Z148">
            <v>0</v>
          </cell>
          <cell r="AA148">
            <v>3468585.71</v>
          </cell>
          <cell r="AB148">
            <v>0</v>
          </cell>
          <cell r="AC148">
            <v>18889.95</v>
          </cell>
          <cell r="AD148">
            <v>0</v>
          </cell>
          <cell r="AE148">
            <v>0</v>
          </cell>
          <cell r="AF148">
            <v>38914779.369999997</v>
          </cell>
          <cell r="AG148">
            <v>9749751.8499999996</v>
          </cell>
          <cell r="AH148">
            <v>708878</v>
          </cell>
          <cell r="AI148">
            <v>1256815.51</v>
          </cell>
          <cell r="AJ148">
            <v>0</v>
          </cell>
          <cell r="AK148">
            <v>0</v>
          </cell>
          <cell r="AL148">
            <v>96237106.700000003</v>
          </cell>
          <cell r="AM148">
            <v>236510.91</v>
          </cell>
          <cell r="AN148">
            <v>8415081.5700000003</v>
          </cell>
          <cell r="AO148">
            <v>7781577.5999999996</v>
          </cell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  <cell r="AU148">
            <v>0</v>
          </cell>
          <cell r="AV148">
            <v>0</v>
          </cell>
          <cell r="AW148">
            <v>11097282.609999999</v>
          </cell>
          <cell r="AX148">
            <v>0</v>
          </cell>
          <cell r="AY148">
            <v>0</v>
          </cell>
          <cell r="AZ148">
            <v>0</v>
          </cell>
          <cell r="BA148">
            <v>2052204929.9599998</v>
          </cell>
          <cell r="BB148">
            <v>85629775.060000002</v>
          </cell>
          <cell r="BC148">
            <v>0</v>
          </cell>
        </row>
        <row r="149">
          <cell r="A149" t="str">
            <v>02.1.02.01.01.01</v>
          </cell>
          <cell r="B149" t="str">
            <v>EKSEDAN ÖDENEN HASARLAR</v>
          </cell>
          <cell r="C149">
            <v>116429883.05999999</v>
          </cell>
          <cell r="D149">
            <v>19182725.960000001</v>
          </cell>
          <cell r="E149">
            <v>998983.06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341814.32</v>
          </cell>
          <cell r="L149">
            <v>0</v>
          </cell>
          <cell r="M149">
            <v>635193.34</v>
          </cell>
          <cell r="N149">
            <v>0</v>
          </cell>
          <cell r="O149">
            <v>0</v>
          </cell>
          <cell r="P149">
            <v>0</v>
          </cell>
          <cell r="Q149">
            <v>153103.31</v>
          </cell>
          <cell r="R149">
            <v>1798901.18</v>
          </cell>
          <cell r="S149">
            <v>0</v>
          </cell>
          <cell r="T149">
            <v>1316025.04</v>
          </cell>
          <cell r="U149">
            <v>242239.35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5247986.8899999997</v>
          </cell>
          <cell r="AG149">
            <v>8905617.1199999992</v>
          </cell>
          <cell r="AH149">
            <v>0</v>
          </cell>
          <cell r="AI149">
            <v>953403.85</v>
          </cell>
          <cell r="AJ149">
            <v>0</v>
          </cell>
          <cell r="AK149">
            <v>0</v>
          </cell>
          <cell r="AL149">
            <v>66268903.119999997</v>
          </cell>
          <cell r="AM149">
            <v>201358.79</v>
          </cell>
          <cell r="AN149">
            <v>5891239.9299999997</v>
          </cell>
          <cell r="AO149">
            <v>4292387.8</v>
          </cell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  <cell r="AU149">
            <v>0</v>
          </cell>
          <cell r="AV149">
            <v>0</v>
          </cell>
          <cell r="AW149">
            <v>0</v>
          </cell>
          <cell r="AX149">
            <v>0</v>
          </cell>
          <cell r="AY149">
            <v>0</v>
          </cell>
          <cell r="AZ149">
            <v>0</v>
          </cell>
          <cell r="BA149">
            <v>116429883.05999999</v>
          </cell>
          <cell r="BB149">
            <v>33336329.969999999</v>
          </cell>
          <cell r="BC149">
            <v>0</v>
          </cell>
        </row>
        <row r="150">
          <cell r="A150" t="str">
            <v>02.1.02.01.01.02</v>
          </cell>
          <cell r="B150" t="str">
            <v>KOTPAR ÖDENEN HASAR</v>
          </cell>
          <cell r="C150">
            <v>55215021.82</v>
          </cell>
          <cell r="D150">
            <v>4343028.33</v>
          </cell>
          <cell r="E150">
            <v>49073.89</v>
          </cell>
          <cell r="F150">
            <v>0</v>
          </cell>
          <cell r="G150">
            <v>0</v>
          </cell>
          <cell r="H150">
            <v>8255535.5999999996</v>
          </cell>
          <cell r="I150">
            <v>0</v>
          </cell>
          <cell r="J150">
            <v>0</v>
          </cell>
          <cell r="K150">
            <v>2243579.1</v>
          </cell>
          <cell r="L150">
            <v>0</v>
          </cell>
          <cell r="M150">
            <v>282834.55</v>
          </cell>
          <cell r="N150">
            <v>0</v>
          </cell>
          <cell r="O150">
            <v>0</v>
          </cell>
          <cell r="P150">
            <v>67.17</v>
          </cell>
          <cell r="Q150">
            <v>22756.98</v>
          </cell>
          <cell r="R150">
            <v>392776.32</v>
          </cell>
          <cell r="S150">
            <v>0</v>
          </cell>
          <cell r="T150">
            <v>420027.79</v>
          </cell>
          <cell r="U150">
            <v>31011.86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0</v>
          </cell>
          <cell r="AE150">
            <v>0</v>
          </cell>
          <cell r="AF150">
            <v>985556.8</v>
          </cell>
          <cell r="AG150">
            <v>825897.04</v>
          </cell>
          <cell r="AH150">
            <v>708878</v>
          </cell>
          <cell r="AI150">
            <v>296429.46000000002</v>
          </cell>
          <cell r="AJ150">
            <v>0</v>
          </cell>
          <cell r="AK150">
            <v>0</v>
          </cell>
          <cell r="AL150">
            <v>22290447.23</v>
          </cell>
          <cell r="AM150">
            <v>18271.12</v>
          </cell>
          <cell r="AN150">
            <v>504175.61</v>
          </cell>
          <cell r="AO150">
            <v>2447392.36</v>
          </cell>
          <cell r="AP150">
            <v>0</v>
          </cell>
          <cell r="AQ150">
            <v>0</v>
          </cell>
          <cell r="AR150">
            <v>0</v>
          </cell>
          <cell r="AS150">
            <v>0</v>
          </cell>
          <cell r="AT150">
            <v>0</v>
          </cell>
          <cell r="AU150">
            <v>0</v>
          </cell>
          <cell r="AV150">
            <v>0</v>
          </cell>
          <cell r="AW150">
            <v>11097282.609999999</v>
          </cell>
          <cell r="AX150">
            <v>0</v>
          </cell>
          <cell r="AY150">
            <v>0</v>
          </cell>
          <cell r="AZ150">
            <v>0</v>
          </cell>
          <cell r="BA150">
            <v>55215021.82</v>
          </cell>
          <cell r="BB150">
            <v>6863360.1699999999</v>
          </cell>
          <cell r="BC150">
            <v>0</v>
          </cell>
        </row>
        <row r="151">
          <cell r="A151" t="str">
            <v>02.1.02.01.01.03</v>
          </cell>
          <cell r="B151" t="str">
            <v>İHTİYARİ ÖDENEN HASAR</v>
          </cell>
          <cell r="C151">
            <v>96276334.789999992</v>
          </cell>
          <cell r="D151">
            <v>12730611.550000001</v>
          </cell>
          <cell r="E151">
            <v>1930131.99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37803317.210000001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1241.17</v>
          </cell>
          <cell r="R151">
            <v>15000</v>
          </cell>
          <cell r="S151">
            <v>0</v>
          </cell>
          <cell r="T151">
            <v>273268.61</v>
          </cell>
          <cell r="U151">
            <v>0</v>
          </cell>
          <cell r="V151">
            <v>0</v>
          </cell>
          <cell r="W151">
            <v>0</v>
          </cell>
          <cell r="X151">
            <v>1270218.82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18889.95</v>
          </cell>
          <cell r="AD151">
            <v>0</v>
          </cell>
          <cell r="AE151">
            <v>0</v>
          </cell>
          <cell r="AF151">
            <v>31468028.390000001</v>
          </cell>
          <cell r="AG151">
            <v>18237.689999999999</v>
          </cell>
          <cell r="AH151">
            <v>0</v>
          </cell>
          <cell r="AI151">
            <v>6982.2</v>
          </cell>
          <cell r="AJ151">
            <v>0</v>
          </cell>
          <cell r="AK151">
            <v>0</v>
          </cell>
          <cell r="AL151">
            <v>7677756.3499999996</v>
          </cell>
          <cell r="AM151">
            <v>16881</v>
          </cell>
          <cell r="AN151">
            <v>2003972.42</v>
          </cell>
          <cell r="AO151">
            <v>1041797.44</v>
          </cell>
          <cell r="AP151">
            <v>0</v>
          </cell>
          <cell r="AQ151">
            <v>0</v>
          </cell>
          <cell r="AR151">
            <v>0</v>
          </cell>
          <cell r="AS151">
            <v>0</v>
          </cell>
          <cell r="AT151">
            <v>0</v>
          </cell>
          <cell r="AU151">
            <v>0</v>
          </cell>
          <cell r="AV151">
            <v>0</v>
          </cell>
          <cell r="AW151">
            <v>0</v>
          </cell>
          <cell r="AX151">
            <v>0</v>
          </cell>
          <cell r="AY151">
            <v>0</v>
          </cell>
          <cell r="AZ151">
            <v>0</v>
          </cell>
          <cell r="BA151">
            <v>96276334.789999992</v>
          </cell>
          <cell r="BB151">
            <v>44216877.629999995</v>
          </cell>
          <cell r="BC151">
            <v>0</v>
          </cell>
        </row>
        <row r="152">
          <cell r="A152" t="str">
            <v>02.1.02.01.01.04</v>
          </cell>
          <cell r="B152" t="str">
            <v>XL ÖDENEN HASAR</v>
          </cell>
          <cell r="C152">
            <v>1239657.8800000001</v>
          </cell>
          <cell r="D152">
            <v>0</v>
          </cell>
          <cell r="E152">
            <v>2894.15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5250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2612.83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1213207.29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0</v>
          </cell>
          <cell r="AM152">
            <v>0</v>
          </cell>
          <cell r="AN152">
            <v>15693.61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0</v>
          </cell>
          <cell r="AY152">
            <v>0</v>
          </cell>
          <cell r="AZ152">
            <v>0</v>
          </cell>
          <cell r="BA152">
            <v>1239657.8800000001</v>
          </cell>
          <cell r="BB152">
            <v>1213207.29</v>
          </cell>
          <cell r="BC152">
            <v>0</v>
          </cell>
        </row>
        <row r="153">
          <cell r="A153" t="str">
            <v>02.1.02.01.01.05</v>
          </cell>
          <cell r="B153" t="str">
            <v xml:space="preserve">AŞKIN HASAR FAZLASI ÖDENEN HASAR 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K153">
            <v>0</v>
          </cell>
          <cell r="AL153">
            <v>0</v>
          </cell>
          <cell r="AM153">
            <v>0</v>
          </cell>
          <cell r="AN153">
            <v>0</v>
          </cell>
          <cell r="AO153">
            <v>0</v>
          </cell>
          <cell r="AP153">
            <v>0</v>
          </cell>
          <cell r="AQ153">
            <v>0</v>
          </cell>
          <cell r="AR153">
            <v>0</v>
          </cell>
          <cell r="AS153">
            <v>0</v>
          </cell>
          <cell r="AT153">
            <v>0</v>
          </cell>
          <cell r="AU153">
            <v>0</v>
          </cell>
          <cell r="AV153">
            <v>0</v>
          </cell>
          <cell r="AW153">
            <v>0</v>
          </cell>
          <cell r="AX153">
            <v>0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0</v>
          </cell>
        </row>
        <row r="154">
          <cell r="A154" t="str">
            <v>02.1.02.01.01.97</v>
          </cell>
          <cell r="B154" t="str">
            <v xml:space="preserve">ÖDENEN HASARLAR TIP HAVUZU REAS.PAYI </v>
          </cell>
          <cell r="C154">
            <v>3468585.71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  <cell r="Z154">
            <v>0</v>
          </cell>
          <cell r="AA154">
            <v>3468585.71</v>
          </cell>
          <cell r="AB154">
            <v>0</v>
          </cell>
          <cell r="AC154">
            <v>0</v>
          </cell>
          <cell r="AD154">
            <v>0</v>
          </cell>
          <cell r="AE154">
            <v>0</v>
          </cell>
          <cell r="AF154">
            <v>0</v>
          </cell>
          <cell r="AG154">
            <v>0</v>
          </cell>
          <cell r="AH154">
            <v>0</v>
          </cell>
          <cell r="AI154">
            <v>0</v>
          </cell>
          <cell r="AJ154">
            <v>0</v>
          </cell>
          <cell r="AK154">
            <v>0</v>
          </cell>
          <cell r="AL154">
            <v>0</v>
          </cell>
          <cell r="AM154">
            <v>0</v>
          </cell>
          <cell r="AN154">
            <v>0</v>
          </cell>
          <cell r="AO154">
            <v>0</v>
          </cell>
          <cell r="AP154">
            <v>0</v>
          </cell>
          <cell r="AQ154">
            <v>0</v>
          </cell>
          <cell r="AR154">
            <v>0</v>
          </cell>
          <cell r="AS154">
            <v>0</v>
          </cell>
          <cell r="AT154">
            <v>0</v>
          </cell>
          <cell r="AU154">
            <v>0</v>
          </cell>
          <cell r="AV154">
            <v>0</v>
          </cell>
          <cell r="AW154">
            <v>0</v>
          </cell>
          <cell r="AX154">
            <v>0</v>
          </cell>
          <cell r="AY154">
            <v>0</v>
          </cell>
          <cell r="AZ154">
            <v>0</v>
          </cell>
          <cell r="BA154">
            <v>3468585.71</v>
          </cell>
          <cell r="BB154">
            <v>0</v>
          </cell>
          <cell r="BC154">
            <v>0</v>
          </cell>
        </row>
        <row r="155">
          <cell r="A155" t="str">
            <v>02.1.02.01.01.98</v>
          </cell>
          <cell r="B155" t="str">
            <v xml:space="preserve">ÖDENEN HASARLAR HAVUZ REAS.PAYI </v>
          </cell>
          <cell r="C155">
            <v>1779575446.7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0</v>
          </cell>
          <cell r="N155">
            <v>1779575446.7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  <cell r="Z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0</v>
          </cell>
          <cell r="AF155">
            <v>0</v>
          </cell>
          <cell r="AG155">
            <v>0</v>
          </cell>
          <cell r="AH155">
            <v>0</v>
          </cell>
          <cell r="AI155">
            <v>0</v>
          </cell>
          <cell r="AJ155">
            <v>0</v>
          </cell>
          <cell r="AK155">
            <v>0</v>
          </cell>
          <cell r="AL155">
            <v>0</v>
          </cell>
          <cell r="AM155">
            <v>0</v>
          </cell>
          <cell r="AN155">
            <v>0</v>
          </cell>
          <cell r="AO155">
            <v>0</v>
          </cell>
          <cell r="AP155">
            <v>0</v>
          </cell>
          <cell r="AQ155">
            <v>0</v>
          </cell>
          <cell r="AR155">
            <v>0</v>
          </cell>
          <cell r="AS155">
            <v>0</v>
          </cell>
          <cell r="AT155">
            <v>0</v>
          </cell>
          <cell r="AU155">
            <v>0</v>
          </cell>
          <cell r="AV155">
            <v>0</v>
          </cell>
          <cell r="AW155">
            <v>0</v>
          </cell>
          <cell r="AX155">
            <v>0</v>
          </cell>
          <cell r="AY155">
            <v>0</v>
          </cell>
          <cell r="AZ155">
            <v>0</v>
          </cell>
          <cell r="BA155">
            <v>1779575446.7</v>
          </cell>
          <cell r="BB155">
            <v>0</v>
          </cell>
          <cell r="BC155">
            <v>0</v>
          </cell>
        </row>
        <row r="156">
          <cell r="A156" t="str">
            <v>02.1.02.01.02</v>
          </cell>
          <cell r="B156" t="str">
            <v>EKSPER ÜCRET ÖDEMELERİ REAS PAYI</v>
          </cell>
          <cell r="C156">
            <v>9386682.9399999995</v>
          </cell>
          <cell r="D156">
            <v>1560186.09</v>
          </cell>
          <cell r="E156">
            <v>2894.14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396242.32</v>
          </cell>
          <cell r="L156">
            <v>0</v>
          </cell>
          <cell r="M156">
            <v>36921.17</v>
          </cell>
          <cell r="N156">
            <v>0</v>
          </cell>
          <cell r="O156">
            <v>0</v>
          </cell>
          <cell r="P156">
            <v>0</v>
          </cell>
          <cell r="Q156">
            <v>95119.34</v>
          </cell>
          <cell r="R156">
            <v>294236.17</v>
          </cell>
          <cell r="S156">
            <v>0</v>
          </cell>
          <cell r="T156">
            <v>197371.37</v>
          </cell>
          <cell r="U156">
            <v>184099.34</v>
          </cell>
          <cell r="V156">
            <v>0</v>
          </cell>
          <cell r="W156">
            <v>0</v>
          </cell>
          <cell r="X156">
            <v>0</v>
          </cell>
          <cell r="Y156">
            <v>0</v>
          </cell>
          <cell r="Z156">
            <v>0</v>
          </cell>
          <cell r="AA156">
            <v>0</v>
          </cell>
          <cell r="AB156">
            <v>0</v>
          </cell>
          <cell r="AC156">
            <v>1901.36</v>
          </cell>
          <cell r="AD156">
            <v>0</v>
          </cell>
          <cell r="AE156">
            <v>0</v>
          </cell>
          <cell r="AF156">
            <v>-1124427.8999999999</v>
          </cell>
          <cell r="AG156">
            <v>360600.75</v>
          </cell>
          <cell r="AH156">
            <v>257533.1</v>
          </cell>
          <cell r="AI156">
            <v>12650.14</v>
          </cell>
          <cell r="AJ156">
            <v>0</v>
          </cell>
          <cell r="AK156">
            <v>0</v>
          </cell>
          <cell r="AL156">
            <v>4227141.5599999996</v>
          </cell>
          <cell r="AM156">
            <v>413491.79</v>
          </cell>
          <cell r="AN156">
            <v>1677234.03</v>
          </cell>
          <cell r="AO156">
            <v>793488.17</v>
          </cell>
          <cell r="AP156">
            <v>0</v>
          </cell>
          <cell r="AQ156">
            <v>0</v>
          </cell>
          <cell r="AR156">
            <v>0</v>
          </cell>
          <cell r="AS156">
            <v>0</v>
          </cell>
          <cell r="AT156">
            <v>0</v>
          </cell>
          <cell r="AU156">
            <v>0</v>
          </cell>
          <cell r="AV156">
            <v>0</v>
          </cell>
          <cell r="AW156">
            <v>0</v>
          </cell>
          <cell r="AX156">
            <v>0</v>
          </cell>
          <cell r="AY156">
            <v>0</v>
          </cell>
          <cell r="AZ156">
            <v>0</v>
          </cell>
          <cell r="BA156">
            <v>9386682.9399999995</v>
          </cell>
          <cell r="BB156">
            <v>1053892.0400000003</v>
          </cell>
          <cell r="BC156">
            <v>0</v>
          </cell>
        </row>
        <row r="157">
          <cell r="A157" t="str">
            <v>02.1.02.01.02.01</v>
          </cell>
          <cell r="B157" t="str">
            <v>EKSEDAN EKSPER ÜCRET ÖDEMELERİ</v>
          </cell>
          <cell r="C157">
            <v>4293635.3600000003</v>
          </cell>
          <cell r="D157">
            <v>627908.98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16301.71</v>
          </cell>
          <cell r="L157">
            <v>0</v>
          </cell>
          <cell r="M157">
            <v>24614.11</v>
          </cell>
          <cell r="N157">
            <v>0</v>
          </cell>
          <cell r="O157">
            <v>0</v>
          </cell>
          <cell r="P157">
            <v>0</v>
          </cell>
          <cell r="Q157">
            <v>80105.87</v>
          </cell>
          <cell r="R157">
            <v>235559.97</v>
          </cell>
          <cell r="S157">
            <v>0</v>
          </cell>
          <cell r="T157">
            <v>116958.11</v>
          </cell>
          <cell r="U157">
            <v>32968.81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-1279427.1599999999</v>
          </cell>
          <cell r="AG157">
            <v>272500.40000000002</v>
          </cell>
          <cell r="AH157">
            <v>0</v>
          </cell>
          <cell r="AI157">
            <v>8236.2800000000007</v>
          </cell>
          <cell r="AJ157">
            <v>0</v>
          </cell>
          <cell r="AK157">
            <v>0</v>
          </cell>
          <cell r="AL157">
            <v>2108022.12</v>
          </cell>
          <cell r="AM157">
            <v>278258.83</v>
          </cell>
          <cell r="AN157">
            <v>1315928.71</v>
          </cell>
          <cell r="AO157">
            <v>455698.62</v>
          </cell>
          <cell r="AP157">
            <v>0</v>
          </cell>
          <cell r="AQ157">
            <v>0</v>
          </cell>
          <cell r="AR157">
            <v>0</v>
          </cell>
          <cell r="AS157">
            <v>0</v>
          </cell>
          <cell r="AT157">
            <v>0</v>
          </cell>
          <cell r="AU157">
            <v>0</v>
          </cell>
          <cell r="AV157">
            <v>0</v>
          </cell>
          <cell r="AW157">
            <v>0</v>
          </cell>
          <cell r="AX157">
            <v>0</v>
          </cell>
          <cell r="AY157">
            <v>0</v>
          </cell>
          <cell r="AZ157">
            <v>0</v>
          </cell>
          <cell r="BA157">
            <v>4293635.3600000003</v>
          </cell>
          <cell r="BB157">
            <v>-379017.77999999991</v>
          </cell>
          <cell r="BC157">
            <v>0</v>
          </cell>
        </row>
        <row r="158">
          <cell r="A158" t="str">
            <v>02.1.02.01.02.02</v>
          </cell>
          <cell r="B158" t="str">
            <v>KOTPAR EKSPER ÜCRET ÖDEMELERİ</v>
          </cell>
          <cell r="C158">
            <v>4041228.1100000008</v>
          </cell>
          <cell r="D158">
            <v>725903.2</v>
          </cell>
          <cell r="E158">
            <v>2894.14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379940.61</v>
          </cell>
          <cell r="L158">
            <v>0</v>
          </cell>
          <cell r="M158">
            <v>12307.06</v>
          </cell>
          <cell r="N158">
            <v>0</v>
          </cell>
          <cell r="O158">
            <v>0</v>
          </cell>
          <cell r="P158">
            <v>0</v>
          </cell>
          <cell r="Q158">
            <v>11206.47</v>
          </cell>
          <cell r="R158">
            <v>57206.720000000001</v>
          </cell>
          <cell r="S158">
            <v>0</v>
          </cell>
          <cell r="T158">
            <v>71291.17</v>
          </cell>
          <cell r="U158">
            <v>151130.53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154999.26</v>
          </cell>
          <cell r="AG158">
            <v>79570.38</v>
          </cell>
          <cell r="AH158">
            <v>257533.1</v>
          </cell>
          <cell r="AI158">
            <v>4413.8599999999997</v>
          </cell>
          <cell r="AJ158">
            <v>0</v>
          </cell>
          <cell r="AK158">
            <v>0</v>
          </cell>
          <cell r="AL158">
            <v>1719899.01</v>
          </cell>
          <cell r="AM158">
            <v>21547.97</v>
          </cell>
          <cell r="AN158">
            <v>116034.24000000001</v>
          </cell>
          <cell r="AO158">
            <v>275350.39</v>
          </cell>
          <cell r="AP158">
            <v>0</v>
          </cell>
          <cell r="AQ158">
            <v>0</v>
          </cell>
          <cell r="AR158">
            <v>0</v>
          </cell>
          <cell r="AS158">
            <v>0</v>
          </cell>
          <cell r="AT158">
            <v>0</v>
          </cell>
          <cell r="AU158">
            <v>0</v>
          </cell>
          <cell r="AV158">
            <v>0</v>
          </cell>
          <cell r="AW158">
            <v>0</v>
          </cell>
          <cell r="AX158">
            <v>0</v>
          </cell>
          <cell r="AY158">
            <v>0</v>
          </cell>
          <cell r="AZ158">
            <v>0</v>
          </cell>
          <cell r="BA158">
            <v>4041228.1100000008</v>
          </cell>
          <cell r="BB158">
            <v>1218005.94</v>
          </cell>
          <cell r="BC158">
            <v>0</v>
          </cell>
        </row>
        <row r="159">
          <cell r="A159" t="str">
            <v>02.1.02.01.02.03</v>
          </cell>
          <cell r="B159" t="str">
            <v xml:space="preserve">İHTİYARİ EKPER ÜCRET ÖDEMELERİ </v>
          </cell>
          <cell r="C159">
            <v>1051819.47</v>
          </cell>
          <cell r="D159">
            <v>206373.91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3807</v>
          </cell>
          <cell r="R159">
            <v>1469.48</v>
          </cell>
          <cell r="S159">
            <v>0</v>
          </cell>
          <cell r="T159">
            <v>9122.09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1901.36</v>
          </cell>
          <cell r="AD159">
            <v>0</v>
          </cell>
          <cell r="AE159">
            <v>0</v>
          </cell>
          <cell r="AF159">
            <v>0</v>
          </cell>
          <cell r="AG159">
            <v>8529.9699999999993</v>
          </cell>
          <cell r="AH159">
            <v>0</v>
          </cell>
          <cell r="AI159">
            <v>0</v>
          </cell>
          <cell r="AJ159">
            <v>0</v>
          </cell>
          <cell r="AK159">
            <v>0</v>
          </cell>
          <cell r="AL159">
            <v>399220.43</v>
          </cell>
          <cell r="AM159">
            <v>113684.99</v>
          </cell>
          <cell r="AN159">
            <v>245271.08</v>
          </cell>
          <cell r="AO159">
            <v>62439.16</v>
          </cell>
          <cell r="AP159">
            <v>0</v>
          </cell>
          <cell r="AQ159">
            <v>0</v>
          </cell>
          <cell r="AR159">
            <v>0</v>
          </cell>
          <cell r="AS159">
            <v>0</v>
          </cell>
          <cell r="AT159">
            <v>0</v>
          </cell>
          <cell r="AU159">
            <v>0</v>
          </cell>
          <cell r="AV159">
            <v>0</v>
          </cell>
          <cell r="AW159">
            <v>0</v>
          </cell>
          <cell r="AX159">
            <v>0</v>
          </cell>
          <cell r="AY159">
            <v>0</v>
          </cell>
          <cell r="AZ159">
            <v>0</v>
          </cell>
          <cell r="BA159">
            <v>1051819.47</v>
          </cell>
          <cell r="BB159">
            <v>214903.88</v>
          </cell>
          <cell r="BC159">
            <v>0</v>
          </cell>
        </row>
        <row r="160">
          <cell r="A160" t="str">
            <v>02.1.02.01.02.04</v>
          </cell>
          <cell r="B160" t="str">
            <v>XL ÖDENEN EKSPER ÜCRETLERİ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0</v>
          </cell>
          <cell r="AF160">
            <v>0</v>
          </cell>
          <cell r="AG160">
            <v>0</v>
          </cell>
          <cell r="AH160">
            <v>0</v>
          </cell>
          <cell r="AI160">
            <v>0</v>
          </cell>
          <cell r="AJ160">
            <v>0</v>
          </cell>
          <cell r="AK160">
            <v>0</v>
          </cell>
          <cell r="AL160">
            <v>0</v>
          </cell>
          <cell r="AM160">
            <v>0</v>
          </cell>
          <cell r="AN160">
            <v>0</v>
          </cell>
          <cell r="AO160">
            <v>0</v>
          </cell>
          <cell r="AP160">
            <v>0</v>
          </cell>
          <cell r="AQ160">
            <v>0</v>
          </cell>
          <cell r="AR160">
            <v>0</v>
          </cell>
          <cell r="AS160">
            <v>0</v>
          </cell>
          <cell r="AT160">
            <v>0</v>
          </cell>
          <cell r="AU160">
            <v>0</v>
          </cell>
          <cell r="AV160">
            <v>0</v>
          </cell>
          <cell r="AW160">
            <v>0</v>
          </cell>
          <cell r="AX160">
            <v>0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0</v>
          </cell>
        </row>
        <row r="161">
          <cell r="A161" t="str">
            <v>02.1.02.01.02.05</v>
          </cell>
          <cell r="B161" t="str">
            <v>AŞKIN HASAR FAZLASI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K161">
            <v>0</v>
          </cell>
          <cell r="AL161">
            <v>0</v>
          </cell>
          <cell r="AM161">
            <v>0</v>
          </cell>
          <cell r="AN161">
            <v>0</v>
          </cell>
          <cell r="AO161">
            <v>0</v>
          </cell>
          <cell r="AP161">
            <v>0</v>
          </cell>
          <cell r="AQ161">
            <v>0</v>
          </cell>
          <cell r="AR161">
            <v>0</v>
          </cell>
          <cell r="AS161">
            <v>0</v>
          </cell>
          <cell r="AT161">
            <v>0</v>
          </cell>
          <cell r="AU161">
            <v>0</v>
          </cell>
          <cell r="AV161">
            <v>0</v>
          </cell>
          <cell r="AW161">
            <v>0</v>
          </cell>
          <cell r="AX161">
            <v>0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0</v>
          </cell>
        </row>
        <row r="162">
          <cell r="A162" t="str">
            <v>02.1.02.01.03</v>
          </cell>
          <cell r="B162" t="str">
            <v>DAVALI DOSYALARA ÖDENEN HASAR REAS.PAYI</v>
          </cell>
          <cell r="C162">
            <v>5966799.9799999995</v>
          </cell>
          <cell r="D162">
            <v>269215.67</v>
          </cell>
          <cell r="E162">
            <v>0</v>
          </cell>
          <cell r="F162">
            <v>0</v>
          </cell>
          <cell r="G162">
            <v>0</v>
          </cell>
          <cell r="H162">
            <v>382969.24</v>
          </cell>
          <cell r="I162">
            <v>0</v>
          </cell>
          <cell r="J162">
            <v>0</v>
          </cell>
          <cell r="K162">
            <v>1064744.3700000001</v>
          </cell>
          <cell r="L162">
            <v>0</v>
          </cell>
          <cell r="M162">
            <v>14763.02</v>
          </cell>
          <cell r="N162">
            <v>0</v>
          </cell>
          <cell r="O162">
            <v>0</v>
          </cell>
          <cell r="P162">
            <v>484897.79</v>
          </cell>
          <cell r="Q162">
            <v>810313.58</v>
          </cell>
          <cell r="R162">
            <v>755913.52</v>
          </cell>
          <cell r="S162">
            <v>0</v>
          </cell>
          <cell r="T162">
            <v>0</v>
          </cell>
          <cell r="U162">
            <v>11607.46</v>
          </cell>
          <cell r="V162">
            <v>0</v>
          </cell>
          <cell r="W162">
            <v>4358.71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1836.8</v>
          </cell>
          <cell r="AD162">
            <v>0</v>
          </cell>
          <cell r="AE162">
            <v>0</v>
          </cell>
          <cell r="AF162">
            <v>4806.0200000000004</v>
          </cell>
          <cell r="AG162">
            <v>8800</v>
          </cell>
          <cell r="AH162">
            <v>0</v>
          </cell>
          <cell r="AI162">
            <v>721833.81</v>
          </cell>
          <cell r="AJ162">
            <v>0</v>
          </cell>
          <cell r="AK162">
            <v>0</v>
          </cell>
          <cell r="AL162">
            <v>1289123.6399999999</v>
          </cell>
          <cell r="AM162">
            <v>11848.89</v>
          </cell>
          <cell r="AN162">
            <v>42136.07</v>
          </cell>
          <cell r="AO162">
            <v>73489.33</v>
          </cell>
          <cell r="AP162">
            <v>0</v>
          </cell>
          <cell r="AQ162">
            <v>0</v>
          </cell>
          <cell r="AR162">
            <v>0</v>
          </cell>
          <cell r="AS162">
            <v>0</v>
          </cell>
          <cell r="AT162">
            <v>0</v>
          </cell>
          <cell r="AU162">
            <v>0</v>
          </cell>
          <cell r="AV162">
            <v>0</v>
          </cell>
          <cell r="AW162">
            <v>14142.06</v>
          </cell>
          <cell r="AX162">
            <v>0</v>
          </cell>
          <cell r="AY162">
            <v>0</v>
          </cell>
          <cell r="AZ162">
            <v>0</v>
          </cell>
          <cell r="BA162">
            <v>5966799.9799999995</v>
          </cell>
          <cell r="BB162">
            <v>282821.69</v>
          </cell>
          <cell r="BC162">
            <v>0</v>
          </cell>
        </row>
        <row r="163">
          <cell r="A163" t="str">
            <v>02.1.02.01.03.01</v>
          </cell>
          <cell r="B163" t="str">
            <v>EKSEDAN DAVALIK DOSYA HASAR ÖDEMELERİ</v>
          </cell>
          <cell r="C163">
            <v>3471192.26</v>
          </cell>
          <cell r="D163">
            <v>86971.19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36526.17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679306.56</v>
          </cell>
          <cell r="R163">
            <v>672162.2</v>
          </cell>
          <cell r="S163">
            <v>0</v>
          </cell>
          <cell r="T163">
            <v>0</v>
          </cell>
          <cell r="U163">
            <v>4746.22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661617.41</v>
          </cell>
          <cell r="AJ163">
            <v>0</v>
          </cell>
          <cell r="AK163">
            <v>0</v>
          </cell>
          <cell r="AL163">
            <v>1213212.76</v>
          </cell>
          <cell r="AM163">
            <v>11120.91</v>
          </cell>
          <cell r="AN163">
            <v>36696.03</v>
          </cell>
          <cell r="AO163">
            <v>68832.81</v>
          </cell>
          <cell r="AP163">
            <v>0</v>
          </cell>
          <cell r="AQ163">
            <v>0</v>
          </cell>
          <cell r="AR163">
            <v>0</v>
          </cell>
          <cell r="AS163">
            <v>0</v>
          </cell>
          <cell r="AT163">
            <v>0</v>
          </cell>
          <cell r="AU163">
            <v>0</v>
          </cell>
          <cell r="AV163">
            <v>0</v>
          </cell>
          <cell r="AW163">
            <v>0</v>
          </cell>
          <cell r="AX163">
            <v>0</v>
          </cell>
          <cell r="AY163">
            <v>0</v>
          </cell>
          <cell r="AZ163">
            <v>0</v>
          </cell>
          <cell r="BA163">
            <v>3471192.26</v>
          </cell>
          <cell r="BB163">
            <v>86971.19</v>
          </cell>
          <cell r="BC163">
            <v>0</v>
          </cell>
        </row>
        <row r="164">
          <cell r="A164" t="str">
            <v>02.1.02.01.03.02</v>
          </cell>
          <cell r="B164" t="str">
            <v>KOTPAR DAVALIK DOSYA HASAR ÖDEME</v>
          </cell>
          <cell r="C164">
            <v>1490535.3299999998</v>
          </cell>
          <cell r="D164">
            <v>170658.13</v>
          </cell>
          <cell r="E164">
            <v>0</v>
          </cell>
          <cell r="F164">
            <v>0</v>
          </cell>
          <cell r="G164">
            <v>0</v>
          </cell>
          <cell r="H164">
            <v>289796.34999999998</v>
          </cell>
          <cell r="I164">
            <v>0</v>
          </cell>
          <cell r="J164">
            <v>0</v>
          </cell>
          <cell r="K164">
            <v>194515.87</v>
          </cell>
          <cell r="L164">
            <v>0</v>
          </cell>
          <cell r="M164">
            <v>14763.02</v>
          </cell>
          <cell r="N164">
            <v>0</v>
          </cell>
          <cell r="O164">
            <v>0</v>
          </cell>
          <cell r="P164">
            <v>484897.79</v>
          </cell>
          <cell r="Q164">
            <v>74807.16</v>
          </cell>
          <cell r="R164">
            <v>83751.320000000007</v>
          </cell>
          <cell r="S164">
            <v>0</v>
          </cell>
          <cell r="T164">
            <v>0</v>
          </cell>
          <cell r="U164">
            <v>709.4</v>
          </cell>
          <cell r="V164">
            <v>0</v>
          </cell>
          <cell r="W164">
            <v>4358.71</v>
          </cell>
          <cell r="X164">
            <v>0</v>
          </cell>
          <cell r="Y164">
            <v>0</v>
          </cell>
          <cell r="Z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0</v>
          </cell>
          <cell r="AF164">
            <v>4806.0200000000004</v>
          </cell>
          <cell r="AG164">
            <v>8800</v>
          </cell>
          <cell r="AH164">
            <v>0</v>
          </cell>
          <cell r="AI164">
            <v>60216.4</v>
          </cell>
          <cell r="AJ164">
            <v>0</v>
          </cell>
          <cell r="AK164">
            <v>0</v>
          </cell>
          <cell r="AL164">
            <v>75827.58</v>
          </cell>
          <cell r="AM164">
            <v>727.98</v>
          </cell>
          <cell r="AN164">
            <v>3101.02</v>
          </cell>
          <cell r="AO164">
            <v>4656.5200000000004</v>
          </cell>
          <cell r="AP164">
            <v>0</v>
          </cell>
          <cell r="AQ164">
            <v>0</v>
          </cell>
          <cell r="AR164">
            <v>0</v>
          </cell>
          <cell r="AS164">
            <v>0</v>
          </cell>
          <cell r="AT164">
            <v>0</v>
          </cell>
          <cell r="AU164">
            <v>0</v>
          </cell>
          <cell r="AV164">
            <v>0</v>
          </cell>
          <cell r="AW164">
            <v>14142.06</v>
          </cell>
          <cell r="AX164">
            <v>0</v>
          </cell>
          <cell r="AY164">
            <v>0</v>
          </cell>
          <cell r="AZ164">
            <v>0</v>
          </cell>
          <cell r="BA164">
            <v>1490535.3299999998</v>
          </cell>
          <cell r="BB164">
            <v>184264.15</v>
          </cell>
          <cell r="BC164">
            <v>0</v>
          </cell>
        </row>
        <row r="165">
          <cell r="A165" t="str">
            <v>02.1.02.01.03.03</v>
          </cell>
          <cell r="B165" t="str">
            <v>İHTİYARİ DAVALIK DOSYA HASAR ÖDEME</v>
          </cell>
          <cell r="C165">
            <v>1005072.39</v>
          </cell>
          <cell r="D165">
            <v>11586.35</v>
          </cell>
          <cell r="E165">
            <v>0</v>
          </cell>
          <cell r="F165">
            <v>0</v>
          </cell>
          <cell r="G165">
            <v>0</v>
          </cell>
          <cell r="H165">
            <v>93172.89</v>
          </cell>
          <cell r="I165">
            <v>0</v>
          </cell>
          <cell r="J165">
            <v>0</v>
          </cell>
          <cell r="K165">
            <v>833702.33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56199.86</v>
          </cell>
          <cell r="R165">
            <v>0</v>
          </cell>
          <cell r="S165">
            <v>0</v>
          </cell>
          <cell r="T165">
            <v>0</v>
          </cell>
          <cell r="U165">
            <v>6151.84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0</v>
          </cell>
          <cell r="AA165">
            <v>0</v>
          </cell>
          <cell r="AB165">
            <v>0</v>
          </cell>
          <cell r="AC165">
            <v>1836.8</v>
          </cell>
          <cell r="AD165">
            <v>0</v>
          </cell>
          <cell r="AE165">
            <v>0</v>
          </cell>
          <cell r="AF165">
            <v>0</v>
          </cell>
          <cell r="AG165">
            <v>0</v>
          </cell>
          <cell r="AH165">
            <v>0</v>
          </cell>
          <cell r="AI165">
            <v>0</v>
          </cell>
          <cell r="AJ165">
            <v>0</v>
          </cell>
          <cell r="AK165">
            <v>0</v>
          </cell>
          <cell r="AL165">
            <v>83.3</v>
          </cell>
          <cell r="AM165">
            <v>0</v>
          </cell>
          <cell r="AN165">
            <v>2339.02</v>
          </cell>
          <cell r="AO165">
            <v>0</v>
          </cell>
          <cell r="AP165">
            <v>0</v>
          </cell>
          <cell r="AQ165">
            <v>0</v>
          </cell>
          <cell r="AR165">
            <v>0</v>
          </cell>
          <cell r="AS165">
            <v>0</v>
          </cell>
          <cell r="AT165">
            <v>0</v>
          </cell>
          <cell r="AU165">
            <v>0</v>
          </cell>
          <cell r="AV165">
            <v>0</v>
          </cell>
          <cell r="AW165">
            <v>0</v>
          </cell>
          <cell r="AX165">
            <v>0</v>
          </cell>
          <cell r="AY165">
            <v>0</v>
          </cell>
          <cell r="AZ165">
            <v>0</v>
          </cell>
          <cell r="BA165">
            <v>1005072.39</v>
          </cell>
          <cell r="BB165">
            <v>11586.35</v>
          </cell>
          <cell r="BC165">
            <v>0</v>
          </cell>
        </row>
        <row r="166">
          <cell r="A166" t="str">
            <v>02.1.02.01.03.04</v>
          </cell>
          <cell r="B166" t="str">
            <v>XL DAVALIK DOSYA HASAR ÖDEME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0</v>
          </cell>
          <cell r="AF166">
            <v>0</v>
          </cell>
          <cell r="AG166">
            <v>0</v>
          </cell>
          <cell r="AH166">
            <v>0</v>
          </cell>
          <cell r="AI166">
            <v>0</v>
          </cell>
          <cell r="AJ166">
            <v>0</v>
          </cell>
          <cell r="AK166">
            <v>0</v>
          </cell>
          <cell r="AL166">
            <v>0</v>
          </cell>
          <cell r="AM166">
            <v>0</v>
          </cell>
          <cell r="AN166">
            <v>0</v>
          </cell>
          <cell r="AO166">
            <v>0</v>
          </cell>
          <cell r="AP166">
            <v>0</v>
          </cell>
          <cell r="AQ166">
            <v>0</v>
          </cell>
          <cell r="AR166">
            <v>0</v>
          </cell>
          <cell r="AS166">
            <v>0</v>
          </cell>
          <cell r="AT166">
            <v>0</v>
          </cell>
          <cell r="AU166">
            <v>0</v>
          </cell>
          <cell r="AV166">
            <v>0</v>
          </cell>
          <cell r="AW166">
            <v>0</v>
          </cell>
          <cell r="AX166">
            <v>0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0</v>
          </cell>
        </row>
        <row r="167">
          <cell r="A167" t="str">
            <v>02.1.02.01.03.05</v>
          </cell>
          <cell r="B167" t="str">
            <v>AŞKIN HASAR FAZLASI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K167">
            <v>0</v>
          </cell>
          <cell r="AL167">
            <v>0</v>
          </cell>
          <cell r="AM167">
            <v>0</v>
          </cell>
          <cell r="AN167">
            <v>0</v>
          </cell>
          <cell r="AO167">
            <v>0</v>
          </cell>
          <cell r="AP167">
            <v>0</v>
          </cell>
          <cell r="AQ167">
            <v>0</v>
          </cell>
          <cell r="AR167">
            <v>0</v>
          </cell>
          <cell r="AS167">
            <v>0</v>
          </cell>
          <cell r="AT167">
            <v>0</v>
          </cell>
          <cell r="AU167">
            <v>0</v>
          </cell>
          <cell r="AV167">
            <v>0</v>
          </cell>
          <cell r="AW167">
            <v>0</v>
          </cell>
          <cell r="AX167">
            <v>0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0</v>
          </cell>
        </row>
        <row r="168">
          <cell r="A168" t="str">
            <v>02.1.02.01.04</v>
          </cell>
          <cell r="B168" t="str">
            <v xml:space="preserve">DİĞER HASAR ÖDEMELERİ REAS PAYI </v>
          </cell>
          <cell r="C168">
            <v>7737263.2000000011</v>
          </cell>
          <cell r="D168">
            <v>3480927.47</v>
          </cell>
          <cell r="E168">
            <v>401876.85</v>
          </cell>
          <cell r="F168">
            <v>0</v>
          </cell>
          <cell r="G168">
            <v>0</v>
          </cell>
          <cell r="H168">
            <v>394.36</v>
          </cell>
          <cell r="I168">
            <v>0</v>
          </cell>
          <cell r="J168">
            <v>0</v>
          </cell>
          <cell r="K168">
            <v>898082.39</v>
          </cell>
          <cell r="L168">
            <v>0</v>
          </cell>
          <cell r="M168">
            <v>7996.5</v>
          </cell>
          <cell r="N168">
            <v>0</v>
          </cell>
          <cell r="O168">
            <v>0</v>
          </cell>
          <cell r="P168">
            <v>290296.21000000002</v>
          </cell>
          <cell r="Q168">
            <v>204731.01</v>
          </cell>
          <cell r="R168">
            <v>96326.74</v>
          </cell>
          <cell r="S168">
            <v>0</v>
          </cell>
          <cell r="T168">
            <v>49110.82</v>
          </cell>
          <cell r="U168">
            <v>51791.87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1448909.31</v>
          </cell>
          <cell r="AG168">
            <v>67992.289999999994</v>
          </cell>
          <cell r="AH168">
            <v>0</v>
          </cell>
          <cell r="AI168">
            <v>17644.02</v>
          </cell>
          <cell r="AJ168">
            <v>0</v>
          </cell>
          <cell r="AK168">
            <v>0</v>
          </cell>
          <cell r="AL168">
            <v>292323.82</v>
          </cell>
          <cell r="AM168">
            <v>100242.49</v>
          </cell>
          <cell r="AN168">
            <v>248850.38</v>
          </cell>
          <cell r="AO168">
            <v>78116.67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1650</v>
          </cell>
          <cell r="AY168">
            <v>0</v>
          </cell>
          <cell r="AZ168">
            <v>0</v>
          </cell>
          <cell r="BA168">
            <v>7737263.2000000011</v>
          </cell>
          <cell r="BB168">
            <v>4997829.07</v>
          </cell>
          <cell r="BC168">
            <v>0</v>
          </cell>
        </row>
        <row r="169">
          <cell r="A169" t="str">
            <v>02.1.02.01.04.01</v>
          </cell>
          <cell r="B169" t="str">
            <v>EKSEDAN DİĞER HASAR ÖDEME</v>
          </cell>
          <cell r="C169">
            <v>4708479.16</v>
          </cell>
          <cell r="D169">
            <v>3081375.14</v>
          </cell>
          <cell r="E169">
            <v>364482.09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188353.55</v>
          </cell>
          <cell r="L169">
            <v>0</v>
          </cell>
          <cell r="M169">
            <v>5331</v>
          </cell>
          <cell r="N169">
            <v>0</v>
          </cell>
          <cell r="O169">
            <v>0</v>
          </cell>
          <cell r="P169">
            <v>0</v>
          </cell>
          <cell r="Q169">
            <v>182226.34</v>
          </cell>
          <cell r="R169">
            <v>75152.600000000006</v>
          </cell>
          <cell r="S169">
            <v>0</v>
          </cell>
          <cell r="T169">
            <v>40360.39</v>
          </cell>
          <cell r="U169">
            <v>10972.76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137589.43</v>
          </cell>
          <cell r="AG169">
            <v>60294.22</v>
          </cell>
          <cell r="AH169">
            <v>0</v>
          </cell>
          <cell r="AI169">
            <v>16104.14</v>
          </cell>
          <cell r="AJ169">
            <v>0</v>
          </cell>
          <cell r="AK169">
            <v>0</v>
          </cell>
          <cell r="AL169">
            <v>220054.87</v>
          </cell>
          <cell r="AM169">
            <v>53876.26</v>
          </cell>
          <cell r="AN169">
            <v>227984.68</v>
          </cell>
          <cell r="AO169">
            <v>44321.69</v>
          </cell>
          <cell r="AP169">
            <v>0</v>
          </cell>
          <cell r="AQ169">
            <v>0</v>
          </cell>
          <cell r="AR169">
            <v>0</v>
          </cell>
          <cell r="AS169">
            <v>0</v>
          </cell>
          <cell r="AT169">
            <v>0</v>
          </cell>
          <cell r="AU169">
            <v>0</v>
          </cell>
          <cell r="AV169">
            <v>0</v>
          </cell>
          <cell r="AW169">
            <v>0</v>
          </cell>
          <cell r="AX169">
            <v>0</v>
          </cell>
          <cell r="AY169">
            <v>0</v>
          </cell>
          <cell r="AZ169">
            <v>0</v>
          </cell>
          <cell r="BA169">
            <v>4708479.16</v>
          </cell>
          <cell r="BB169">
            <v>3279258.7900000005</v>
          </cell>
          <cell r="BC169">
            <v>0</v>
          </cell>
        </row>
        <row r="170">
          <cell r="A170" t="str">
            <v>02.1.02.01.04.02</v>
          </cell>
          <cell r="B170" t="str">
            <v>KOTPAR DİĞER HASAR ÖDEME</v>
          </cell>
          <cell r="C170">
            <v>1124468.3299999998</v>
          </cell>
          <cell r="D170">
            <v>177588.51</v>
          </cell>
          <cell r="E170">
            <v>23034.93</v>
          </cell>
          <cell r="F170">
            <v>0</v>
          </cell>
          <cell r="G170">
            <v>0</v>
          </cell>
          <cell r="H170">
            <v>394.36</v>
          </cell>
          <cell r="I170">
            <v>0</v>
          </cell>
          <cell r="J170">
            <v>0</v>
          </cell>
          <cell r="K170">
            <v>444416.96</v>
          </cell>
          <cell r="L170">
            <v>0</v>
          </cell>
          <cell r="M170">
            <v>2665.5</v>
          </cell>
          <cell r="N170">
            <v>0</v>
          </cell>
          <cell r="O170">
            <v>0</v>
          </cell>
          <cell r="P170">
            <v>290296.21000000002</v>
          </cell>
          <cell r="Q170">
            <v>20164.669999999998</v>
          </cell>
          <cell r="R170">
            <v>9921.74</v>
          </cell>
          <cell r="S170">
            <v>0</v>
          </cell>
          <cell r="T170">
            <v>4470.09</v>
          </cell>
          <cell r="U170">
            <v>38719.11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18769.88</v>
          </cell>
          <cell r="AG170">
            <v>7643.66</v>
          </cell>
          <cell r="AH170">
            <v>0</v>
          </cell>
          <cell r="AI170">
            <v>1539.88</v>
          </cell>
          <cell r="AJ170">
            <v>0</v>
          </cell>
          <cell r="AK170">
            <v>0</v>
          </cell>
          <cell r="AL170">
            <v>50679.02</v>
          </cell>
          <cell r="AM170">
            <v>3766.23</v>
          </cell>
          <cell r="AN170">
            <v>20865.7</v>
          </cell>
          <cell r="AO170">
            <v>9531.8799999999992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1124468.3299999998</v>
          </cell>
          <cell r="BB170">
            <v>204002.05000000002</v>
          </cell>
          <cell r="BC170">
            <v>0</v>
          </cell>
        </row>
        <row r="171">
          <cell r="A171" t="str">
            <v>02.1.02.01.04.03</v>
          </cell>
          <cell r="B171" t="str">
            <v>İHTİYARİ DİĞER HASAR ÖDEME</v>
          </cell>
          <cell r="C171">
            <v>1904315.71</v>
          </cell>
          <cell r="D171">
            <v>221963.82</v>
          </cell>
          <cell r="E171">
            <v>14359.83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265311.88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2340</v>
          </cell>
          <cell r="R171">
            <v>11252.4</v>
          </cell>
          <cell r="S171">
            <v>0</v>
          </cell>
          <cell r="T171">
            <v>4280.34</v>
          </cell>
          <cell r="U171">
            <v>2100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1292550</v>
          </cell>
          <cell r="AG171">
            <v>54.41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21589.93</v>
          </cell>
          <cell r="AM171">
            <v>42600</v>
          </cell>
          <cell r="AN171">
            <v>0</v>
          </cell>
          <cell r="AO171">
            <v>24263.1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1650</v>
          </cell>
          <cell r="AY171">
            <v>0</v>
          </cell>
          <cell r="AZ171">
            <v>0</v>
          </cell>
          <cell r="BA171">
            <v>1904315.71</v>
          </cell>
          <cell r="BB171">
            <v>1514568.23</v>
          </cell>
          <cell r="BC171">
            <v>0</v>
          </cell>
        </row>
        <row r="172">
          <cell r="A172" t="str">
            <v>02.1.02.01.04.04</v>
          </cell>
          <cell r="B172" t="str">
            <v>XL DİĞER HASAR ÖDEME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</row>
        <row r="173">
          <cell r="A173" t="str">
            <v>02.1.02.01.04.05</v>
          </cell>
          <cell r="B173" t="str">
            <v>AŞKIN HASAR FAZLASI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</row>
        <row r="174">
          <cell r="A174" t="str">
            <v>02.1.02.02</v>
          </cell>
          <cell r="B174" t="str">
            <v>TAHSİL ED. RÜCU REAS PAYI (-)</v>
          </cell>
          <cell r="C174">
            <v>-24709682.609999999</v>
          </cell>
          <cell r="D174">
            <v>-386400.88</v>
          </cell>
          <cell r="E174">
            <v>0</v>
          </cell>
          <cell r="F174">
            <v>0</v>
          </cell>
          <cell r="G174">
            <v>0</v>
          </cell>
          <cell r="H174">
            <v>-4522745.09</v>
          </cell>
          <cell r="I174">
            <v>0</v>
          </cell>
          <cell r="J174">
            <v>0</v>
          </cell>
          <cell r="K174">
            <v>-584441.48</v>
          </cell>
          <cell r="L174">
            <v>0</v>
          </cell>
          <cell r="M174">
            <v>0</v>
          </cell>
          <cell r="N174">
            <v>-18430560.690000001</v>
          </cell>
          <cell r="O174">
            <v>0</v>
          </cell>
          <cell r="P174">
            <v>-136349.97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-26156.29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  <cell r="Z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0</v>
          </cell>
          <cell r="AE174">
            <v>0</v>
          </cell>
          <cell r="AF174">
            <v>0</v>
          </cell>
          <cell r="AG174">
            <v>0</v>
          </cell>
          <cell r="AH174">
            <v>0</v>
          </cell>
          <cell r="AI174">
            <v>0</v>
          </cell>
          <cell r="AJ174">
            <v>0</v>
          </cell>
          <cell r="AK174">
            <v>0</v>
          </cell>
          <cell r="AL174">
            <v>0</v>
          </cell>
          <cell r="AM174">
            <v>0</v>
          </cell>
          <cell r="AN174">
            <v>0</v>
          </cell>
          <cell r="AO174">
            <v>-623028.21</v>
          </cell>
          <cell r="AP174">
            <v>0</v>
          </cell>
          <cell r="AQ174">
            <v>0</v>
          </cell>
          <cell r="AR174">
            <v>0</v>
          </cell>
          <cell r="AS174">
            <v>0</v>
          </cell>
          <cell r="AT174">
            <v>0</v>
          </cell>
          <cell r="AU174">
            <v>0</v>
          </cell>
          <cell r="AV174">
            <v>0</v>
          </cell>
          <cell r="AW174">
            <v>0</v>
          </cell>
          <cell r="AX174">
            <v>0</v>
          </cell>
          <cell r="AY174">
            <v>0</v>
          </cell>
          <cell r="AZ174">
            <v>0</v>
          </cell>
          <cell r="BA174">
            <v>-24709682.609999999</v>
          </cell>
          <cell r="BB174">
            <v>-386400.88</v>
          </cell>
          <cell r="BC174">
            <v>0</v>
          </cell>
        </row>
        <row r="175">
          <cell r="A175" t="str">
            <v>02.1.02.02.01</v>
          </cell>
          <cell r="B175" t="str">
            <v xml:space="preserve">EKSEDAN TAHSİL EDİLEN RÜCU </v>
          </cell>
          <cell r="C175">
            <v>-946531.53</v>
          </cell>
          <cell r="D175">
            <v>-293487.8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-57068.38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-9626.92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-586348.43000000005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-946531.53</v>
          </cell>
          <cell r="BB175">
            <v>-293487.8</v>
          </cell>
          <cell r="BC175">
            <v>0</v>
          </cell>
        </row>
        <row r="176">
          <cell r="A176" t="str">
            <v>02.1.02.02.02</v>
          </cell>
          <cell r="B176" t="str">
            <v xml:space="preserve">KOTPAR TAHS,İL EDİLEN RÜCU </v>
          </cell>
          <cell r="C176">
            <v>-5314627.17</v>
          </cell>
          <cell r="D176">
            <v>-87730.11</v>
          </cell>
          <cell r="E176">
            <v>0</v>
          </cell>
          <cell r="F176">
            <v>0</v>
          </cell>
          <cell r="G176">
            <v>0</v>
          </cell>
          <cell r="H176">
            <v>-4522745.09</v>
          </cell>
          <cell r="I176">
            <v>0</v>
          </cell>
          <cell r="J176">
            <v>0</v>
          </cell>
          <cell r="K176">
            <v>-527373.1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-136349.97</v>
          </cell>
          <cell r="Q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-3749.12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-36679.78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-5314627.17</v>
          </cell>
          <cell r="BB176">
            <v>-87730.11</v>
          </cell>
          <cell r="BC176">
            <v>0</v>
          </cell>
        </row>
        <row r="177">
          <cell r="A177" t="str">
            <v>02.1.02.02.03</v>
          </cell>
          <cell r="B177" t="str">
            <v xml:space="preserve">İHTİYARİ TAHSİL EDİLEN RÜCU </v>
          </cell>
          <cell r="C177">
            <v>-17963.22</v>
          </cell>
          <cell r="D177">
            <v>-5182.97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-12780.25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K177">
            <v>0</v>
          </cell>
          <cell r="AL177">
            <v>0</v>
          </cell>
          <cell r="AM177">
            <v>0</v>
          </cell>
          <cell r="AN177">
            <v>0</v>
          </cell>
          <cell r="AO177">
            <v>0</v>
          </cell>
          <cell r="AP177">
            <v>0</v>
          </cell>
          <cell r="AQ177">
            <v>0</v>
          </cell>
          <cell r="AR177">
            <v>0</v>
          </cell>
          <cell r="AS177">
            <v>0</v>
          </cell>
          <cell r="AT177">
            <v>0</v>
          </cell>
          <cell r="AU177">
            <v>0</v>
          </cell>
          <cell r="AV177">
            <v>0</v>
          </cell>
          <cell r="AW177">
            <v>0</v>
          </cell>
          <cell r="AX177">
            <v>0</v>
          </cell>
          <cell r="AY177">
            <v>0</v>
          </cell>
          <cell r="AZ177">
            <v>0</v>
          </cell>
          <cell r="BA177">
            <v>-17963.22</v>
          </cell>
          <cell r="BB177">
            <v>-5182.97</v>
          </cell>
          <cell r="BC177">
            <v>0</v>
          </cell>
        </row>
        <row r="178">
          <cell r="A178" t="str">
            <v>02.1.02.02.04</v>
          </cell>
          <cell r="B178" t="str">
            <v xml:space="preserve">XL TAHSİL EDİLEN RÜCU 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</row>
        <row r="179">
          <cell r="A179" t="str">
            <v>02.1.02.02.05</v>
          </cell>
          <cell r="B179" t="str">
            <v>AŞKIN HASAR FAZLASI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K179">
            <v>0</v>
          </cell>
          <cell r="AL179">
            <v>0</v>
          </cell>
          <cell r="AM179">
            <v>0</v>
          </cell>
          <cell r="AN179">
            <v>0</v>
          </cell>
          <cell r="AO179">
            <v>0</v>
          </cell>
          <cell r="AP179">
            <v>0</v>
          </cell>
          <cell r="AQ179">
            <v>0</v>
          </cell>
          <cell r="AR179">
            <v>0</v>
          </cell>
          <cell r="AS179">
            <v>0</v>
          </cell>
          <cell r="AT179">
            <v>0</v>
          </cell>
          <cell r="AU179">
            <v>0</v>
          </cell>
          <cell r="AV179">
            <v>0</v>
          </cell>
          <cell r="AW179">
            <v>0</v>
          </cell>
          <cell r="AX179">
            <v>0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0</v>
          </cell>
        </row>
        <row r="180">
          <cell r="A180" t="str">
            <v>02.1.02.02.97</v>
          </cell>
          <cell r="B180" t="str">
            <v>TIP HAVUZUNA VERİLEN RÜCU REAS.PAY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</row>
        <row r="181">
          <cell r="A181" t="str">
            <v>02.1.02.02.98</v>
          </cell>
          <cell r="B181" t="str">
            <v>HAVUZA VERİLEN RÜCU REAS.PAY</v>
          </cell>
          <cell r="C181">
            <v>-18430560.690000001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-18430560.690000001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-18430560.690000001</v>
          </cell>
          <cell r="BB181">
            <v>0</v>
          </cell>
          <cell r="BC181">
            <v>0</v>
          </cell>
        </row>
        <row r="182">
          <cell r="A182" t="str">
            <v>02.1.02.03</v>
          </cell>
          <cell r="B182" t="str">
            <v>TAHSİL ED.SOVTAJ REAS PAYI (-)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</row>
        <row r="183">
          <cell r="A183" t="str">
            <v>02.1.02.03.01</v>
          </cell>
          <cell r="B183" t="str">
            <v xml:space="preserve">EKSEDAN TAHSİL EDİLEN SOVTAJ 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K183">
            <v>0</v>
          </cell>
          <cell r="AL183">
            <v>0</v>
          </cell>
          <cell r="AM183">
            <v>0</v>
          </cell>
          <cell r="AN183">
            <v>0</v>
          </cell>
          <cell r="AO183">
            <v>0</v>
          </cell>
          <cell r="AP183">
            <v>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</row>
        <row r="184">
          <cell r="A184" t="str">
            <v>02.1.02.03.02</v>
          </cell>
          <cell r="B184" t="str">
            <v xml:space="preserve">KOTPAR TAHSİL EDİLEN SOVTAJ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</row>
        <row r="185">
          <cell r="A185" t="str">
            <v>02.1.02.03.03</v>
          </cell>
          <cell r="B185" t="str">
            <v xml:space="preserve">İHTİYARİ TAHSİL EDİLEN SOVTAJ 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  <cell r="AH185">
            <v>0</v>
          </cell>
          <cell r="AI185">
            <v>0</v>
          </cell>
          <cell r="AJ185">
            <v>0</v>
          </cell>
          <cell r="AK185">
            <v>0</v>
          </cell>
          <cell r="AL185">
            <v>0</v>
          </cell>
          <cell r="AM185">
            <v>0</v>
          </cell>
          <cell r="AN185">
            <v>0</v>
          </cell>
          <cell r="AO185">
            <v>0</v>
          </cell>
          <cell r="AP185">
            <v>0</v>
          </cell>
          <cell r="AQ185">
            <v>0</v>
          </cell>
          <cell r="AR185">
            <v>0</v>
          </cell>
          <cell r="AS185">
            <v>0</v>
          </cell>
          <cell r="AT185">
            <v>0</v>
          </cell>
          <cell r="AU185">
            <v>0</v>
          </cell>
          <cell r="AV185">
            <v>0</v>
          </cell>
          <cell r="AW185">
            <v>0</v>
          </cell>
          <cell r="AX185">
            <v>0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0</v>
          </cell>
        </row>
        <row r="186">
          <cell r="A186" t="str">
            <v>02.1.02.03.04</v>
          </cell>
          <cell r="B186" t="str">
            <v xml:space="preserve">XL TAHSİL EDİLEN SOVTAJ 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</row>
        <row r="187">
          <cell r="A187" t="str">
            <v>02.1.02.03.05</v>
          </cell>
          <cell r="B187" t="str">
            <v>AŞKIN HASAR FAZLASI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0</v>
          </cell>
          <cell r="AR187">
            <v>0</v>
          </cell>
          <cell r="AS187">
            <v>0</v>
          </cell>
          <cell r="AT187">
            <v>0</v>
          </cell>
          <cell r="AU187">
            <v>0</v>
          </cell>
          <cell r="AV187">
            <v>0</v>
          </cell>
          <cell r="AW187">
            <v>0</v>
          </cell>
          <cell r="AX187">
            <v>0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0</v>
          </cell>
        </row>
        <row r="188">
          <cell r="A188" t="str">
            <v>02.1.02.03.97</v>
          </cell>
          <cell r="B188" t="str">
            <v>TIP HAVUZUNA VERİLEN SOVTAJ REAS PAYI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K188">
            <v>0</v>
          </cell>
          <cell r="AL188">
            <v>0</v>
          </cell>
          <cell r="AM188">
            <v>0</v>
          </cell>
          <cell r="AN188">
            <v>0</v>
          </cell>
          <cell r="AO188">
            <v>0</v>
          </cell>
          <cell r="AP188">
            <v>0</v>
          </cell>
          <cell r="AQ188">
            <v>0</v>
          </cell>
          <cell r="AR188">
            <v>0</v>
          </cell>
          <cell r="AS188">
            <v>0</v>
          </cell>
          <cell r="AT188">
            <v>0</v>
          </cell>
          <cell r="AU188">
            <v>0</v>
          </cell>
          <cell r="AV188">
            <v>0</v>
          </cell>
          <cell r="AW188">
            <v>0</v>
          </cell>
          <cell r="AX188">
            <v>0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0</v>
          </cell>
        </row>
        <row r="189">
          <cell r="A189" t="str">
            <v>02.1.02.03.98</v>
          </cell>
          <cell r="B189" t="str">
            <v>HAVUZA VERİLEN SOVTAJ REAS PAYI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  <cell r="AH189">
            <v>0</v>
          </cell>
          <cell r="AI189">
            <v>0</v>
          </cell>
          <cell r="AJ189">
            <v>0</v>
          </cell>
          <cell r="AK189">
            <v>0</v>
          </cell>
          <cell r="AL189">
            <v>0</v>
          </cell>
          <cell r="AM189">
            <v>0</v>
          </cell>
          <cell r="AN189">
            <v>0</v>
          </cell>
          <cell r="AO189">
            <v>0</v>
          </cell>
          <cell r="AP189">
            <v>0</v>
          </cell>
          <cell r="AQ189">
            <v>0</v>
          </cell>
          <cell r="AR189">
            <v>0</v>
          </cell>
          <cell r="AS189">
            <v>0</v>
          </cell>
          <cell r="AT189">
            <v>0</v>
          </cell>
          <cell r="AU189">
            <v>0</v>
          </cell>
          <cell r="AV189">
            <v>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</row>
        <row r="190">
          <cell r="A190" t="str">
            <v>02.1.02.04</v>
          </cell>
          <cell r="B190" t="str">
            <v>TAHSİL ED. RÜCU VE SOVTAJ OLUMLU FARK REAS PAYI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  <cell r="AH190">
            <v>0</v>
          </cell>
          <cell r="AI190">
            <v>0</v>
          </cell>
          <cell r="AJ190">
            <v>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0</v>
          </cell>
          <cell r="AP190">
            <v>0</v>
          </cell>
          <cell r="AQ190">
            <v>0</v>
          </cell>
          <cell r="AR190">
            <v>0</v>
          </cell>
          <cell r="AS190">
            <v>0</v>
          </cell>
          <cell r="AT190">
            <v>0</v>
          </cell>
          <cell r="AU190">
            <v>0</v>
          </cell>
          <cell r="AV190">
            <v>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</row>
        <row r="191">
          <cell r="A191" t="str">
            <v>02.1.02.04.01</v>
          </cell>
          <cell r="B191" t="str">
            <v xml:space="preserve">EKSEDAN TAHSİL ED. RÜCU SOVTAJ OLUMLU FARK 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0</v>
          </cell>
          <cell r="Y191">
            <v>0</v>
          </cell>
          <cell r="Z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0</v>
          </cell>
          <cell r="AE191">
            <v>0</v>
          </cell>
          <cell r="AF191">
            <v>0</v>
          </cell>
          <cell r="AG191">
            <v>0</v>
          </cell>
          <cell r="AH191">
            <v>0</v>
          </cell>
          <cell r="AI191">
            <v>0</v>
          </cell>
          <cell r="AJ191">
            <v>0</v>
          </cell>
          <cell r="AK191">
            <v>0</v>
          </cell>
          <cell r="AL191">
            <v>0</v>
          </cell>
          <cell r="AM191">
            <v>0</v>
          </cell>
          <cell r="AN191">
            <v>0</v>
          </cell>
          <cell r="AO191">
            <v>0</v>
          </cell>
          <cell r="AP191">
            <v>0</v>
          </cell>
          <cell r="AQ191">
            <v>0</v>
          </cell>
          <cell r="AR191">
            <v>0</v>
          </cell>
          <cell r="AS191">
            <v>0</v>
          </cell>
          <cell r="AT191">
            <v>0</v>
          </cell>
          <cell r="AU191">
            <v>0</v>
          </cell>
          <cell r="AV191">
            <v>0</v>
          </cell>
          <cell r="AW191">
            <v>0</v>
          </cell>
          <cell r="AX191">
            <v>0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0</v>
          </cell>
        </row>
        <row r="192">
          <cell r="A192" t="str">
            <v>02.1.02.04.02</v>
          </cell>
          <cell r="B192" t="str">
            <v xml:space="preserve">KOTPAR TAHSİL ED.RÜCU SOVTAJ OLUMLU FARK 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  <cell r="AH192">
            <v>0</v>
          </cell>
          <cell r="AI192">
            <v>0</v>
          </cell>
          <cell r="AJ192">
            <v>0</v>
          </cell>
          <cell r="AK192">
            <v>0</v>
          </cell>
          <cell r="AL192">
            <v>0</v>
          </cell>
          <cell r="AM192">
            <v>0</v>
          </cell>
          <cell r="AN192">
            <v>0</v>
          </cell>
          <cell r="AO192">
            <v>0</v>
          </cell>
          <cell r="AP192">
            <v>0</v>
          </cell>
          <cell r="AQ192">
            <v>0</v>
          </cell>
          <cell r="AR192">
            <v>0</v>
          </cell>
          <cell r="AS192">
            <v>0</v>
          </cell>
          <cell r="AT192">
            <v>0</v>
          </cell>
          <cell r="AU192">
            <v>0</v>
          </cell>
          <cell r="AV192">
            <v>0</v>
          </cell>
          <cell r="AW192">
            <v>0</v>
          </cell>
          <cell r="AX192">
            <v>0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0</v>
          </cell>
        </row>
        <row r="193">
          <cell r="A193" t="str">
            <v>02.1.02.04.03</v>
          </cell>
          <cell r="B193" t="str">
            <v xml:space="preserve">İHTİYARİ TAHSİL EDİLEN RÜCU SOVTAJ OLUMLU FARK 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  <cell r="AH193">
            <v>0</v>
          </cell>
          <cell r="AI193">
            <v>0</v>
          </cell>
          <cell r="AJ193">
            <v>0</v>
          </cell>
          <cell r="AK193">
            <v>0</v>
          </cell>
          <cell r="AL193">
            <v>0</v>
          </cell>
          <cell r="AM193">
            <v>0</v>
          </cell>
          <cell r="AN193">
            <v>0</v>
          </cell>
          <cell r="AO193">
            <v>0</v>
          </cell>
          <cell r="AP193">
            <v>0</v>
          </cell>
          <cell r="AQ193">
            <v>0</v>
          </cell>
          <cell r="AR193">
            <v>0</v>
          </cell>
          <cell r="AS193">
            <v>0</v>
          </cell>
          <cell r="AT193">
            <v>0</v>
          </cell>
          <cell r="AU193">
            <v>0</v>
          </cell>
          <cell r="AV193">
            <v>0</v>
          </cell>
          <cell r="AW193">
            <v>0</v>
          </cell>
          <cell r="AX193">
            <v>0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0</v>
          </cell>
        </row>
        <row r="194">
          <cell r="A194" t="str">
            <v>02.1.02.04.04</v>
          </cell>
          <cell r="B194" t="str">
            <v xml:space="preserve">XL TAHSİL EDİLEN RÜCU SOVTAJ OLUMLU FARK 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0</v>
          </cell>
          <cell r="V194">
            <v>0</v>
          </cell>
          <cell r="W194">
            <v>0</v>
          </cell>
          <cell r="X194">
            <v>0</v>
          </cell>
          <cell r="Y194">
            <v>0</v>
          </cell>
          <cell r="Z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0</v>
          </cell>
          <cell r="AE194">
            <v>0</v>
          </cell>
          <cell r="AF194">
            <v>0</v>
          </cell>
          <cell r="AG194">
            <v>0</v>
          </cell>
          <cell r="AH194">
            <v>0</v>
          </cell>
          <cell r="AI194">
            <v>0</v>
          </cell>
          <cell r="AJ194">
            <v>0</v>
          </cell>
          <cell r="AK194">
            <v>0</v>
          </cell>
          <cell r="AL194">
            <v>0</v>
          </cell>
          <cell r="AM194">
            <v>0</v>
          </cell>
          <cell r="AN194">
            <v>0</v>
          </cell>
          <cell r="AO194">
            <v>0</v>
          </cell>
          <cell r="AP194">
            <v>0</v>
          </cell>
          <cell r="AQ194">
            <v>0</v>
          </cell>
          <cell r="AR194">
            <v>0</v>
          </cell>
          <cell r="AS194">
            <v>0</v>
          </cell>
          <cell r="AT194">
            <v>0</v>
          </cell>
          <cell r="AU194">
            <v>0</v>
          </cell>
          <cell r="AV194">
            <v>0</v>
          </cell>
          <cell r="AW194">
            <v>0</v>
          </cell>
          <cell r="AX194">
            <v>0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0</v>
          </cell>
        </row>
        <row r="195">
          <cell r="A195" t="str">
            <v>02.1.02.04.05</v>
          </cell>
          <cell r="B195" t="str">
            <v>AŞKIN HASAR FAZLASI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  <cell r="AH195">
            <v>0</v>
          </cell>
          <cell r="AI195">
            <v>0</v>
          </cell>
          <cell r="AJ195">
            <v>0</v>
          </cell>
          <cell r="AK195">
            <v>0</v>
          </cell>
          <cell r="AL195">
            <v>0</v>
          </cell>
          <cell r="AM195">
            <v>0</v>
          </cell>
          <cell r="AN195">
            <v>0</v>
          </cell>
          <cell r="AO195">
            <v>0</v>
          </cell>
          <cell r="AP195">
            <v>0</v>
          </cell>
          <cell r="AQ195">
            <v>0</v>
          </cell>
          <cell r="AR195">
            <v>0</v>
          </cell>
          <cell r="AS195">
            <v>0</v>
          </cell>
          <cell r="AT195">
            <v>0</v>
          </cell>
          <cell r="AU195">
            <v>0</v>
          </cell>
          <cell r="AV195">
            <v>0</v>
          </cell>
          <cell r="AW195">
            <v>0</v>
          </cell>
          <cell r="AX195">
            <v>0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0</v>
          </cell>
        </row>
        <row r="196">
          <cell r="A196" t="str">
            <v>02.1.02.05</v>
          </cell>
          <cell r="B196" t="str">
            <v>TAHSİL ED.RÜCU VE SOVTAJ OLUMSUZ FARK REAS PAYI</v>
          </cell>
          <cell r="C196">
            <v>0</v>
          </cell>
          <cell r="D196">
            <v>0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0</v>
          </cell>
          <cell r="Y196">
            <v>0</v>
          </cell>
          <cell r="Z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0</v>
          </cell>
          <cell r="AE196">
            <v>0</v>
          </cell>
          <cell r="AF196">
            <v>0</v>
          </cell>
          <cell r="AG196">
            <v>0</v>
          </cell>
          <cell r="AH196">
            <v>0</v>
          </cell>
          <cell r="AI196">
            <v>0</v>
          </cell>
          <cell r="AJ196">
            <v>0</v>
          </cell>
          <cell r="AK196">
            <v>0</v>
          </cell>
          <cell r="AL196">
            <v>0</v>
          </cell>
          <cell r="AM196">
            <v>0</v>
          </cell>
          <cell r="AN196">
            <v>0</v>
          </cell>
          <cell r="AO196">
            <v>0</v>
          </cell>
          <cell r="AP196">
            <v>0</v>
          </cell>
          <cell r="AQ196">
            <v>0</v>
          </cell>
          <cell r="AR196">
            <v>0</v>
          </cell>
          <cell r="AS196">
            <v>0</v>
          </cell>
          <cell r="AT196">
            <v>0</v>
          </cell>
          <cell r="AU196">
            <v>0</v>
          </cell>
          <cell r="AV196">
            <v>0</v>
          </cell>
          <cell r="AW196">
            <v>0</v>
          </cell>
          <cell r="AX196">
            <v>0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0</v>
          </cell>
        </row>
        <row r="197">
          <cell r="A197" t="str">
            <v>02.1.02.05.01</v>
          </cell>
          <cell r="B197" t="str">
            <v xml:space="preserve">EKSEDAN TAHSİL ED. RÜCU SOVTAJ OLUMSUZ FARK 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K197">
            <v>0</v>
          </cell>
          <cell r="AL197">
            <v>0</v>
          </cell>
          <cell r="AM197">
            <v>0</v>
          </cell>
          <cell r="AN197">
            <v>0</v>
          </cell>
          <cell r="AO197">
            <v>0</v>
          </cell>
          <cell r="AP197">
            <v>0</v>
          </cell>
          <cell r="AQ197">
            <v>0</v>
          </cell>
          <cell r="AR197">
            <v>0</v>
          </cell>
          <cell r="AS197">
            <v>0</v>
          </cell>
          <cell r="AT197">
            <v>0</v>
          </cell>
          <cell r="AU197">
            <v>0</v>
          </cell>
          <cell r="AV197">
            <v>0</v>
          </cell>
          <cell r="AW197">
            <v>0</v>
          </cell>
          <cell r="AX197">
            <v>0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0</v>
          </cell>
        </row>
        <row r="198">
          <cell r="A198" t="str">
            <v>02.1.02.05.02</v>
          </cell>
          <cell r="B198" t="str">
            <v xml:space="preserve">KOTPAR TAHSİL ED.RÜCU SOVTAJ OLUMSUZ FARK 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  <cell r="AH198">
            <v>0</v>
          </cell>
          <cell r="AI198">
            <v>0</v>
          </cell>
          <cell r="AJ198">
            <v>0</v>
          </cell>
          <cell r="AK198">
            <v>0</v>
          </cell>
          <cell r="AL198">
            <v>0</v>
          </cell>
          <cell r="AM198">
            <v>0</v>
          </cell>
          <cell r="AN198">
            <v>0</v>
          </cell>
          <cell r="AO198">
            <v>0</v>
          </cell>
          <cell r="AP198">
            <v>0</v>
          </cell>
          <cell r="AQ198">
            <v>0</v>
          </cell>
          <cell r="AR198">
            <v>0</v>
          </cell>
          <cell r="AS198">
            <v>0</v>
          </cell>
          <cell r="AT198">
            <v>0</v>
          </cell>
          <cell r="AU198">
            <v>0</v>
          </cell>
          <cell r="AV198">
            <v>0</v>
          </cell>
          <cell r="AW198">
            <v>0</v>
          </cell>
          <cell r="AX198">
            <v>0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0</v>
          </cell>
        </row>
        <row r="199">
          <cell r="A199" t="str">
            <v>02.1.02.05.03</v>
          </cell>
          <cell r="B199" t="str">
            <v xml:space="preserve">İHTİYARİ TAHSİL EDİLEN RÜCU SOVTAJ OLUMSUZ FARK 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  <cell r="Z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0</v>
          </cell>
          <cell r="AF199">
            <v>0</v>
          </cell>
          <cell r="AG199">
            <v>0</v>
          </cell>
          <cell r="AH199">
            <v>0</v>
          </cell>
          <cell r="AI199">
            <v>0</v>
          </cell>
          <cell r="AJ199">
            <v>0</v>
          </cell>
          <cell r="AK199">
            <v>0</v>
          </cell>
          <cell r="AL199">
            <v>0</v>
          </cell>
          <cell r="AM199">
            <v>0</v>
          </cell>
          <cell r="AN199">
            <v>0</v>
          </cell>
          <cell r="AO199">
            <v>0</v>
          </cell>
          <cell r="AP199">
            <v>0</v>
          </cell>
          <cell r="AQ199">
            <v>0</v>
          </cell>
          <cell r="AR199">
            <v>0</v>
          </cell>
          <cell r="AS199">
            <v>0</v>
          </cell>
          <cell r="AT199">
            <v>0</v>
          </cell>
          <cell r="AU199">
            <v>0</v>
          </cell>
          <cell r="AV199">
            <v>0</v>
          </cell>
          <cell r="AW199">
            <v>0</v>
          </cell>
          <cell r="AX199">
            <v>0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0</v>
          </cell>
        </row>
        <row r="200">
          <cell r="A200" t="str">
            <v>02.1.02.05.04</v>
          </cell>
          <cell r="B200" t="str">
            <v>XL TAHSİL EDİLEN RÜCU SOVTAJ OLUMSUZ FARK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  <cell r="AH200">
            <v>0</v>
          </cell>
          <cell r="AI200">
            <v>0</v>
          </cell>
          <cell r="AJ200">
            <v>0</v>
          </cell>
          <cell r="AK200">
            <v>0</v>
          </cell>
          <cell r="AL200">
            <v>0</v>
          </cell>
          <cell r="AM200">
            <v>0</v>
          </cell>
          <cell r="AN200">
            <v>0</v>
          </cell>
          <cell r="AO200">
            <v>0</v>
          </cell>
          <cell r="AP200">
            <v>0</v>
          </cell>
          <cell r="AQ200">
            <v>0</v>
          </cell>
          <cell r="AR200">
            <v>0</v>
          </cell>
          <cell r="AS200">
            <v>0</v>
          </cell>
          <cell r="AT200">
            <v>0</v>
          </cell>
          <cell r="AU200">
            <v>0</v>
          </cell>
          <cell r="AV200">
            <v>0</v>
          </cell>
          <cell r="AW200">
            <v>0</v>
          </cell>
          <cell r="AX200">
            <v>0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0</v>
          </cell>
        </row>
        <row r="201">
          <cell r="A201" t="str">
            <v>02.1.02.05.05</v>
          </cell>
          <cell r="B201" t="str">
            <v>AŞKIN HASAR FAZLASI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  <cell r="Z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0</v>
          </cell>
          <cell r="AE201">
            <v>0</v>
          </cell>
          <cell r="AF201">
            <v>0</v>
          </cell>
          <cell r="AG201">
            <v>0</v>
          </cell>
          <cell r="AH201">
            <v>0</v>
          </cell>
          <cell r="AI201">
            <v>0</v>
          </cell>
          <cell r="AJ201">
            <v>0</v>
          </cell>
          <cell r="AK201">
            <v>0</v>
          </cell>
          <cell r="AL201">
            <v>0</v>
          </cell>
          <cell r="AM201">
            <v>0</v>
          </cell>
          <cell r="AN201">
            <v>0</v>
          </cell>
          <cell r="AO201">
            <v>0</v>
          </cell>
          <cell r="AP201">
            <v>0</v>
          </cell>
          <cell r="AQ201">
            <v>0</v>
          </cell>
          <cell r="AR201">
            <v>0</v>
          </cell>
          <cell r="AS201">
            <v>0</v>
          </cell>
          <cell r="AT201">
            <v>0</v>
          </cell>
          <cell r="AU201">
            <v>0</v>
          </cell>
          <cell r="AV201">
            <v>0</v>
          </cell>
          <cell r="AW201">
            <v>0</v>
          </cell>
          <cell r="AX201">
            <v>0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0</v>
          </cell>
        </row>
        <row r="202">
          <cell r="A202" t="str">
            <v>02.2</v>
          </cell>
          <cell r="B202" t="str">
            <v>MUALLAK HASARLAR KARS.DEGISIM (REAS PAYI</v>
          </cell>
          <cell r="C202">
            <v>-5678672250.3299999</v>
          </cell>
          <cell r="D202">
            <v>-6085412.5599999996</v>
          </cell>
          <cell r="E202">
            <v>-511384.45</v>
          </cell>
          <cell r="F202">
            <v>0</v>
          </cell>
          <cell r="G202">
            <v>0</v>
          </cell>
          <cell r="H202">
            <v>-1709250.86</v>
          </cell>
          <cell r="I202">
            <v>0</v>
          </cell>
          <cell r="J202">
            <v>0</v>
          </cell>
          <cell r="K202">
            <v>-15712404.83</v>
          </cell>
          <cell r="L202">
            <v>0</v>
          </cell>
          <cell r="M202">
            <v>-40140.46</v>
          </cell>
          <cell r="N202">
            <v>-5504024398.4700003</v>
          </cell>
          <cell r="O202">
            <v>-92405999.120000005</v>
          </cell>
          <cell r="P202">
            <v>-26370892.510000002</v>
          </cell>
          <cell r="Q202">
            <v>-1771123.55</v>
          </cell>
          <cell r="R202">
            <v>-1108284.58</v>
          </cell>
          <cell r="S202">
            <v>0</v>
          </cell>
          <cell r="T202">
            <v>-271203.45</v>
          </cell>
          <cell r="U202">
            <v>644815.17000000004</v>
          </cell>
          <cell r="V202">
            <v>0</v>
          </cell>
          <cell r="W202">
            <v>-612756.44999999995</v>
          </cell>
          <cell r="X202">
            <v>-171318.26</v>
          </cell>
          <cell r="Y202">
            <v>0</v>
          </cell>
          <cell r="Z202">
            <v>0</v>
          </cell>
          <cell r="AA202">
            <v>-5494533.4299999997</v>
          </cell>
          <cell r="AB202">
            <v>0</v>
          </cell>
          <cell r="AC202">
            <v>-26624.87</v>
          </cell>
          <cell r="AD202">
            <v>0</v>
          </cell>
          <cell r="AE202">
            <v>-600602.71</v>
          </cell>
          <cell r="AF202">
            <v>686093.23</v>
          </cell>
          <cell r="AG202">
            <v>-567988.65</v>
          </cell>
          <cell r="AH202">
            <v>19565.09</v>
          </cell>
          <cell r="AI202">
            <v>-910099.34</v>
          </cell>
          <cell r="AJ202">
            <v>0</v>
          </cell>
          <cell r="AK202">
            <v>370.23</v>
          </cell>
          <cell r="AL202">
            <v>-9939584.1500000004</v>
          </cell>
          <cell r="AM202">
            <v>-485406.54</v>
          </cell>
          <cell r="AN202">
            <v>-3898296.61</v>
          </cell>
          <cell r="AO202">
            <v>-749555.08</v>
          </cell>
          <cell r="AP202">
            <v>0</v>
          </cell>
          <cell r="AQ202">
            <v>0</v>
          </cell>
          <cell r="AR202">
            <v>0</v>
          </cell>
          <cell r="AS202">
            <v>0</v>
          </cell>
          <cell r="AT202">
            <v>0</v>
          </cell>
          <cell r="AU202">
            <v>0</v>
          </cell>
          <cell r="AV202">
            <v>0</v>
          </cell>
          <cell r="AW202">
            <v>-2771676.26</v>
          </cell>
          <cell r="AX202">
            <v>-3784156.86</v>
          </cell>
          <cell r="AY202">
            <v>0</v>
          </cell>
          <cell r="AZ202">
            <v>0</v>
          </cell>
          <cell r="BA202">
            <v>-5678672250.3299999</v>
          </cell>
          <cell r="BB202">
            <v>-5947742.8900000006</v>
          </cell>
          <cell r="BC202">
            <v>0</v>
          </cell>
        </row>
        <row r="203">
          <cell r="A203" t="str">
            <v>02.2.01</v>
          </cell>
          <cell r="B203" t="str">
            <v>MUALLAK HAS.KARŞ.DEGISIM</v>
          </cell>
          <cell r="C203">
            <v>-5339154019.7400007</v>
          </cell>
          <cell r="D203">
            <v>-122281237.48</v>
          </cell>
          <cell r="E203">
            <v>-45145376.060000002</v>
          </cell>
          <cell r="F203">
            <v>0</v>
          </cell>
          <cell r="G203">
            <v>0</v>
          </cell>
          <cell r="H203">
            <v>-5184058.43</v>
          </cell>
          <cell r="I203">
            <v>0</v>
          </cell>
          <cell r="J203">
            <v>0</v>
          </cell>
          <cell r="K203">
            <v>2284724.64</v>
          </cell>
          <cell r="L203">
            <v>0</v>
          </cell>
          <cell r="M203">
            <v>-110349.77</v>
          </cell>
          <cell r="N203">
            <v>-5007171849.6099997</v>
          </cell>
          <cell r="O203">
            <v>-92405999.120000005</v>
          </cell>
          <cell r="P203">
            <v>-26309022.02</v>
          </cell>
          <cell r="Q203">
            <v>-19911424.059999999</v>
          </cell>
          <cell r="R203">
            <v>-6423422.0700000003</v>
          </cell>
          <cell r="S203">
            <v>0</v>
          </cell>
          <cell r="T203">
            <v>-997936.6</v>
          </cell>
          <cell r="U203">
            <v>875365.98</v>
          </cell>
          <cell r="V203">
            <v>0</v>
          </cell>
          <cell r="W203">
            <v>-1015322.15</v>
          </cell>
          <cell r="X203">
            <v>-13832557.99</v>
          </cell>
          <cell r="Y203">
            <v>0</v>
          </cell>
          <cell r="Z203">
            <v>0</v>
          </cell>
          <cell r="AA203">
            <v>-18704050.66</v>
          </cell>
          <cell r="AB203">
            <v>0</v>
          </cell>
          <cell r="AC203">
            <v>-2785353.06</v>
          </cell>
          <cell r="AD203">
            <v>0</v>
          </cell>
          <cell r="AE203">
            <v>-602228.75</v>
          </cell>
          <cell r="AF203">
            <v>24600564.57</v>
          </cell>
          <cell r="AG203">
            <v>16035213.18</v>
          </cell>
          <cell r="AH203">
            <v>39407.160000000003</v>
          </cell>
          <cell r="AI203">
            <v>-4319072.4000000004</v>
          </cell>
          <cell r="AJ203">
            <v>0</v>
          </cell>
          <cell r="AK203">
            <v>370.23</v>
          </cell>
          <cell r="AL203">
            <v>10034779.74</v>
          </cell>
          <cell r="AM203">
            <v>1398229.68</v>
          </cell>
          <cell r="AN203">
            <v>-20027812.25</v>
          </cell>
          <cell r="AO203">
            <v>-4651252.16</v>
          </cell>
          <cell r="AP203">
            <v>0</v>
          </cell>
          <cell r="AQ203">
            <v>0</v>
          </cell>
          <cell r="AR203">
            <v>0</v>
          </cell>
          <cell r="AS203">
            <v>0</v>
          </cell>
          <cell r="AT203">
            <v>0</v>
          </cell>
          <cell r="AU203">
            <v>0</v>
          </cell>
          <cell r="AV203">
            <v>0</v>
          </cell>
          <cell r="AW203">
            <v>2114958.41</v>
          </cell>
          <cell r="AX203">
            <v>-4659308.6900000004</v>
          </cell>
          <cell r="AY203">
            <v>0</v>
          </cell>
          <cell r="AZ203">
            <v>0</v>
          </cell>
          <cell r="BA203">
            <v>-5339154019.7400007</v>
          </cell>
          <cell r="BB203">
            <v>-81606052.569999993</v>
          </cell>
          <cell r="BC203">
            <v>0</v>
          </cell>
        </row>
        <row r="204">
          <cell r="A204" t="str">
            <v>02.2.01.01</v>
          </cell>
          <cell r="B204" t="str">
            <v>MUALLAK HASARLAR KARSILIGI (-)</v>
          </cell>
          <cell r="C204">
            <v>-17798629867.189999</v>
          </cell>
          <cell r="D204">
            <v>-158586901.94</v>
          </cell>
          <cell r="E204">
            <v>-52688426.340000004</v>
          </cell>
          <cell r="F204">
            <v>0</v>
          </cell>
          <cell r="G204">
            <v>0</v>
          </cell>
          <cell r="H204">
            <v>-8464098.9399999995</v>
          </cell>
          <cell r="I204">
            <v>0</v>
          </cell>
          <cell r="J204">
            <v>0</v>
          </cell>
          <cell r="K204">
            <v>-177220134.72999999</v>
          </cell>
          <cell r="L204">
            <v>0</v>
          </cell>
          <cell r="M204">
            <v>-674247.46</v>
          </cell>
          <cell r="N204">
            <v>-16918329630.629999</v>
          </cell>
          <cell r="O204">
            <v>-153442088.75999999</v>
          </cell>
          <cell r="P204">
            <v>-51329727.670000002</v>
          </cell>
          <cell r="Q204">
            <v>-54359018.020000003</v>
          </cell>
          <cell r="R204">
            <v>-12987273.34</v>
          </cell>
          <cell r="S204">
            <v>0</v>
          </cell>
          <cell r="T204">
            <v>-1698047.55</v>
          </cell>
          <cell r="U204">
            <v>-1984611.16</v>
          </cell>
          <cell r="V204">
            <v>0</v>
          </cell>
          <cell r="W204">
            <v>-1015322.15</v>
          </cell>
          <cell r="X204">
            <v>-15214174.52</v>
          </cell>
          <cell r="Y204">
            <v>0</v>
          </cell>
          <cell r="Z204">
            <v>0</v>
          </cell>
          <cell r="AA204">
            <v>-34767055.130000003</v>
          </cell>
          <cell r="AB204">
            <v>0</v>
          </cell>
          <cell r="AC204">
            <v>-2961479.89</v>
          </cell>
          <cell r="AD204">
            <v>0</v>
          </cell>
          <cell r="AE204">
            <v>-3048587.56</v>
          </cell>
          <cell r="AF204">
            <v>-17133602.52</v>
          </cell>
          <cell r="AG204">
            <v>-1767190.3</v>
          </cell>
          <cell r="AH204">
            <v>-144433.37</v>
          </cell>
          <cell r="AI204">
            <v>-4855983.7699999996</v>
          </cell>
          <cell r="AJ204">
            <v>0</v>
          </cell>
          <cell r="AK204">
            <v>-629.77</v>
          </cell>
          <cell r="AL204">
            <v>-40682019.060000002</v>
          </cell>
          <cell r="AM204">
            <v>-3626826.26</v>
          </cell>
          <cell r="AN204">
            <v>-43081639.130000003</v>
          </cell>
          <cell r="AO204">
            <v>-7442603.3399999999</v>
          </cell>
          <cell r="AP204">
            <v>0</v>
          </cell>
          <cell r="AQ204">
            <v>0</v>
          </cell>
          <cell r="AR204">
            <v>0</v>
          </cell>
          <cell r="AS204">
            <v>0</v>
          </cell>
          <cell r="AT204">
            <v>0</v>
          </cell>
          <cell r="AU204">
            <v>0</v>
          </cell>
          <cell r="AV204">
            <v>0</v>
          </cell>
          <cell r="AW204">
            <v>-20710251.420000002</v>
          </cell>
          <cell r="AX204">
            <v>-10413862.460000001</v>
          </cell>
          <cell r="AY204">
            <v>0</v>
          </cell>
          <cell r="AZ204">
            <v>0</v>
          </cell>
          <cell r="BA204">
            <v>-17798629867.189999</v>
          </cell>
          <cell r="BB204">
            <v>-177632128.13000003</v>
          </cell>
          <cell r="BC204">
            <v>0</v>
          </cell>
        </row>
        <row r="205">
          <cell r="A205" t="str">
            <v>02.2.01.01.01</v>
          </cell>
          <cell r="B205" t="str">
            <v>TAHAKKUK EDEN MUALLAK HAS. KARŞ.</v>
          </cell>
          <cell r="C205">
            <v>-8505704714.880002</v>
          </cell>
          <cell r="D205">
            <v>-164072164.06999999</v>
          </cell>
          <cell r="E205">
            <v>-52714514.979999997</v>
          </cell>
          <cell r="F205">
            <v>0</v>
          </cell>
          <cell r="G205">
            <v>0</v>
          </cell>
          <cell r="H205">
            <v>-6979263.3799999999</v>
          </cell>
          <cell r="I205">
            <v>0</v>
          </cell>
          <cell r="J205">
            <v>0</v>
          </cell>
          <cell r="K205">
            <v>-166538300.63</v>
          </cell>
          <cell r="L205">
            <v>0</v>
          </cell>
          <cell r="M205">
            <v>-666223.81999999995</v>
          </cell>
          <cell r="N205">
            <v>-7784053920.8699999</v>
          </cell>
          <cell r="O205">
            <v>-3327178.85</v>
          </cell>
          <cell r="P205">
            <v>-45602364.060000002</v>
          </cell>
          <cell r="Q205">
            <v>-43384459.68</v>
          </cell>
          <cell r="R205">
            <v>-6778455.4199999999</v>
          </cell>
          <cell r="S205">
            <v>0</v>
          </cell>
          <cell r="T205">
            <v>-1346502.83</v>
          </cell>
          <cell r="U205">
            <v>-1878602.82</v>
          </cell>
          <cell r="V205">
            <v>0</v>
          </cell>
          <cell r="W205">
            <v>-860000</v>
          </cell>
          <cell r="X205">
            <v>-16007294.189999999</v>
          </cell>
          <cell r="Y205">
            <v>0</v>
          </cell>
          <cell r="Z205">
            <v>0</v>
          </cell>
          <cell r="AA205">
            <v>-65881810.310000002</v>
          </cell>
          <cell r="AB205">
            <v>0</v>
          </cell>
          <cell r="AC205">
            <v>-2470000.52</v>
          </cell>
          <cell r="AD205">
            <v>0</v>
          </cell>
          <cell r="AE205">
            <v>-3048587.56</v>
          </cell>
          <cell r="AF205">
            <v>-14562964.33</v>
          </cell>
          <cell r="AG205">
            <v>-1846417.89</v>
          </cell>
          <cell r="AH205">
            <v>-85532</v>
          </cell>
          <cell r="AI205">
            <v>-1498560.59</v>
          </cell>
          <cell r="AJ205">
            <v>0</v>
          </cell>
          <cell r="AK205">
            <v>-1000</v>
          </cell>
          <cell r="AL205">
            <v>-31436662.98</v>
          </cell>
          <cell r="AM205">
            <v>-3852226.33</v>
          </cell>
          <cell r="AN205">
            <v>-52854290.780000001</v>
          </cell>
          <cell r="AO205">
            <v>-4597302.8099999996</v>
          </cell>
          <cell r="AP205">
            <v>0</v>
          </cell>
          <cell r="AQ205">
            <v>0</v>
          </cell>
          <cell r="AR205">
            <v>0</v>
          </cell>
          <cell r="AS205">
            <v>0</v>
          </cell>
          <cell r="AT205">
            <v>0</v>
          </cell>
          <cell r="AU205">
            <v>0</v>
          </cell>
          <cell r="AV205">
            <v>0</v>
          </cell>
          <cell r="AW205">
            <v>-18121048.890000001</v>
          </cell>
          <cell r="AX205">
            <v>-11239064.289999999</v>
          </cell>
          <cell r="AY205">
            <v>0</v>
          </cell>
          <cell r="AZ205">
            <v>0</v>
          </cell>
          <cell r="BA205">
            <v>-8505704714.880002</v>
          </cell>
          <cell r="BB205">
            <v>-180567078.28999999</v>
          </cell>
          <cell r="BC205">
            <v>0</v>
          </cell>
        </row>
        <row r="206">
          <cell r="A206" t="str">
            <v>02.2.01.01.01.01</v>
          </cell>
          <cell r="B206" t="str">
            <v>SİGORTALI MUALLAK HAS KARŞ</v>
          </cell>
          <cell r="C206">
            <v>-3900291170.2199998</v>
          </cell>
          <cell r="D206">
            <v>-162581399.41999999</v>
          </cell>
          <cell r="E206">
            <v>-52714514.979999997</v>
          </cell>
          <cell r="F206">
            <v>0</v>
          </cell>
          <cell r="G206">
            <v>0</v>
          </cell>
          <cell r="H206">
            <v>-6666530</v>
          </cell>
          <cell r="I206">
            <v>0</v>
          </cell>
          <cell r="J206">
            <v>0</v>
          </cell>
          <cell r="K206">
            <v>-160463643.09999999</v>
          </cell>
          <cell r="L206">
            <v>0</v>
          </cell>
          <cell r="M206">
            <v>-659033.07999999996</v>
          </cell>
          <cell r="N206">
            <v>-3296505205.1500001</v>
          </cell>
          <cell r="O206">
            <v>-825272.02</v>
          </cell>
          <cell r="P206">
            <v>-41939075.630000003</v>
          </cell>
          <cell r="Q206">
            <v>-18528547.719999999</v>
          </cell>
          <cell r="R206">
            <v>-4812866.55</v>
          </cell>
          <cell r="S206">
            <v>0</v>
          </cell>
          <cell r="T206">
            <v>-1284173.77</v>
          </cell>
          <cell r="U206">
            <v>-1829173.77</v>
          </cell>
          <cell r="V206">
            <v>0</v>
          </cell>
          <cell r="W206">
            <v>-860000</v>
          </cell>
          <cell r="X206">
            <v>-16007294.189999999</v>
          </cell>
          <cell r="Y206">
            <v>0</v>
          </cell>
          <cell r="Z206">
            <v>0</v>
          </cell>
          <cell r="AA206">
            <v>-264000</v>
          </cell>
          <cell r="AB206">
            <v>0</v>
          </cell>
          <cell r="AC206">
            <v>-1995768</v>
          </cell>
          <cell r="AD206">
            <v>0</v>
          </cell>
          <cell r="AE206">
            <v>-3000100</v>
          </cell>
          <cell r="AF206">
            <v>-10582985.880000001</v>
          </cell>
          <cell r="AG206">
            <v>-1814135.06</v>
          </cell>
          <cell r="AH206">
            <v>-80000</v>
          </cell>
          <cell r="AI206">
            <v>-885345.15</v>
          </cell>
          <cell r="AJ206">
            <v>0</v>
          </cell>
          <cell r="AK206">
            <v>-1000</v>
          </cell>
          <cell r="AL206">
            <v>-30444593.100000001</v>
          </cell>
          <cell r="AM206">
            <v>-3433060.39</v>
          </cell>
          <cell r="AN206">
            <v>-48358215.780000001</v>
          </cell>
          <cell r="AO206">
            <v>-4424922.66</v>
          </cell>
          <cell r="AP206">
            <v>0</v>
          </cell>
          <cell r="AQ206">
            <v>0</v>
          </cell>
          <cell r="AR206">
            <v>0</v>
          </cell>
          <cell r="AS206">
            <v>0</v>
          </cell>
          <cell r="AT206">
            <v>0</v>
          </cell>
          <cell r="AU206">
            <v>0</v>
          </cell>
          <cell r="AV206">
            <v>0</v>
          </cell>
          <cell r="AW206">
            <v>-18121048.890000001</v>
          </cell>
          <cell r="AX206">
            <v>-11209265.93</v>
          </cell>
          <cell r="AY206">
            <v>0</v>
          </cell>
          <cell r="AZ206">
            <v>0</v>
          </cell>
          <cell r="BA206">
            <v>-3900291170.2199998</v>
          </cell>
          <cell r="BB206">
            <v>-175058520.35999998</v>
          </cell>
          <cell r="BC206">
            <v>0</v>
          </cell>
        </row>
        <row r="207">
          <cell r="A207" t="str">
            <v>02.2.01.01.01.02</v>
          </cell>
          <cell r="B207" t="str">
            <v>EKSPER MUALLAK HAS KARŞ</v>
          </cell>
          <cell r="C207">
            <v>-46823769.920000009</v>
          </cell>
          <cell r="D207">
            <v>-618475.48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-82308.27</v>
          </cell>
          <cell r="L207">
            <v>0</v>
          </cell>
          <cell r="M207">
            <v>-7190.74</v>
          </cell>
          <cell r="N207">
            <v>-41626053.229999997</v>
          </cell>
          <cell r="O207">
            <v>-16224.56</v>
          </cell>
          <cell r="P207">
            <v>-1014670.05</v>
          </cell>
          <cell r="Q207">
            <v>-6400</v>
          </cell>
          <cell r="R207">
            <v>-121917.56</v>
          </cell>
          <cell r="S207">
            <v>0</v>
          </cell>
          <cell r="T207">
            <v>-62329.06</v>
          </cell>
          <cell r="U207">
            <v>-30595.18</v>
          </cell>
          <cell r="V207">
            <v>0</v>
          </cell>
          <cell r="W207">
            <v>0</v>
          </cell>
          <cell r="X207">
            <v>0</v>
          </cell>
          <cell r="Y207">
            <v>0</v>
          </cell>
          <cell r="Z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0</v>
          </cell>
          <cell r="AE207">
            <v>0</v>
          </cell>
          <cell r="AF207">
            <v>-243070.53</v>
          </cell>
          <cell r="AG207">
            <v>-32282.83</v>
          </cell>
          <cell r="AH207">
            <v>-5532</v>
          </cell>
          <cell r="AI207">
            <v>-2520</v>
          </cell>
          <cell r="AJ207">
            <v>0</v>
          </cell>
          <cell r="AK207">
            <v>0</v>
          </cell>
          <cell r="AL207">
            <v>-968371.15</v>
          </cell>
          <cell r="AM207">
            <v>-76279.13</v>
          </cell>
          <cell r="AN207">
            <v>-1759438.09</v>
          </cell>
          <cell r="AO207">
            <v>-150112.06</v>
          </cell>
          <cell r="AP207">
            <v>0</v>
          </cell>
          <cell r="AQ207">
            <v>0</v>
          </cell>
          <cell r="AR207">
            <v>0</v>
          </cell>
          <cell r="AS207">
            <v>0</v>
          </cell>
          <cell r="AT207">
            <v>0</v>
          </cell>
          <cell r="AU207">
            <v>0</v>
          </cell>
          <cell r="AV207">
            <v>0</v>
          </cell>
          <cell r="AW207">
            <v>0</v>
          </cell>
          <cell r="AX207">
            <v>0</v>
          </cell>
          <cell r="AY207">
            <v>0</v>
          </cell>
          <cell r="AZ207">
            <v>0</v>
          </cell>
          <cell r="BA207">
            <v>-46823769.920000009</v>
          </cell>
          <cell r="BB207">
            <v>-899360.84</v>
          </cell>
          <cell r="BC207">
            <v>0</v>
          </cell>
        </row>
        <row r="208">
          <cell r="A208" t="str">
            <v>02.2.01.01.01.03</v>
          </cell>
          <cell r="B208" t="str">
            <v>DAVALI DOSYALAR MUALLAK HAS.KARŞ</v>
          </cell>
          <cell r="C208">
            <v>-4621755950.7700005</v>
          </cell>
          <cell r="D208">
            <v>-1021772.14</v>
          </cell>
          <cell r="E208">
            <v>0</v>
          </cell>
          <cell r="F208">
            <v>0</v>
          </cell>
          <cell r="G208">
            <v>0</v>
          </cell>
          <cell r="H208">
            <v>-154596.37</v>
          </cell>
          <cell r="I208">
            <v>0</v>
          </cell>
          <cell r="J208">
            <v>0</v>
          </cell>
          <cell r="K208">
            <v>-6402264.4500000002</v>
          </cell>
          <cell r="L208">
            <v>0</v>
          </cell>
          <cell r="M208">
            <v>0</v>
          </cell>
          <cell r="N208">
            <v>-4540236112.5900002</v>
          </cell>
          <cell r="O208">
            <v>-2770853.06</v>
          </cell>
          <cell r="P208">
            <v>-3062265.25</v>
          </cell>
          <cell r="Q208">
            <v>-28677788.09</v>
          </cell>
          <cell r="R208">
            <v>-2163707.38</v>
          </cell>
          <cell r="S208">
            <v>0</v>
          </cell>
          <cell r="T208">
            <v>0</v>
          </cell>
          <cell r="U208">
            <v>-16011.4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A208">
            <v>-27895314.73</v>
          </cell>
          <cell r="AB208">
            <v>0</v>
          </cell>
          <cell r="AC208">
            <v>-555343.23</v>
          </cell>
          <cell r="AD208">
            <v>0</v>
          </cell>
          <cell r="AE208">
            <v>-20573.599999999999</v>
          </cell>
          <cell r="AF208">
            <v>-4373445.4400000004</v>
          </cell>
          <cell r="AG208">
            <v>0</v>
          </cell>
          <cell r="AH208">
            <v>0</v>
          </cell>
          <cell r="AI208">
            <v>-715187.58</v>
          </cell>
          <cell r="AJ208">
            <v>0</v>
          </cell>
          <cell r="AK208">
            <v>0</v>
          </cell>
          <cell r="AL208">
            <v>-24784.89</v>
          </cell>
          <cell r="AM208">
            <v>-401735.66</v>
          </cell>
          <cell r="AN208">
            <v>-3210094.1</v>
          </cell>
          <cell r="AO208">
            <v>-19220.39</v>
          </cell>
          <cell r="AP208">
            <v>0</v>
          </cell>
          <cell r="AQ208">
            <v>0</v>
          </cell>
          <cell r="AR208">
            <v>0</v>
          </cell>
          <cell r="AS208">
            <v>0</v>
          </cell>
          <cell r="AT208">
            <v>0</v>
          </cell>
          <cell r="AU208">
            <v>0</v>
          </cell>
          <cell r="AV208">
            <v>0</v>
          </cell>
          <cell r="AW208">
            <v>0</v>
          </cell>
          <cell r="AX208">
            <v>-34880.42</v>
          </cell>
          <cell r="AY208">
            <v>0</v>
          </cell>
          <cell r="AZ208">
            <v>0</v>
          </cell>
          <cell r="BA208">
            <v>-4621755950.7700005</v>
          </cell>
          <cell r="BB208">
            <v>-5395217.5800000001</v>
          </cell>
          <cell r="BC208">
            <v>0</v>
          </cell>
        </row>
        <row r="209">
          <cell r="A209" t="str">
            <v>02.2.01.01.01.04</v>
          </cell>
          <cell r="B209" t="str">
            <v>YEŞİLKART ALINAN MUALLAK HASAR</v>
          </cell>
          <cell r="C209">
            <v>-4758080.2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-4758080.2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K209">
            <v>0</v>
          </cell>
          <cell r="AL209">
            <v>0</v>
          </cell>
          <cell r="AM209">
            <v>0</v>
          </cell>
          <cell r="AN209">
            <v>0</v>
          </cell>
          <cell r="AO209">
            <v>0</v>
          </cell>
          <cell r="AP209">
            <v>0</v>
          </cell>
          <cell r="AQ209">
            <v>0</v>
          </cell>
          <cell r="AR209">
            <v>0</v>
          </cell>
          <cell r="AS209">
            <v>0</v>
          </cell>
          <cell r="AT209">
            <v>0</v>
          </cell>
          <cell r="AU209">
            <v>0</v>
          </cell>
          <cell r="AV209">
            <v>0</v>
          </cell>
          <cell r="AW209">
            <v>0</v>
          </cell>
          <cell r="AX209">
            <v>0</v>
          </cell>
          <cell r="AY209">
            <v>0</v>
          </cell>
          <cell r="AZ209">
            <v>0</v>
          </cell>
          <cell r="BA209">
            <v>-4758080.2</v>
          </cell>
          <cell r="BB209">
            <v>0</v>
          </cell>
          <cell r="BC209">
            <v>0</v>
          </cell>
        </row>
        <row r="210">
          <cell r="A210" t="str">
            <v>02.2.01.01.01.90</v>
          </cell>
          <cell r="B210" t="str">
            <v xml:space="preserve">DAVA SÜRECİNDE ELDE ED.GELİRLER(-) </v>
          </cell>
          <cell r="C210">
            <v>802970922.2700001</v>
          </cell>
          <cell r="D210">
            <v>154071.82999999999</v>
          </cell>
          <cell r="E210">
            <v>0</v>
          </cell>
          <cell r="F210">
            <v>0</v>
          </cell>
          <cell r="G210">
            <v>0</v>
          </cell>
          <cell r="H210">
            <v>23189.46</v>
          </cell>
          <cell r="I210">
            <v>0</v>
          </cell>
          <cell r="J210">
            <v>0</v>
          </cell>
          <cell r="K210">
            <v>476814.79</v>
          </cell>
          <cell r="L210">
            <v>0</v>
          </cell>
          <cell r="M210">
            <v>0</v>
          </cell>
          <cell r="N210">
            <v>791693435.45000005</v>
          </cell>
          <cell r="O210">
            <v>333526.78999999998</v>
          </cell>
          <cell r="P210">
            <v>472307.20000000001</v>
          </cell>
          <cell r="Q210">
            <v>3837291.33</v>
          </cell>
          <cell r="R210">
            <v>320203.73</v>
          </cell>
          <cell r="S210">
            <v>0</v>
          </cell>
          <cell r="T210">
            <v>0</v>
          </cell>
          <cell r="U210">
            <v>2383.71</v>
          </cell>
          <cell r="V210">
            <v>0</v>
          </cell>
          <cell r="W210">
            <v>0</v>
          </cell>
          <cell r="X210">
            <v>0</v>
          </cell>
          <cell r="Y210">
            <v>0</v>
          </cell>
          <cell r="Z210">
            <v>0</v>
          </cell>
          <cell r="AA210">
            <v>4286229.93</v>
          </cell>
          <cell r="AB210">
            <v>0</v>
          </cell>
          <cell r="AC210">
            <v>81110.710000000006</v>
          </cell>
          <cell r="AD210">
            <v>0</v>
          </cell>
          <cell r="AE210">
            <v>3086.04</v>
          </cell>
          <cell r="AF210">
            <v>636537.52</v>
          </cell>
          <cell r="AG210">
            <v>0</v>
          </cell>
          <cell r="AH210">
            <v>0</v>
          </cell>
          <cell r="AI210">
            <v>104728.14</v>
          </cell>
          <cell r="AJ210">
            <v>0</v>
          </cell>
          <cell r="AK210">
            <v>0</v>
          </cell>
          <cell r="AL210">
            <v>3686.23</v>
          </cell>
          <cell r="AM210">
            <v>58848.85</v>
          </cell>
          <cell r="AN210">
            <v>475536.94</v>
          </cell>
          <cell r="AO210">
            <v>2851.56</v>
          </cell>
          <cell r="AP210">
            <v>0</v>
          </cell>
          <cell r="AQ210">
            <v>0</v>
          </cell>
          <cell r="AR210">
            <v>0</v>
          </cell>
          <cell r="AS210">
            <v>0</v>
          </cell>
          <cell r="AT210">
            <v>0</v>
          </cell>
          <cell r="AU210">
            <v>0</v>
          </cell>
          <cell r="AV210">
            <v>0</v>
          </cell>
          <cell r="AW210">
            <v>0</v>
          </cell>
          <cell r="AX210">
            <v>5082.0600000000004</v>
          </cell>
          <cell r="AY210">
            <v>0</v>
          </cell>
          <cell r="AZ210">
            <v>0</v>
          </cell>
          <cell r="BA210">
            <v>802970922.2700001</v>
          </cell>
          <cell r="BB210">
            <v>790609.35</v>
          </cell>
          <cell r="BC210">
            <v>0</v>
          </cell>
        </row>
        <row r="211">
          <cell r="A211" t="str">
            <v>02.2.01.01.01.97</v>
          </cell>
          <cell r="B211" t="str">
            <v>TIP HAVUZUNDAN ALINAN MUALLAK</v>
          </cell>
          <cell r="C211">
            <v>-42000000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M211">
            <v>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0</v>
          </cell>
          <cell r="V211">
            <v>0</v>
          </cell>
          <cell r="W211">
            <v>0</v>
          </cell>
          <cell r="X211">
            <v>0</v>
          </cell>
          <cell r="Y211">
            <v>0</v>
          </cell>
          <cell r="Z211">
            <v>0</v>
          </cell>
          <cell r="AA211">
            <v>-42000000</v>
          </cell>
          <cell r="AB211">
            <v>0</v>
          </cell>
          <cell r="AC211">
            <v>0</v>
          </cell>
          <cell r="AD211">
            <v>0</v>
          </cell>
          <cell r="AE211">
            <v>0</v>
          </cell>
          <cell r="AF211">
            <v>0</v>
          </cell>
          <cell r="AG211">
            <v>0</v>
          </cell>
          <cell r="AH211">
            <v>0</v>
          </cell>
          <cell r="AI211">
            <v>0</v>
          </cell>
          <cell r="AJ211">
            <v>0</v>
          </cell>
          <cell r="AK211">
            <v>0</v>
          </cell>
          <cell r="AL211">
            <v>0</v>
          </cell>
          <cell r="AM211">
            <v>0</v>
          </cell>
          <cell r="AN211">
            <v>0</v>
          </cell>
          <cell r="AO211">
            <v>0</v>
          </cell>
          <cell r="AP211">
            <v>0</v>
          </cell>
          <cell r="AQ211">
            <v>0</v>
          </cell>
          <cell r="AR211">
            <v>0</v>
          </cell>
          <cell r="AS211">
            <v>0</v>
          </cell>
          <cell r="AT211">
            <v>0</v>
          </cell>
          <cell r="AU211">
            <v>0</v>
          </cell>
          <cell r="AV211">
            <v>0</v>
          </cell>
          <cell r="AW211">
            <v>0</v>
          </cell>
          <cell r="AX211">
            <v>0</v>
          </cell>
          <cell r="AY211">
            <v>0</v>
          </cell>
          <cell r="AZ211">
            <v>0</v>
          </cell>
          <cell r="BA211">
            <v>-42000000</v>
          </cell>
          <cell r="BB211">
            <v>0</v>
          </cell>
          <cell r="BC211">
            <v>0</v>
          </cell>
        </row>
        <row r="212">
          <cell r="A212" t="str">
            <v>02.2.01.01.01.98</v>
          </cell>
          <cell r="B212" t="str">
            <v>HAVUZDAN ALINAN  MUALLAK HASARLAR</v>
          </cell>
          <cell r="C212">
            <v>-677862871.98000002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  <cell r="M212">
            <v>0</v>
          </cell>
          <cell r="N212">
            <v>-677862871.98000002</v>
          </cell>
          <cell r="O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0</v>
          </cell>
          <cell r="V212">
            <v>0</v>
          </cell>
          <cell r="W212">
            <v>0</v>
          </cell>
          <cell r="X212">
            <v>0</v>
          </cell>
          <cell r="Y212">
            <v>0</v>
          </cell>
          <cell r="Z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0</v>
          </cell>
          <cell r="AE212">
            <v>0</v>
          </cell>
          <cell r="AF212">
            <v>0</v>
          </cell>
          <cell r="AG212">
            <v>0</v>
          </cell>
          <cell r="AH212">
            <v>0</v>
          </cell>
          <cell r="AI212">
            <v>0</v>
          </cell>
          <cell r="AJ212">
            <v>0</v>
          </cell>
          <cell r="AK212">
            <v>0</v>
          </cell>
          <cell r="AL212">
            <v>0</v>
          </cell>
          <cell r="AM212">
            <v>0</v>
          </cell>
          <cell r="AN212">
            <v>0</v>
          </cell>
          <cell r="AO212">
            <v>0</v>
          </cell>
          <cell r="AP212">
            <v>0</v>
          </cell>
          <cell r="AQ212">
            <v>0</v>
          </cell>
          <cell r="AR212">
            <v>0</v>
          </cell>
          <cell r="AS212">
            <v>0</v>
          </cell>
          <cell r="AT212">
            <v>0</v>
          </cell>
          <cell r="AU212">
            <v>0</v>
          </cell>
          <cell r="AV212">
            <v>0</v>
          </cell>
          <cell r="AW212">
            <v>0</v>
          </cell>
          <cell r="AX212">
            <v>0</v>
          </cell>
          <cell r="AY212">
            <v>0</v>
          </cell>
          <cell r="AZ212">
            <v>0</v>
          </cell>
          <cell r="BA212">
            <v>-677862871.98000002</v>
          </cell>
          <cell r="BB212">
            <v>0</v>
          </cell>
          <cell r="BC212">
            <v>0</v>
          </cell>
        </row>
        <row r="213">
          <cell r="A213" t="str">
            <v>02.2.01.01.01.99</v>
          </cell>
          <cell r="B213" t="str">
            <v xml:space="preserve">DİĞER MUALLAK HASAR KARŞILIĞI </v>
          </cell>
          <cell r="C213">
            <v>-15183794.059999999</v>
          </cell>
          <cell r="D213">
            <v>-4588.8599999999997</v>
          </cell>
          <cell r="E213">
            <v>0</v>
          </cell>
          <cell r="F213">
            <v>0</v>
          </cell>
          <cell r="G213">
            <v>0</v>
          </cell>
          <cell r="H213">
            <v>-181326.47</v>
          </cell>
          <cell r="I213">
            <v>0</v>
          </cell>
          <cell r="J213">
            <v>0</v>
          </cell>
          <cell r="K213">
            <v>-66899.600000000006</v>
          </cell>
          <cell r="L213">
            <v>0</v>
          </cell>
          <cell r="M213">
            <v>0</v>
          </cell>
          <cell r="N213">
            <v>-14759033.17</v>
          </cell>
          <cell r="O213">
            <v>-48356</v>
          </cell>
          <cell r="P213">
            <v>-58660.33</v>
          </cell>
          <cell r="Q213">
            <v>-9015.2000000000007</v>
          </cell>
          <cell r="R213">
            <v>-167.66</v>
          </cell>
          <cell r="S213">
            <v>0</v>
          </cell>
          <cell r="T213">
            <v>0</v>
          </cell>
          <cell r="U213">
            <v>-5206.18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-8725.51</v>
          </cell>
          <cell r="AB213">
            <v>0</v>
          </cell>
          <cell r="AC213">
            <v>0</v>
          </cell>
          <cell r="AD213">
            <v>0</v>
          </cell>
          <cell r="AE213">
            <v>-31000</v>
          </cell>
          <cell r="AF213">
            <v>0</v>
          </cell>
          <cell r="AG213">
            <v>0</v>
          </cell>
          <cell r="AH213">
            <v>0</v>
          </cell>
          <cell r="AI213">
            <v>-236</v>
          </cell>
          <cell r="AJ213">
            <v>0</v>
          </cell>
          <cell r="AK213">
            <v>0</v>
          </cell>
          <cell r="AL213">
            <v>-2600.0700000000002</v>
          </cell>
          <cell r="AM213">
            <v>0</v>
          </cell>
          <cell r="AN213">
            <v>-2079.75</v>
          </cell>
          <cell r="AO213">
            <v>-5899.26</v>
          </cell>
          <cell r="AP213">
            <v>0</v>
          </cell>
          <cell r="AQ213">
            <v>0</v>
          </cell>
          <cell r="AR213">
            <v>0</v>
          </cell>
          <cell r="AS213">
            <v>0</v>
          </cell>
          <cell r="AT213">
            <v>0</v>
          </cell>
          <cell r="AU213">
            <v>0</v>
          </cell>
          <cell r="AV213">
            <v>0</v>
          </cell>
          <cell r="AW213">
            <v>0</v>
          </cell>
          <cell r="AX213">
            <v>0</v>
          </cell>
          <cell r="AY213">
            <v>0</v>
          </cell>
          <cell r="AZ213">
            <v>0</v>
          </cell>
          <cell r="BA213">
            <v>-15183794.059999999</v>
          </cell>
          <cell r="BB213">
            <v>-4588.8599999999997</v>
          </cell>
          <cell r="BC213">
            <v>0</v>
          </cell>
        </row>
        <row r="214">
          <cell r="A214" t="str">
            <v>02.2.01.01.02</v>
          </cell>
          <cell r="B214" t="str">
            <v>RAPORLANMAYAN MUALLAK HAS.KARŞ</v>
          </cell>
          <cell r="C214">
            <v>-20741276615.039993</v>
          </cell>
          <cell r="D214">
            <v>-9583330.0500000007</v>
          </cell>
          <cell r="E214">
            <v>-1803642.97</v>
          </cell>
          <cell r="F214">
            <v>0</v>
          </cell>
          <cell r="G214">
            <v>0</v>
          </cell>
          <cell r="H214">
            <v>-1801880.69</v>
          </cell>
          <cell r="I214">
            <v>0</v>
          </cell>
          <cell r="J214">
            <v>0</v>
          </cell>
          <cell r="K214">
            <v>-3804255.46</v>
          </cell>
          <cell r="L214">
            <v>0</v>
          </cell>
          <cell r="M214">
            <v>-138045.6</v>
          </cell>
          <cell r="N214">
            <v>-20276121327.669998</v>
          </cell>
          <cell r="O214">
            <v>-283516403.92000002</v>
          </cell>
          <cell r="P214">
            <v>-16549640.859999999</v>
          </cell>
          <cell r="Q214">
            <v>-46831026.039999999</v>
          </cell>
          <cell r="R214">
            <v>-14228522.82</v>
          </cell>
          <cell r="S214">
            <v>0</v>
          </cell>
          <cell r="T214">
            <v>-1024485.5</v>
          </cell>
          <cell r="U214">
            <v>-496536.36</v>
          </cell>
          <cell r="V214">
            <v>0</v>
          </cell>
          <cell r="W214">
            <v>-816916.51</v>
          </cell>
          <cell r="X214">
            <v>-670765.92000000004</v>
          </cell>
          <cell r="Y214">
            <v>0</v>
          </cell>
          <cell r="Z214">
            <v>0</v>
          </cell>
          <cell r="AA214">
            <v>-11820654.060000001</v>
          </cell>
          <cell r="AB214">
            <v>0</v>
          </cell>
          <cell r="AC214">
            <v>-2442649.75</v>
          </cell>
          <cell r="AD214">
            <v>0</v>
          </cell>
          <cell r="AE214">
            <v>0</v>
          </cell>
          <cell r="AF214">
            <v>-8556160.2300000004</v>
          </cell>
          <cell r="AG214">
            <v>-595274.21</v>
          </cell>
          <cell r="AH214">
            <v>-78294.11</v>
          </cell>
          <cell r="AI214">
            <v>-3743480.59</v>
          </cell>
          <cell r="AJ214">
            <v>0</v>
          </cell>
          <cell r="AK214">
            <v>0</v>
          </cell>
          <cell r="AL214">
            <v>-30942420.370000001</v>
          </cell>
          <cell r="AM214">
            <v>-998759.91</v>
          </cell>
          <cell r="AN214">
            <v>-12318852.039999999</v>
          </cell>
          <cell r="AO214">
            <v>-5505175.3899999997</v>
          </cell>
          <cell r="AP214">
            <v>0</v>
          </cell>
          <cell r="AQ214">
            <v>0</v>
          </cell>
          <cell r="AR214">
            <v>0</v>
          </cell>
          <cell r="AS214">
            <v>0</v>
          </cell>
          <cell r="AT214">
            <v>0</v>
          </cell>
          <cell r="AU214">
            <v>0</v>
          </cell>
          <cell r="AV214">
            <v>0</v>
          </cell>
          <cell r="AW214">
            <v>-6404450.0700000003</v>
          </cell>
          <cell r="AX214">
            <v>-483663.94</v>
          </cell>
          <cell r="AY214">
            <v>0</v>
          </cell>
          <cell r="AZ214">
            <v>0</v>
          </cell>
          <cell r="BA214">
            <v>-20741276615.039993</v>
          </cell>
          <cell r="BB214">
            <v>-18813058.600000001</v>
          </cell>
          <cell r="BC214">
            <v>0</v>
          </cell>
        </row>
        <row r="215">
          <cell r="A215" t="str">
            <v>02.2.01.01.03</v>
          </cell>
          <cell r="B215" t="str">
            <v>MUALLAK HAS KARŞ YETERLİLİK FARKI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K215">
            <v>0</v>
          </cell>
          <cell r="AL215">
            <v>0</v>
          </cell>
          <cell r="AM215">
            <v>0</v>
          </cell>
          <cell r="AN215">
            <v>0</v>
          </cell>
          <cell r="AO215">
            <v>0</v>
          </cell>
          <cell r="AP215">
            <v>0</v>
          </cell>
          <cell r="AQ215">
            <v>0</v>
          </cell>
          <cell r="AR215">
            <v>0</v>
          </cell>
          <cell r="AS215">
            <v>0</v>
          </cell>
          <cell r="AT215">
            <v>0</v>
          </cell>
          <cell r="AU215">
            <v>0</v>
          </cell>
          <cell r="AV215">
            <v>0</v>
          </cell>
          <cell r="AW215">
            <v>0</v>
          </cell>
          <cell r="AX215">
            <v>0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0</v>
          </cell>
        </row>
        <row r="216">
          <cell r="A216" t="str">
            <v>02.2.01.01.04</v>
          </cell>
          <cell r="B216" t="str">
            <v>YEŞİLKART RAPORLANMAYAN MUALLAK</v>
          </cell>
          <cell r="C216">
            <v>-7632935.0999999996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-7632935.0999999996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K216">
            <v>0</v>
          </cell>
          <cell r="AL216">
            <v>0</v>
          </cell>
          <cell r="AM216">
            <v>0</v>
          </cell>
          <cell r="AN216">
            <v>0</v>
          </cell>
          <cell r="AO216">
            <v>0</v>
          </cell>
          <cell r="AP216">
            <v>0</v>
          </cell>
          <cell r="AQ216">
            <v>0</v>
          </cell>
          <cell r="AR216">
            <v>0</v>
          </cell>
          <cell r="AS216">
            <v>0</v>
          </cell>
          <cell r="AT216">
            <v>0</v>
          </cell>
          <cell r="AU216">
            <v>0</v>
          </cell>
          <cell r="AV216">
            <v>0</v>
          </cell>
          <cell r="AW216">
            <v>0</v>
          </cell>
          <cell r="AX216">
            <v>0</v>
          </cell>
          <cell r="AY216">
            <v>0</v>
          </cell>
          <cell r="AZ216">
            <v>0</v>
          </cell>
          <cell r="BA216">
            <v>-7632935.0999999996</v>
          </cell>
          <cell r="BB216">
            <v>0</v>
          </cell>
          <cell r="BC216">
            <v>0</v>
          </cell>
        </row>
        <row r="217">
          <cell r="A217" t="str">
            <v>02.2.01.01.50</v>
          </cell>
          <cell r="B217" t="str">
            <v>MUALLAK HASAR KARŞ İSKONTOSU</v>
          </cell>
          <cell r="C217">
            <v>13560549113.870003</v>
          </cell>
          <cell r="D217">
            <v>15068592.18</v>
          </cell>
          <cell r="E217">
            <v>1829731.61</v>
          </cell>
          <cell r="F217">
            <v>0</v>
          </cell>
          <cell r="G217">
            <v>0</v>
          </cell>
          <cell r="H217">
            <v>317045.13</v>
          </cell>
          <cell r="I217">
            <v>0</v>
          </cell>
          <cell r="J217">
            <v>0</v>
          </cell>
          <cell r="K217">
            <v>-6877578.6399999997</v>
          </cell>
          <cell r="L217">
            <v>0</v>
          </cell>
          <cell r="M217">
            <v>130021.96</v>
          </cell>
          <cell r="N217">
            <v>13273360494.639999</v>
          </cell>
          <cell r="O217">
            <v>133401494.01000001</v>
          </cell>
          <cell r="P217">
            <v>10822277.25</v>
          </cell>
          <cell r="Q217">
            <v>35856467.700000003</v>
          </cell>
          <cell r="R217">
            <v>8019704.9000000004</v>
          </cell>
          <cell r="S217">
            <v>0</v>
          </cell>
          <cell r="T217">
            <v>672940.78</v>
          </cell>
          <cell r="U217">
            <v>390528.02</v>
          </cell>
          <cell r="V217">
            <v>0</v>
          </cell>
          <cell r="W217">
            <v>661594.36</v>
          </cell>
          <cell r="X217">
            <v>1463885.59</v>
          </cell>
          <cell r="Y217">
            <v>0</v>
          </cell>
          <cell r="Z217">
            <v>0</v>
          </cell>
          <cell r="AA217">
            <v>23618183.649999999</v>
          </cell>
          <cell r="AB217">
            <v>0</v>
          </cell>
          <cell r="AC217">
            <v>1951170.38</v>
          </cell>
          <cell r="AD217">
            <v>0</v>
          </cell>
          <cell r="AE217">
            <v>0</v>
          </cell>
          <cell r="AF217">
            <v>5985522.04</v>
          </cell>
          <cell r="AG217">
            <v>674501.8</v>
          </cell>
          <cell r="AH217">
            <v>19392.740000000002</v>
          </cell>
          <cell r="AI217">
            <v>386057.41</v>
          </cell>
          <cell r="AJ217">
            <v>0</v>
          </cell>
          <cell r="AK217">
            <v>370.23</v>
          </cell>
          <cell r="AL217">
            <v>21697064.289999999</v>
          </cell>
          <cell r="AM217">
            <v>1224159.98</v>
          </cell>
          <cell r="AN217">
            <v>22091503.690000001</v>
          </cell>
          <cell r="AO217">
            <v>2659874.86</v>
          </cell>
          <cell r="AP217">
            <v>0</v>
          </cell>
          <cell r="AQ217">
            <v>0</v>
          </cell>
          <cell r="AR217">
            <v>0</v>
          </cell>
          <cell r="AS217">
            <v>0</v>
          </cell>
          <cell r="AT217">
            <v>0</v>
          </cell>
          <cell r="AU217">
            <v>0</v>
          </cell>
          <cell r="AV217">
            <v>0</v>
          </cell>
          <cell r="AW217">
            <v>3815247.54</v>
          </cell>
          <cell r="AX217">
            <v>1308865.77</v>
          </cell>
          <cell r="AY217">
            <v>0</v>
          </cell>
          <cell r="AZ217">
            <v>0</v>
          </cell>
          <cell r="BA217">
            <v>13560549113.870003</v>
          </cell>
          <cell r="BB217">
            <v>21748008.759999998</v>
          </cell>
          <cell r="BC217">
            <v>0</v>
          </cell>
        </row>
        <row r="218">
          <cell r="A218" t="str">
            <v>02.2.01.01.97</v>
          </cell>
          <cell r="B218" t="str">
            <v>TIP HAVUZUNDAN ALINAN</v>
          </cell>
          <cell r="C218">
            <v>19317225.59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  <cell r="M218">
            <v>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0</v>
          </cell>
          <cell r="V218">
            <v>0</v>
          </cell>
          <cell r="W218">
            <v>0</v>
          </cell>
          <cell r="X218">
            <v>0</v>
          </cell>
          <cell r="Y218">
            <v>0</v>
          </cell>
          <cell r="Z218">
            <v>0</v>
          </cell>
          <cell r="AA218">
            <v>19317225.59</v>
          </cell>
          <cell r="AB218">
            <v>0</v>
          </cell>
          <cell r="AC218">
            <v>0</v>
          </cell>
          <cell r="AD218">
            <v>0</v>
          </cell>
          <cell r="AE218">
            <v>0</v>
          </cell>
          <cell r="AF218">
            <v>0</v>
          </cell>
          <cell r="AG218">
            <v>0</v>
          </cell>
          <cell r="AH218">
            <v>0</v>
          </cell>
          <cell r="AI218">
            <v>0</v>
          </cell>
          <cell r="AJ218">
            <v>0</v>
          </cell>
          <cell r="AK218">
            <v>0</v>
          </cell>
          <cell r="AL218">
            <v>0</v>
          </cell>
          <cell r="AM218">
            <v>0</v>
          </cell>
          <cell r="AN218">
            <v>0</v>
          </cell>
          <cell r="AO218">
            <v>0</v>
          </cell>
          <cell r="AP218">
            <v>0</v>
          </cell>
          <cell r="AQ218">
            <v>0</v>
          </cell>
          <cell r="AR218">
            <v>0</v>
          </cell>
          <cell r="AS218">
            <v>0</v>
          </cell>
          <cell r="AT218">
            <v>0</v>
          </cell>
          <cell r="AU218">
            <v>0</v>
          </cell>
          <cell r="AV218">
            <v>0</v>
          </cell>
          <cell r="AW218">
            <v>0</v>
          </cell>
          <cell r="AX218">
            <v>0</v>
          </cell>
          <cell r="AY218">
            <v>0</v>
          </cell>
          <cell r="AZ218">
            <v>0</v>
          </cell>
          <cell r="BA218">
            <v>19317225.59</v>
          </cell>
          <cell r="BB218">
            <v>0</v>
          </cell>
          <cell r="BC218">
            <v>0</v>
          </cell>
        </row>
        <row r="219">
          <cell r="A219" t="str">
            <v>02.2.01.01.98</v>
          </cell>
          <cell r="B219" t="str">
            <v>HAVUZDAN ALINAN RAPORLANMAYAN MUALLAK HAS.</v>
          </cell>
          <cell r="C219">
            <v>-2123881941.6300001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-2123881941.6300001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K219">
            <v>0</v>
          </cell>
          <cell r="AL219">
            <v>0</v>
          </cell>
          <cell r="AM219">
            <v>0</v>
          </cell>
          <cell r="AN219">
            <v>0</v>
          </cell>
          <cell r="AO219">
            <v>0</v>
          </cell>
          <cell r="AP219">
            <v>0</v>
          </cell>
          <cell r="AQ219">
            <v>0</v>
          </cell>
          <cell r="AR219">
            <v>0</v>
          </cell>
          <cell r="AS219">
            <v>0</v>
          </cell>
          <cell r="AT219">
            <v>0</v>
          </cell>
          <cell r="AU219">
            <v>0</v>
          </cell>
          <cell r="AV219">
            <v>0</v>
          </cell>
          <cell r="AW219">
            <v>0</v>
          </cell>
          <cell r="AX219">
            <v>0</v>
          </cell>
          <cell r="AY219">
            <v>0</v>
          </cell>
          <cell r="AZ219">
            <v>0</v>
          </cell>
          <cell r="BA219">
            <v>-2123881941.6300001</v>
          </cell>
          <cell r="BB219">
            <v>0</v>
          </cell>
          <cell r="BC219">
            <v>0</v>
          </cell>
        </row>
        <row r="220">
          <cell r="A220" t="str">
            <v>02.2.01.02</v>
          </cell>
          <cell r="B220" t="str">
            <v>DEV MUALLAK HASARLAR KARSILIGI (+)</v>
          </cell>
          <cell r="C220">
            <v>12459475847.449999</v>
          </cell>
          <cell r="D220">
            <v>36305664.460000001</v>
          </cell>
          <cell r="E220">
            <v>7543050.2800000003</v>
          </cell>
          <cell r="F220">
            <v>0</v>
          </cell>
          <cell r="G220">
            <v>0</v>
          </cell>
          <cell r="H220">
            <v>3280040.51</v>
          </cell>
          <cell r="I220">
            <v>0</v>
          </cell>
          <cell r="J220">
            <v>0</v>
          </cell>
          <cell r="K220">
            <v>179504859.37</v>
          </cell>
          <cell r="L220">
            <v>0</v>
          </cell>
          <cell r="M220">
            <v>563897.68999999994</v>
          </cell>
          <cell r="N220">
            <v>11911157781.02</v>
          </cell>
          <cell r="O220">
            <v>61036089.640000001</v>
          </cell>
          <cell r="P220">
            <v>25020705.649999999</v>
          </cell>
          <cell r="Q220">
            <v>34447593.960000001</v>
          </cell>
          <cell r="R220">
            <v>6563851.2699999996</v>
          </cell>
          <cell r="S220">
            <v>0</v>
          </cell>
          <cell r="T220">
            <v>700110.95</v>
          </cell>
          <cell r="U220">
            <v>2859977.14</v>
          </cell>
          <cell r="V220">
            <v>0</v>
          </cell>
          <cell r="W220">
            <v>0</v>
          </cell>
          <cell r="X220">
            <v>1381616.53</v>
          </cell>
          <cell r="Y220">
            <v>0</v>
          </cell>
          <cell r="Z220">
            <v>0</v>
          </cell>
          <cell r="AA220">
            <v>16063004.470000001</v>
          </cell>
          <cell r="AB220">
            <v>0</v>
          </cell>
          <cell r="AC220">
            <v>176126.83</v>
          </cell>
          <cell r="AD220">
            <v>0</v>
          </cell>
          <cell r="AE220">
            <v>2446358.81</v>
          </cell>
          <cell r="AF220">
            <v>41734167.090000004</v>
          </cell>
          <cell r="AG220">
            <v>17802403.48</v>
          </cell>
          <cell r="AH220">
            <v>183840.53</v>
          </cell>
          <cell r="AI220">
            <v>536911.37</v>
          </cell>
          <cell r="AJ220">
            <v>0</v>
          </cell>
          <cell r="AK220">
            <v>1000</v>
          </cell>
          <cell r="AL220">
            <v>50716798.799999997</v>
          </cell>
          <cell r="AM220">
            <v>5025055.9400000004</v>
          </cell>
          <cell r="AN220">
            <v>23053826.879999999</v>
          </cell>
          <cell r="AO220">
            <v>2791351.18</v>
          </cell>
          <cell r="AP220">
            <v>0</v>
          </cell>
          <cell r="AQ220">
            <v>0</v>
          </cell>
          <cell r="AR220">
            <v>0</v>
          </cell>
          <cell r="AS220">
            <v>0</v>
          </cell>
          <cell r="AT220">
            <v>0</v>
          </cell>
          <cell r="AU220">
            <v>0</v>
          </cell>
          <cell r="AV220">
            <v>0</v>
          </cell>
          <cell r="AW220">
            <v>22825209.829999998</v>
          </cell>
          <cell r="AX220">
            <v>5754553.7699999996</v>
          </cell>
          <cell r="AY220">
            <v>0</v>
          </cell>
          <cell r="AZ220">
            <v>0</v>
          </cell>
          <cell r="BA220">
            <v>12459475847.449999</v>
          </cell>
          <cell r="BB220">
            <v>96026075.560000017</v>
          </cell>
          <cell r="BC220">
            <v>0</v>
          </cell>
        </row>
        <row r="221">
          <cell r="A221" t="str">
            <v>02.2.01.02.01</v>
          </cell>
          <cell r="B221" t="str">
            <v>DEV TAHAKKUK EDEN MUALLAK HAS KARŞ</v>
          </cell>
          <cell r="C221">
            <v>4731795231.7799997</v>
          </cell>
          <cell r="D221">
            <v>34619107.420000002</v>
          </cell>
          <cell r="E221">
            <v>4939618.75</v>
          </cell>
          <cell r="F221">
            <v>0</v>
          </cell>
          <cell r="G221">
            <v>0</v>
          </cell>
          <cell r="H221">
            <v>6401256.6500000004</v>
          </cell>
          <cell r="I221">
            <v>0</v>
          </cell>
          <cell r="J221">
            <v>0</v>
          </cell>
          <cell r="K221">
            <v>199968774.86000001</v>
          </cell>
          <cell r="L221">
            <v>0</v>
          </cell>
          <cell r="M221">
            <v>632221.46</v>
          </cell>
          <cell r="N221">
            <v>4204624443.25</v>
          </cell>
          <cell r="O221">
            <v>2241434.0699999998</v>
          </cell>
          <cell r="P221">
            <v>12081275.109999999</v>
          </cell>
          <cell r="Q221">
            <v>30021814.940000001</v>
          </cell>
          <cell r="R221">
            <v>3228020.61</v>
          </cell>
          <cell r="S221">
            <v>0</v>
          </cell>
          <cell r="T221">
            <v>740423.72</v>
          </cell>
          <cell r="U221">
            <v>3534851.26</v>
          </cell>
          <cell r="V221">
            <v>0</v>
          </cell>
          <cell r="W221">
            <v>0</v>
          </cell>
          <cell r="X221">
            <v>1651098.85</v>
          </cell>
          <cell r="Y221">
            <v>0</v>
          </cell>
          <cell r="Z221">
            <v>0</v>
          </cell>
          <cell r="AA221">
            <v>43992860.789999999</v>
          </cell>
          <cell r="AB221">
            <v>0</v>
          </cell>
          <cell r="AC221">
            <v>139797.20000000001</v>
          </cell>
          <cell r="AD221">
            <v>0</v>
          </cell>
          <cell r="AE221">
            <v>3070612.56</v>
          </cell>
          <cell r="AF221">
            <v>40045605.979999997</v>
          </cell>
          <cell r="AG221">
            <v>19798477.719999999</v>
          </cell>
          <cell r="AH221">
            <v>178986.38</v>
          </cell>
          <cell r="AI221">
            <v>1674529.6</v>
          </cell>
          <cell r="AJ221">
            <v>0</v>
          </cell>
          <cell r="AK221">
            <v>1000</v>
          </cell>
          <cell r="AL221">
            <v>60885705.039999999</v>
          </cell>
          <cell r="AM221">
            <v>6187805.5</v>
          </cell>
          <cell r="AN221">
            <v>28260696.239999998</v>
          </cell>
          <cell r="AO221">
            <v>2766288.87</v>
          </cell>
          <cell r="AP221">
            <v>0</v>
          </cell>
          <cell r="AQ221">
            <v>0</v>
          </cell>
          <cell r="AR221">
            <v>0</v>
          </cell>
          <cell r="AS221">
            <v>0</v>
          </cell>
          <cell r="AT221">
            <v>0</v>
          </cell>
          <cell r="AU221">
            <v>0</v>
          </cell>
          <cell r="AV221">
            <v>0</v>
          </cell>
          <cell r="AW221">
            <v>14458657.189999999</v>
          </cell>
          <cell r="AX221">
            <v>5649867.7599999998</v>
          </cell>
          <cell r="AY221">
            <v>0</v>
          </cell>
          <cell r="AZ221">
            <v>0</v>
          </cell>
          <cell r="BA221">
            <v>4731795231.7799997</v>
          </cell>
          <cell r="BB221">
            <v>94642177.5</v>
          </cell>
          <cell r="BC221">
            <v>0</v>
          </cell>
        </row>
        <row r="222">
          <cell r="A222" t="str">
            <v>02.2.01.02.01.01</v>
          </cell>
          <cell r="B222" t="str">
            <v xml:space="preserve">DEV SİGORTALI MUALLAK HASAR KARŞILIĞI </v>
          </cell>
          <cell r="C222">
            <v>2690942015.6999993</v>
          </cell>
          <cell r="D222">
            <v>33308533.600000001</v>
          </cell>
          <cell r="E222">
            <v>4925398.03</v>
          </cell>
          <cell r="F222">
            <v>0</v>
          </cell>
          <cell r="G222">
            <v>0</v>
          </cell>
          <cell r="H222">
            <v>6197497</v>
          </cell>
          <cell r="I222">
            <v>0</v>
          </cell>
          <cell r="J222">
            <v>0</v>
          </cell>
          <cell r="K222">
            <v>198561176.66999999</v>
          </cell>
          <cell r="L222">
            <v>0</v>
          </cell>
          <cell r="M222">
            <v>629826</v>
          </cell>
          <cell r="N222">
            <v>2237170261.52</v>
          </cell>
          <cell r="O222">
            <v>656639.31000000006</v>
          </cell>
          <cell r="P222">
            <v>7836174.7300000004</v>
          </cell>
          <cell r="Q222">
            <v>15541848.43</v>
          </cell>
          <cell r="R222">
            <v>2440313.5499999998</v>
          </cell>
          <cell r="S222">
            <v>0</v>
          </cell>
          <cell r="T222">
            <v>670264.86</v>
          </cell>
          <cell r="U222">
            <v>3427581.02</v>
          </cell>
          <cell r="V222">
            <v>0</v>
          </cell>
          <cell r="W222">
            <v>0</v>
          </cell>
          <cell r="X222">
            <v>1648630.85</v>
          </cell>
          <cell r="Y222">
            <v>0</v>
          </cell>
          <cell r="Z222">
            <v>0</v>
          </cell>
          <cell r="AA222">
            <v>264000</v>
          </cell>
          <cell r="AB222">
            <v>0</v>
          </cell>
          <cell r="AC222">
            <v>3180</v>
          </cell>
          <cell r="AD222">
            <v>0</v>
          </cell>
          <cell r="AE222">
            <v>3022125</v>
          </cell>
          <cell r="AF222">
            <v>39504733.990000002</v>
          </cell>
          <cell r="AG222">
            <v>19684371.93</v>
          </cell>
          <cell r="AH222">
            <v>170000</v>
          </cell>
          <cell r="AI222">
            <v>502100</v>
          </cell>
          <cell r="AJ222">
            <v>0</v>
          </cell>
          <cell r="AK222">
            <v>1000</v>
          </cell>
          <cell r="AL222">
            <v>60072962.469999999</v>
          </cell>
          <cell r="AM222">
            <v>5836245.9900000002</v>
          </cell>
          <cell r="AN222">
            <v>26223372.329999998</v>
          </cell>
          <cell r="AO222">
            <v>2561793.94</v>
          </cell>
          <cell r="AP222">
            <v>0</v>
          </cell>
          <cell r="AQ222">
            <v>0</v>
          </cell>
          <cell r="AR222">
            <v>0</v>
          </cell>
          <cell r="AS222">
            <v>0</v>
          </cell>
          <cell r="AT222">
            <v>0</v>
          </cell>
          <cell r="AU222">
            <v>0</v>
          </cell>
          <cell r="AV222">
            <v>0</v>
          </cell>
          <cell r="AW222">
            <v>14458613.470000001</v>
          </cell>
          <cell r="AX222">
            <v>5623371.0099999998</v>
          </cell>
          <cell r="AY222">
            <v>0</v>
          </cell>
          <cell r="AZ222">
            <v>0</v>
          </cell>
          <cell r="BA222">
            <v>2690942015.6999993</v>
          </cell>
          <cell r="BB222">
            <v>92667639.520000011</v>
          </cell>
          <cell r="BC222">
            <v>0</v>
          </cell>
        </row>
        <row r="223">
          <cell r="A223" t="str">
            <v>02.2.01.02.01.02</v>
          </cell>
          <cell r="B223" t="str">
            <v xml:space="preserve">DEV EKSPER MUALLAK HASAR KARŞILIĞI </v>
          </cell>
          <cell r="C223">
            <v>46777840.349999994</v>
          </cell>
          <cell r="D223">
            <v>858661.79</v>
          </cell>
          <cell r="E223">
            <v>0</v>
          </cell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159290.87</v>
          </cell>
          <cell r="L223">
            <v>0</v>
          </cell>
          <cell r="M223">
            <v>2395.46</v>
          </cell>
          <cell r="N223">
            <v>43578608.369999997</v>
          </cell>
          <cell r="O223">
            <v>1592.63</v>
          </cell>
          <cell r="P223">
            <v>150239.91</v>
          </cell>
          <cell r="Q223">
            <v>100</v>
          </cell>
          <cell r="R223">
            <v>71079.240000000005</v>
          </cell>
          <cell r="S223">
            <v>0</v>
          </cell>
          <cell r="T223">
            <v>69933.86</v>
          </cell>
          <cell r="U223">
            <v>79489.95</v>
          </cell>
          <cell r="V223">
            <v>0</v>
          </cell>
          <cell r="W223">
            <v>0</v>
          </cell>
          <cell r="X223">
            <v>2468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425428.87</v>
          </cell>
          <cell r="AG223">
            <v>114105.79</v>
          </cell>
          <cell r="AH223">
            <v>8986.3799999999992</v>
          </cell>
          <cell r="AI223">
            <v>0</v>
          </cell>
          <cell r="AJ223">
            <v>0</v>
          </cell>
          <cell r="AK223">
            <v>0</v>
          </cell>
          <cell r="AL223">
            <v>788859.39</v>
          </cell>
          <cell r="AM223">
            <v>41961.55</v>
          </cell>
          <cell r="AN223">
            <v>237091.21</v>
          </cell>
          <cell r="AO223">
            <v>187547.08</v>
          </cell>
          <cell r="AP223">
            <v>0</v>
          </cell>
          <cell r="AQ223">
            <v>0</v>
          </cell>
          <cell r="AR223">
            <v>0</v>
          </cell>
          <cell r="AS223">
            <v>0</v>
          </cell>
          <cell r="AT223">
            <v>0</v>
          </cell>
          <cell r="AU223">
            <v>0</v>
          </cell>
          <cell r="AV223">
            <v>0</v>
          </cell>
          <cell r="AW223">
            <v>0</v>
          </cell>
          <cell r="AX223">
            <v>0</v>
          </cell>
          <cell r="AY223">
            <v>0</v>
          </cell>
          <cell r="AZ223">
            <v>0</v>
          </cell>
          <cell r="BA223">
            <v>46777840.349999994</v>
          </cell>
          <cell r="BB223">
            <v>1407182.83</v>
          </cell>
          <cell r="BC223">
            <v>0</v>
          </cell>
        </row>
        <row r="224">
          <cell r="A224" t="str">
            <v>02.2.01.02.01.03</v>
          </cell>
          <cell r="B224" t="str">
            <v xml:space="preserve">DEV DAVALI DOSYALAR MUALLAK HASAR KARŞILIĞI </v>
          </cell>
          <cell r="C224">
            <v>2000298332.01</v>
          </cell>
          <cell r="D224">
            <v>525959.52</v>
          </cell>
          <cell r="E224">
            <v>0</v>
          </cell>
          <cell r="F224">
            <v>0</v>
          </cell>
          <cell r="G224">
            <v>0</v>
          </cell>
          <cell r="H224">
            <v>26391.98</v>
          </cell>
          <cell r="I224">
            <v>0</v>
          </cell>
          <cell r="J224">
            <v>0</v>
          </cell>
          <cell r="K224">
            <v>1466036.73</v>
          </cell>
          <cell r="L224">
            <v>0</v>
          </cell>
          <cell r="M224">
            <v>0</v>
          </cell>
          <cell r="N224">
            <v>1951484135.0899999</v>
          </cell>
          <cell r="O224">
            <v>1809371.92</v>
          </cell>
          <cell r="P224">
            <v>4786666.8600000003</v>
          </cell>
          <cell r="Q224">
            <v>17024225.539999999</v>
          </cell>
          <cell r="R224">
            <v>843091.55</v>
          </cell>
          <cell r="S224">
            <v>0</v>
          </cell>
          <cell r="T224">
            <v>0</v>
          </cell>
          <cell r="U224">
            <v>32682.7</v>
          </cell>
          <cell r="V224">
            <v>0</v>
          </cell>
          <cell r="W224">
            <v>0</v>
          </cell>
          <cell r="X224">
            <v>0</v>
          </cell>
          <cell r="Y224">
            <v>0</v>
          </cell>
          <cell r="Z224">
            <v>0</v>
          </cell>
          <cell r="AA224">
            <v>18046779.23</v>
          </cell>
          <cell r="AB224">
            <v>0</v>
          </cell>
          <cell r="AC224">
            <v>160726.12</v>
          </cell>
          <cell r="AD224">
            <v>0</v>
          </cell>
          <cell r="AE224">
            <v>20573.599999999999</v>
          </cell>
          <cell r="AF224">
            <v>135815.44</v>
          </cell>
          <cell r="AG224">
            <v>0</v>
          </cell>
          <cell r="AH224">
            <v>0</v>
          </cell>
          <cell r="AI224">
            <v>1379051.29</v>
          </cell>
          <cell r="AJ224">
            <v>0</v>
          </cell>
          <cell r="AK224">
            <v>0</v>
          </cell>
          <cell r="AL224">
            <v>26392</v>
          </cell>
          <cell r="AM224">
            <v>364232.89</v>
          </cell>
          <cell r="AN224">
            <v>2116869.65</v>
          </cell>
          <cell r="AO224">
            <v>18383.46</v>
          </cell>
          <cell r="AP224">
            <v>0</v>
          </cell>
          <cell r="AQ224">
            <v>0</v>
          </cell>
          <cell r="AR224">
            <v>0</v>
          </cell>
          <cell r="AS224">
            <v>0</v>
          </cell>
          <cell r="AT224">
            <v>0</v>
          </cell>
          <cell r="AU224">
            <v>0</v>
          </cell>
          <cell r="AV224">
            <v>0</v>
          </cell>
          <cell r="AW224">
            <v>51.44</v>
          </cell>
          <cell r="AX224">
            <v>30895</v>
          </cell>
          <cell r="AY224">
            <v>0</v>
          </cell>
          <cell r="AZ224">
            <v>0</v>
          </cell>
          <cell r="BA224">
            <v>2000298332.01</v>
          </cell>
          <cell r="BB224">
            <v>661774.96</v>
          </cell>
          <cell r="BC224">
            <v>0</v>
          </cell>
        </row>
        <row r="225">
          <cell r="A225" t="str">
            <v>02.2.01.02.01.04</v>
          </cell>
          <cell r="B225" t="str">
            <v>DEV YEŞİLKART MUALLAK HASAR KARŞ.</v>
          </cell>
          <cell r="C225">
            <v>3478479.48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  <cell r="M225">
            <v>0</v>
          </cell>
          <cell r="N225">
            <v>3478479.48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0</v>
          </cell>
          <cell r="V225">
            <v>0</v>
          </cell>
          <cell r="W225">
            <v>0</v>
          </cell>
          <cell r="X225">
            <v>0</v>
          </cell>
          <cell r="Y225">
            <v>0</v>
          </cell>
          <cell r="Z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0</v>
          </cell>
          <cell r="AE225">
            <v>0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L225">
            <v>0</v>
          </cell>
          <cell r="AM225">
            <v>0</v>
          </cell>
          <cell r="AN225">
            <v>0</v>
          </cell>
          <cell r="AO225">
            <v>0</v>
          </cell>
          <cell r="AP225">
            <v>0</v>
          </cell>
          <cell r="AQ225">
            <v>0</v>
          </cell>
          <cell r="AR225">
            <v>0</v>
          </cell>
          <cell r="AS225">
            <v>0</v>
          </cell>
          <cell r="AT225">
            <v>0</v>
          </cell>
          <cell r="AU225">
            <v>0</v>
          </cell>
          <cell r="AV225">
            <v>0</v>
          </cell>
          <cell r="AW225">
            <v>0</v>
          </cell>
          <cell r="AX225">
            <v>0</v>
          </cell>
          <cell r="AY225">
            <v>0</v>
          </cell>
          <cell r="AZ225">
            <v>0</v>
          </cell>
          <cell r="BA225">
            <v>3478479.48</v>
          </cell>
          <cell r="BB225">
            <v>0</v>
          </cell>
          <cell r="BC225">
            <v>0</v>
          </cell>
        </row>
        <row r="226">
          <cell r="A226" t="str">
            <v>02.2.01.02.01.90</v>
          </cell>
          <cell r="B226" t="str">
            <v xml:space="preserve">DEV.DAVA SÜRECİNDE ELDE ED.GELİRLER(-) </v>
          </cell>
          <cell r="C226">
            <v>-397618956.57000005</v>
          </cell>
          <cell r="D226">
            <v>-78893.929999999993</v>
          </cell>
          <cell r="E226">
            <v>0</v>
          </cell>
          <cell r="F226">
            <v>0</v>
          </cell>
          <cell r="G226">
            <v>0</v>
          </cell>
          <cell r="H226">
            <v>-3958.8</v>
          </cell>
          <cell r="I226">
            <v>0</v>
          </cell>
          <cell r="J226">
            <v>0</v>
          </cell>
          <cell r="K226">
            <v>-219905.51</v>
          </cell>
          <cell r="L226">
            <v>0</v>
          </cell>
          <cell r="M226">
            <v>0</v>
          </cell>
          <cell r="N226">
            <v>-390296827.01999998</v>
          </cell>
          <cell r="O226">
            <v>-271405.78999999998</v>
          </cell>
          <cell r="P226">
            <v>-718000.03</v>
          </cell>
          <cell r="Q226">
            <v>-2553633.83</v>
          </cell>
          <cell r="R226">
            <v>-126463.73</v>
          </cell>
          <cell r="S226">
            <v>0</v>
          </cell>
          <cell r="T226">
            <v>0</v>
          </cell>
          <cell r="U226">
            <v>-4902.41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-2707016.88</v>
          </cell>
          <cell r="AB226">
            <v>0</v>
          </cell>
          <cell r="AC226">
            <v>-24108.92</v>
          </cell>
          <cell r="AD226">
            <v>0</v>
          </cell>
          <cell r="AE226">
            <v>-3086.04</v>
          </cell>
          <cell r="AF226">
            <v>-20372.32</v>
          </cell>
          <cell r="AG226">
            <v>0</v>
          </cell>
          <cell r="AH226">
            <v>0</v>
          </cell>
          <cell r="AI226">
            <v>-206857.69</v>
          </cell>
          <cell r="AJ226">
            <v>0</v>
          </cell>
          <cell r="AK226">
            <v>0</v>
          </cell>
          <cell r="AL226">
            <v>-3958.8</v>
          </cell>
          <cell r="AM226">
            <v>-54634.93</v>
          </cell>
          <cell r="AN226">
            <v>-317530.45</v>
          </cell>
          <cell r="AO226">
            <v>-2757.52</v>
          </cell>
          <cell r="AP226">
            <v>0</v>
          </cell>
          <cell r="AQ226">
            <v>0</v>
          </cell>
          <cell r="AR226">
            <v>0</v>
          </cell>
          <cell r="AS226">
            <v>0</v>
          </cell>
          <cell r="AT226">
            <v>0</v>
          </cell>
          <cell r="AU226">
            <v>0</v>
          </cell>
          <cell r="AV226">
            <v>0</v>
          </cell>
          <cell r="AW226">
            <v>-7.72</v>
          </cell>
          <cell r="AX226">
            <v>-4634.25</v>
          </cell>
          <cell r="AY226">
            <v>0</v>
          </cell>
          <cell r="AZ226">
            <v>0</v>
          </cell>
          <cell r="BA226">
            <v>-397618956.57000005</v>
          </cell>
          <cell r="BB226">
            <v>-99266.25</v>
          </cell>
          <cell r="BC226">
            <v>0</v>
          </cell>
        </row>
        <row r="227">
          <cell r="A227" t="str">
            <v>02.2.01.02.01.97</v>
          </cell>
          <cell r="B227" t="str">
            <v>DEV.tıp HAVUZ ALINAN MUALAK HASAR KRŞ.</v>
          </cell>
          <cell r="C227">
            <v>28380372.93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28380372.93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L227">
            <v>0</v>
          </cell>
          <cell r="AM227">
            <v>0</v>
          </cell>
          <cell r="AN227">
            <v>0</v>
          </cell>
          <cell r="AO227">
            <v>0</v>
          </cell>
          <cell r="AP227">
            <v>0</v>
          </cell>
          <cell r="AQ227">
            <v>0</v>
          </cell>
          <cell r="AR227">
            <v>0</v>
          </cell>
          <cell r="AS227">
            <v>0</v>
          </cell>
          <cell r="AT227">
            <v>0</v>
          </cell>
          <cell r="AU227">
            <v>0</v>
          </cell>
          <cell r="AV227">
            <v>0</v>
          </cell>
          <cell r="AW227">
            <v>0</v>
          </cell>
          <cell r="AX227">
            <v>0</v>
          </cell>
          <cell r="AY227">
            <v>0</v>
          </cell>
          <cell r="AZ227">
            <v>0</v>
          </cell>
          <cell r="BA227">
            <v>28380372.93</v>
          </cell>
          <cell r="BB227">
            <v>0</v>
          </cell>
          <cell r="BC227">
            <v>0</v>
          </cell>
        </row>
        <row r="228">
          <cell r="A228" t="str">
            <v>02.2.01.02.01.98</v>
          </cell>
          <cell r="B228" t="str">
            <v>DEV.HAVUZ ALINAN MUALAK HASAR KRŞ.</v>
          </cell>
          <cell r="C228">
            <v>352155577.44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352155577.44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K228">
            <v>0</v>
          </cell>
          <cell r="AL228">
            <v>0</v>
          </cell>
          <cell r="AM228">
            <v>0</v>
          </cell>
          <cell r="AN228">
            <v>0</v>
          </cell>
          <cell r="AO228">
            <v>0</v>
          </cell>
          <cell r="AP228">
            <v>0</v>
          </cell>
          <cell r="AQ228">
            <v>0</v>
          </cell>
          <cell r="AR228">
            <v>0</v>
          </cell>
          <cell r="AS228">
            <v>0</v>
          </cell>
          <cell r="AT228">
            <v>0</v>
          </cell>
          <cell r="AU228">
            <v>0</v>
          </cell>
          <cell r="AV228">
            <v>0</v>
          </cell>
          <cell r="AW228">
            <v>0</v>
          </cell>
          <cell r="AX228">
            <v>0</v>
          </cell>
          <cell r="AY228">
            <v>0</v>
          </cell>
          <cell r="AZ228">
            <v>0</v>
          </cell>
          <cell r="BA228">
            <v>352155577.44</v>
          </cell>
          <cell r="BB228">
            <v>0</v>
          </cell>
          <cell r="BC228">
            <v>0</v>
          </cell>
        </row>
        <row r="229">
          <cell r="A229" t="str">
            <v>02.2.01.02.01.99</v>
          </cell>
          <cell r="B229" t="str">
            <v>DEV.DİĞER MUALLAK HASARLAR</v>
          </cell>
          <cell r="C229">
            <v>7381570.4400000004</v>
          </cell>
          <cell r="D229">
            <v>4846.4399999999996</v>
          </cell>
          <cell r="E229">
            <v>14220.72</v>
          </cell>
          <cell r="F229">
            <v>0</v>
          </cell>
          <cell r="G229">
            <v>0</v>
          </cell>
          <cell r="H229">
            <v>181326.47</v>
          </cell>
          <cell r="I229">
            <v>0</v>
          </cell>
          <cell r="J229">
            <v>0</v>
          </cell>
          <cell r="K229">
            <v>2176.1</v>
          </cell>
          <cell r="L229">
            <v>0</v>
          </cell>
          <cell r="M229">
            <v>0</v>
          </cell>
          <cell r="N229">
            <v>7054208.3700000001</v>
          </cell>
          <cell r="O229">
            <v>45236</v>
          </cell>
          <cell r="P229">
            <v>26193.64</v>
          </cell>
          <cell r="Q229">
            <v>9274.7999999999993</v>
          </cell>
          <cell r="R229">
            <v>0</v>
          </cell>
          <cell r="S229">
            <v>0</v>
          </cell>
          <cell r="T229">
            <v>225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8725.51</v>
          </cell>
          <cell r="AB229">
            <v>0</v>
          </cell>
          <cell r="AC229">
            <v>0</v>
          </cell>
          <cell r="AD229">
            <v>0</v>
          </cell>
          <cell r="AE229">
            <v>31000</v>
          </cell>
          <cell r="AF229">
            <v>0</v>
          </cell>
          <cell r="AG229">
            <v>0</v>
          </cell>
          <cell r="AH229">
            <v>0</v>
          </cell>
          <cell r="AI229">
            <v>236</v>
          </cell>
          <cell r="AJ229">
            <v>0</v>
          </cell>
          <cell r="AK229">
            <v>0</v>
          </cell>
          <cell r="AL229">
            <v>1449.98</v>
          </cell>
          <cell r="AM229">
            <v>0</v>
          </cell>
          <cell r="AN229">
            <v>893.5</v>
          </cell>
          <cell r="AO229">
            <v>1321.91</v>
          </cell>
          <cell r="AP229">
            <v>0</v>
          </cell>
          <cell r="AQ229">
            <v>0</v>
          </cell>
          <cell r="AR229">
            <v>0</v>
          </cell>
          <cell r="AS229">
            <v>0</v>
          </cell>
          <cell r="AT229">
            <v>0</v>
          </cell>
          <cell r="AU229">
            <v>0</v>
          </cell>
          <cell r="AV229">
            <v>0</v>
          </cell>
          <cell r="AW229">
            <v>0</v>
          </cell>
          <cell r="AX229">
            <v>236</v>
          </cell>
          <cell r="AY229">
            <v>0</v>
          </cell>
          <cell r="AZ229">
            <v>0</v>
          </cell>
          <cell r="BA229">
            <v>7381570.4400000004</v>
          </cell>
          <cell r="BB229">
            <v>4846.4399999999996</v>
          </cell>
          <cell r="BC229">
            <v>0</v>
          </cell>
        </row>
        <row r="230">
          <cell r="A230" t="str">
            <v>02.2.01.02.02</v>
          </cell>
          <cell r="B230" t="str">
            <v>DEV RAPORLANMAYAN MUALLAK HAS KARŞ</v>
          </cell>
          <cell r="C230">
            <v>13444905818.830002</v>
          </cell>
          <cell r="D230">
            <v>8695431.1699999999</v>
          </cell>
          <cell r="E230">
            <v>4399166.25</v>
          </cell>
          <cell r="F230">
            <v>0</v>
          </cell>
          <cell r="G230">
            <v>0</v>
          </cell>
          <cell r="H230">
            <v>-2293487.91</v>
          </cell>
          <cell r="I230">
            <v>0</v>
          </cell>
          <cell r="J230">
            <v>0</v>
          </cell>
          <cell r="K230">
            <v>7403005.2300000004</v>
          </cell>
          <cell r="L230">
            <v>0</v>
          </cell>
          <cell r="M230">
            <v>-109673.03</v>
          </cell>
          <cell r="N230">
            <v>13252813217.700001</v>
          </cell>
          <cell r="O230">
            <v>88576484.790000007</v>
          </cell>
          <cell r="P230">
            <v>14898053.9</v>
          </cell>
          <cell r="Q230">
            <v>36019613.75</v>
          </cell>
          <cell r="R230">
            <v>9060069.7599999998</v>
          </cell>
          <cell r="S230">
            <v>0</v>
          </cell>
          <cell r="T230">
            <v>157438.65</v>
          </cell>
          <cell r="U230">
            <v>154787.51</v>
          </cell>
          <cell r="V230">
            <v>0</v>
          </cell>
          <cell r="W230">
            <v>0</v>
          </cell>
          <cell r="X230">
            <v>301760.49</v>
          </cell>
          <cell r="Y230">
            <v>0</v>
          </cell>
          <cell r="Z230">
            <v>0</v>
          </cell>
          <cell r="AA230">
            <v>-5111100.74</v>
          </cell>
          <cell r="AB230">
            <v>0</v>
          </cell>
          <cell r="AC230">
            <v>207295.81</v>
          </cell>
          <cell r="AD230">
            <v>0</v>
          </cell>
          <cell r="AE230">
            <v>-72518.710000000006</v>
          </cell>
          <cell r="AF230">
            <v>8592579.4600000009</v>
          </cell>
          <cell r="AG230">
            <v>813711.5</v>
          </cell>
          <cell r="AH230">
            <v>33837.050000000003</v>
          </cell>
          <cell r="AI230">
            <v>-1095588.75</v>
          </cell>
          <cell r="AJ230">
            <v>0</v>
          </cell>
          <cell r="AK230">
            <v>0</v>
          </cell>
          <cell r="AL230">
            <v>4728404.6900000004</v>
          </cell>
          <cell r="AM230">
            <v>262073.79</v>
          </cell>
          <cell r="AN230">
            <v>1429667.8</v>
          </cell>
          <cell r="AO230">
            <v>965126.79</v>
          </cell>
          <cell r="AP230">
            <v>0</v>
          </cell>
          <cell r="AQ230">
            <v>0</v>
          </cell>
          <cell r="AR230">
            <v>0</v>
          </cell>
          <cell r="AS230">
            <v>0</v>
          </cell>
          <cell r="AT230">
            <v>0</v>
          </cell>
          <cell r="AU230">
            <v>0</v>
          </cell>
          <cell r="AV230">
            <v>0</v>
          </cell>
          <cell r="AW230">
            <v>12842435.869999999</v>
          </cell>
          <cell r="AX230">
            <v>1234026.01</v>
          </cell>
          <cell r="AY230">
            <v>0</v>
          </cell>
          <cell r="AZ230">
            <v>0</v>
          </cell>
          <cell r="BA230">
            <v>13444905818.830002</v>
          </cell>
          <cell r="BB230">
            <v>18135559.180000003</v>
          </cell>
          <cell r="BC230">
            <v>0</v>
          </cell>
        </row>
        <row r="231">
          <cell r="A231" t="str">
            <v>02.2.01.02.03</v>
          </cell>
          <cell r="B231" t="str">
            <v>DEV MUALLAK HAS KARŞ YETERLİLİK FARKI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  <cell r="M231">
            <v>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0</v>
          </cell>
          <cell r="V231">
            <v>0</v>
          </cell>
          <cell r="W231">
            <v>0</v>
          </cell>
          <cell r="X231">
            <v>0</v>
          </cell>
          <cell r="Y231">
            <v>0</v>
          </cell>
          <cell r="Z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0</v>
          </cell>
          <cell r="AF231">
            <v>0</v>
          </cell>
          <cell r="AG231">
            <v>0</v>
          </cell>
          <cell r="AH231">
            <v>0</v>
          </cell>
          <cell r="AI231">
            <v>0</v>
          </cell>
          <cell r="AJ231">
            <v>0</v>
          </cell>
          <cell r="AK231">
            <v>0</v>
          </cell>
          <cell r="AL231">
            <v>0</v>
          </cell>
          <cell r="AM231">
            <v>0</v>
          </cell>
          <cell r="AN231">
            <v>0</v>
          </cell>
          <cell r="AO231">
            <v>0</v>
          </cell>
          <cell r="AP231">
            <v>0</v>
          </cell>
          <cell r="AQ231">
            <v>0</v>
          </cell>
          <cell r="AR231">
            <v>0</v>
          </cell>
          <cell r="AS231">
            <v>0</v>
          </cell>
          <cell r="AT231">
            <v>0</v>
          </cell>
          <cell r="AU231">
            <v>0</v>
          </cell>
          <cell r="AV231">
            <v>0</v>
          </cell>
          <cell r="AW231">
            <v>0</v>
          </cell>
          <cell r="AX231">
            <v>0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0</v>
          </cell>
        </row>
        <row r="232">
          <cell r="A232" t="str">
            <v>02.2.01.02.50</v>
          </cell>
          <cell r="B232" t="str">
            <v xml:space="preserve">DEV.MUALLAK HASAR İSKONTOSU </v>
          </cell>
          <cell r="C232">
            <v>-6781916488.29</v>
          </cell>
          <cell r="D232">
            <v>-7008874.1299999999</v>
          </cell>
          <cell r="E232">
            <v>-1795734.72</v>
          </cell>
          <cell r="F232">
            <v>0</v>
          </cell>
          <cell r="G232">
            <v>0</v>
          </cell>
          <cell r="H232">
            <v>-827728.23</v>
          </cell>
          <cell r="I232">
            <v>0</v>
          </cell>
          <cell r="J232">
            <v>0</v>
          </cell>
          <cell r="K232">
            <v>-27866920.719999999</v>
          </cell>
          <cell r="L232">
            <v>0</v>
          </cell>
          <cell r="M232">
            <v>41349.26</v>
          </cell>
          <cell r="N232">
            <v>-6623304657.25</v>
          </cell>
          <cell r="O232">
            <v>-29781829.219999999</v>
          </cell>
          <cell r="P232">
            <v>-1958623.36</v>
          </cell>
          <cell r="Q232">
            <v>-31593834.73</v>
          </cell>
          <cell r="R232">
            <v>-5724239.0999999996</v>
          </cell>
          <cell r="S232">
            <v>0</v>
          </cell>
          <cell r="T232">
            <v>-197751.42</v>
          </cell>
          <cell r="U232">
            <v>-829661.63</v>
          </cell>
          <cell r="V232">
            <v>0</v>
          </cell>
          <cell r="W232">
            <v>0</v>
          </cell>
          <cell r="X232">
            <v>-571242.81000000006</v>
          </cell>
          <cell r="Y232">
            <v>0</v>
          </cell>
          <cell r="Z232">
            <v>0</v>
          </cell>
          <cell r="AA232">
            <v>-10485263.390000001</v>
          </cell>
          <cell r="AB232">
            <v>0</v>
          </cell>
          <cell r="AC232">
            <v>-170966.18</v>
          </cell>
          <cell r="AD232">
            <v>0</v>
          </cell>
          <cell r="AE232">
            <v>-551735.04000000004</v>
          </cell>
          <cell r="AF232">
            <v>-6904018.3499999996</v>
          </cell>
          <cell r="AG232">
            <v>-2809785.74</v>
          </cell>
          <cell r="AH232">
            <v>-28982.9</v>
          </cell>
          <cell r="AI232">
            <v>-42029.48</v>
          </cell>
          <cell r="AJ232">
            <v>0</v>
          </cell>
          <cell r="AK232">
            <v>0</v>
          </cell>
          <cell r="AL232">
            <v>-14897310.93</v>
          </cell>
          <cell r="AM232">
            <v>-1424823.35</v>
          </cell>
          <cell r="AN232">
            <v>-6636537.1600000001</v>
          </cell>
          <cell r="AO232">
            <v>-940064.48</v>
          </cell>
          <cell r="AP232">
            <v>0</v>
          </cell>
          <cell r="AQ232">
            <v>0</v>
          </cell>
          <cell r="AR232">
            <v>0</v>
          </cell>
          <cell r="AS232">
            <v>0</v>
          </cell>
          <cell r="AT232">
            <v>0</v>
          </cell>
          <cell r="AU232">
            <v>0</v>
          </cell>
          <cell r="AV232">
            <v>0</v>
          </cell>
          <cell r="AW232">
            <v>-4475883.2300000004</v>
          </cell>
          <cell r="AX232">
            <v>-1129340</v>
          </cell>
          <cell r="AY232">
            <v>0</v>
          </cell>
          <cell r="AZ232">
            <v>0</v>
          </cell>
          <cell r="BA232">
            <v>-6781916488.29</v>
          </cell>
          <cell r="BB232">
            <v>-16751661.120000001</v>
          </cell>
          <cell r="BC232">
            <v>0</v>
          </cell>
        </row>
        <row r="233">
          <cell r="A233" t="str">
            <v>02.2.01.02.97</v>
          </cell>
          <cell r="B233" t="str">
            <v xml:space="preserve">DEV.TIP HAVUZU ALINAN RAPOR MUALLAK HASAR </v>
          </cell>
          <cell r="C233">
            <v>-12333492.189999999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A233">
            <v>-12333492.189999999</v>
          </cell>
          <cell r="AB233">
            <v>0</v>
          </cell>
          <cell r="AC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  <cell r="AH233">
            <v>0</v>
          </cell>
          <cell r="AI233">
            <v>0</v>
          </cell>
          <cell r="AJ233">
            <v>0</v>
          </cell>
          <cell r="AK233">
            <v>0</v>
          </cell>
          <cell r="AL233">
            <v>0</v>
          </cell>
          <cell r="AM233">
            <v>0</v>
          </cell>
          <cell r="AN233">
            <v>0</v>
          </cell>
          <cell r="AO233">
            <v>0</v>
          </cell>
          <cell r="AP233">
            <v>0</v>
          </cell>
          <cell r="AQ233">
            <v>0</v>
          </cell>
          <cell r="AR233">
            <v>0</v>
          </cell>
          <cell r="AS233">
            <v>0</v>
          </cell>
          <cell r="AT233">
            <v>0</v>
          </cell>
          <cell r="AU233">
            <v>0</v>
          </cell>
          <cell r="AV233">
            <v>0</v>
          </cell>
          <cell r="AW233">
            <v>0</v>
          </cell>
          <cell r="AX233">
            <v>0</v>
          </cell>
          <cell r="AY233">
            <v>0</v>
          </cell>
          <cell r="AZ233">
            <v>0</v>
          </cell>
          <cell r="BA233">
            <v>-12333492.189999999</v>
          </cell>
          <cell r="BB233">
            <v>0</v>
          </cell>
          <cell r="BC233">
            <v>0</v>
          </cell>
        </row>
        <row r="234">
          <cell r="A234" t="str">
            <v>02.2.01.02.98</v>
          </cell>
          <cell r="B234" t="str">
            <v xml:space="preserve">DEV.HAVUZ ALINAN RAPOR MUALLAK HASAR </v>
          </cell>
          <cell r="C234">
            <v>1070566420.58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1070566420.58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K234">
            <v>0</v>
          </cell>
          <cell r="AL234">
            <v>0</v>
          </cell>
          <cell r="AM234">
            <v>0</v>
          </cell>
          <cell r="AN234">
            <v>0</v>
          </cell>
          <cell r="AO234">
            <v>0</v>
          </cell>
          <cell r="AP234">
            <v>0</v>
          </cell>
          <cell r="AQ234">
            <v>0</v>
          </cell>
          <cell r="AR234">
            <v>0</v>
          </cell>
          <cell r="AS234">
            <v>0</v>
          </cell>
          <cell r="AT234">
            <v>0</v>
          </cell>
          <cell r="AU234">
            <v>0</v>
          </cell>
          <cell r="AV234">
            <v>0</v>
          </cell>
          <cell r="AW234">
            <v>0</v>
          </cell>
          <cell r="AX234">
            <v>0</v>
          </cell>
          <cell r="AY234">
            <v>0</v>
          </cell>
          <cell r="AZ234">
            <v>0</v>
          </cell>
          <cell r="BA234">
            <v>1070566420.58</v>
          </cell>
          <cell r="BB234">
            <v>0</v>
          </cell>
          <cell r="BC234">
            <v>0</v>
          </cell>
        </row>
        <row r="235">
          <cell r="A235" t="str">
            <v>02.2.02</v>
          </cell>
          <cell r="B235" t="str">
            <v>MUALLAK HAS.REAS PAYI DEGISIMİ</v>
          </cell>
          <cell r="C235">
            <v>-339518230.59000003</v>
          </cell>
          <cell r="D235">
            <v>116195824.92</v>
          </cell>
          <cell r="E235">
            <v>44633991.609999999</v>
          </cell>
          <cell r="F235">
            <v>0</v>
          </cell>
          <cell r="G235">
            <v>0</v>
          </cell>
          <cell r="H235">
            <v>3474807.57</v>
          </cell>
          <cell r="I235">
            <v>0</v>
          </cell>
          <cell r="J235">
            <v>0</v>
          </cell>
          <cell r="K235">
            <v>-17997129.469999999</v>
          </cell>
          <cell r="L235">
            <v>0</v>
          </cell>
          <cell r="M235">
            <v>70209.31</v>
          </cell>
          <cell r="N235">
            <v>-496852548.86000001</v>
          </cell>
          <cell r="O235">
            <v>0</v>
          </cell>
          <cell r="P235">
            <v>-61870.49</v>
          </cell>
          <cell r="Q235">
            <v>18140300.510000002</v>
          </cell>
          <cell r="R235">
            <v>5315137.49</v>
          </cell>
          <cell r="S235">
            <v>0</v>
          </cell>
          <cell r="T235">
            <v>726733.15</v>
          </cell>
          <cell r="U235">
            <v>-230550.81</v>
          </cell>
          <cell r="V235">
            <v>0</v>
          </cell>
          <cell r="W235">
            <v>402565.7</v>
          </cell>
          <cell r="X235">
            <v>13661239.73</v>
          </cell>
          <cell r="Y235">
            <v>0</v>
          </cell>
          <cell r="Z235">
            <v>0</v>
          </cell>
          <cell r="AA235">
            <v>13209517.23</v>
          </cell>
          <cell r="AB235">
            <v>0</v>
          </cell>
          <cell r="AC235">
            <v>2758728.19</v>
          </cell>
          <cell r="AD235">
            <v>0</v>
          </cell>
          <cell r="AE235">
            <v>1626.04</v>
          </cell>
          <cell r="AF235">
            <v>-23914471.34</v>
          </cell>
          <cell r="AG235">
            <v>-16603201.83</v>
          </cell>
          <cell r="AH235">
            <v>-19842.07</v>
          </cell>
          <cell r="AI235">
            <v>3408973.06</v>
          </cell>
          <cell r="AJ235">
            <v>0</v>
          </cell>
          <cell r="AK235">
            <v>0</v>
          </cell>
          <cell r="AL235">
            <v>-19974363.890000001</v>
          </cell>
          <cell r="AM235">
            <v>-1883636.22</v>
          </cell>
          <cell r="AN235">
            <v>16129515.640000001</v>
          </cell>
          <cell r="AO235">
            <v>3901697.08</v>
          </cell>
          <cell r="AP235">
            <v>0</v>
          </cell>
          <cell r="AQ235">
            <v>0</v>
          </cell>
          <cell r="AR235">
            <v>0</v>
          </cell>
          <cell r="AS235">
            <v>0</v>
          </cell>
          <cell r="AT235">
            <v>0</v>
          </cell>
          <cell r="AU235">
            <v>0</v>
          </cell>
          <cell r="AV235">
            <v>0</v>
          </cell>
          <cell r="AW235">
            <v>-4886634.67</v>
          </cell>
          <cell r="AX235">
            <v>875151.83</v>
          </cell>
          <cell r="AY235">
            <v>0</v>
          </cell>
          <cell r="AZ235">
            <v>0</v>
          </cell>
          <cell r="BA235">
            <v>-339518230.59000003</v>
          </cell>
          <cell r="BB235">
            <v>75658309.680000007</v>
          </cell>
          <cell r="BC235">
            <v>0</v>
          </cell>
        </row>
        <row r="236">
          <cell r="A236" t="str">
            <v>02.2.02.01</v>
          </cell>
          <cell r="B236" t="str">
            <v>MUALLAK HASARLAR KARS.REAS PAYI (+)</v>
          </cell>
          <cell r="C236">
            <v>3197491573.8800001</v>
          </cell>
          <cell r="D236">
            <v>147733706.59999999</v>
          </cell>
          <cell r="E236">
            <v>51960548.259999998</v>
          </cell>
          <cell r="F236">
            <v>0</v>
          </cell>
          <cell r="G236">
            <v>0</v>
          </cell>
          <cell r="H236">
            <v>1827715.38</v>
          </cell>
          <cell r="I236">
            <v>0</v>
          </cell>
          <cell r="J236">
            <v>0</v>
          </cell>
          <cell r="K236">
            <v>173275449.75999999</v>
          </cell>
          <cell r="L236">
            <v>0</v>
          </cell>
          <cell r="M236">
            <v>505685.57</v>
          </cell>
          <cell r="N236">
            <v>2619953361.3499999</v>
          </cell>
          <cell r="O236">
            <v>0</v>
          </cell>
          <cell r="P236">
            <v>474743.18</v>
          </cell>
          <cell r="Q236">
            <v>49217129.259999998</v>
          </cell>
          <cell r="R236">
            <v>11320229.939999999</v>
          </cell>
          <cell r="S236">
            <v>0</v>
          </cell>
          <cell r="T236">
            <v>1356312.68</v>
          </cell>
          <cell r="U236">
            <v>1583950.51</v>
          </cell>
          <cell r="V236">
            <v>0</v>
          </cell>
          <cell r="W236">
            <v>402565.7</v>
          </cell>
          <cell r="X236">
            <v>15021728.619999999</v>
          </cell>
          <cell r="Y236">
            <v>0</v>
          </cell>
          <cell r="Z236">
            <v>0</v>
          </cell>
          <cell r="AA236">
            <v>17923482.32</v>
          </cell>
          <cell r="AB236">
            <v>0</v>
          </cell>
          <cell r="AC236">
            <v>2934805.25</v>
          </cell>
          <cell r="AD236">
            <v>0</v>
          </cell>
          <cell r="AE236">
            <v>0</v>
          </cell>
          <cell r="AF236">
            <v>15436980.560000001</v>
          </cell>
          <cell r="AG236">
            <v>1058620.3</v>
          </cell>
          <cell r="AH236">
            <v>72981.64</v>
          </cell>
          <cell r="AI236">
            <v>3839864.48</v>
          </cell>
          <cell r="AJ236">
            <v>0</v>
          </cell>
          <cell r="AK236">
            <v>0</v>
          </cell>
          <cell r="AL236">
            <v>30132430.010000002</v>
          </cell>
          <cell r="AM236">
            <v>3270632.31</v>
          </cell>
          <cell r="AN236">
            <v>40596803.229999997</v>
          </cell>
          <cell r="AO236">
            <v>6492672.2300000004</v>
          </cell>
          <cell r="AP236">
            <v>0</v>
          </cell>
          <cell r="AQ236">
            <v>0</v>
          </cell>
          <cell r="AR236">
            <v>0</v>
          </cell>
          <cell r="AS236">
            <v>0</v>
          </cell>
          <cell r="AT236">
            <v>0</v>
          </cell>
          <cell r="AU236">
            <v>0</v>
          </cell>
          <cell r="AV236">
            <v>0</v>
          </cell>
          <cell r="AW236">
            <v>1090761.1200000001</v>
          </cell>
          <cell r="AX236">
            <v>8413.6200000000008</v>
          </cell>
          <cell r="AY236">
            <v>0</v>
          </cell>
          <cell r="AZ236">
            <v>0</v>
          </cell>
          <cell r="BA236">
            <v>3197491573.8800001</v>
          </cell>
          <cell r="BB236">
            <v>164302289.09999999</v>
          </cell>
          <cell r="BC236">
            <v>0</v>
          </cell>
        </row>
        <row r="237">
          <cell r="A237" t="str">
            <v>02.2.02.01.01</v>
          </cell>
          <cell r="B237" t="str">
            <v xml:space="preserve">TAHAKKUN EDEN MUALLAK HAS.REAS PAYI </v>
          </cell>
          <cell r="C237">
            <v>1806016638.1899998</v>
          </cell>
          <cell r="D237">
            <v>153019487.75</v>
          </cell>
          <cell r="E237">
            <v>52096406.100000001</v>
          </cell>
          <cell r="F237">
            <v>0</v>
          </cell>
          <cell r="G237">
            <v>0</v>
          </cell>
          <cell r="H237">
            <v>835103.52</v>
          </cell>
          <cell r="I237">
            <v>0</v>
          </cell>
          <cell r="J237">
            <v>0</v>
          </cell>
          <cell r="K237">
            <v>163292009.08000001</v>
          </cell>
          <cell r="L237">
            <v>0</v>
          </cell>
          <cell r="M237">
            <v>499667.86</v>
          </cell>
          <cell r="N237">
            <v>1250137133.45</v>
          </cell>
          <cell r="O237">
            <v>0</v>
          </cell>
          <cell r="P237">
            <v>106988.5</v>
          </cell>
          <cell r="Q237">
            <v>39671134.490000002</v>
          </cell>
          <cell r="R237">
            <v>5913932.6200000001</v>
          </cell>
          <cell r="S237">
            <v>0</v>
          </cell>
          <cell r="T237">
            <v>1093376.48</v>
          </cell>
          <cell r="U237">
            <v>1513669.73</v>
          </cell>
          <cell r="V237">
            <v>0</v>
          </cell>
          <cell r="W237">
            <v>344000</v>
          </cell>
          <cell r="X237">
            <v>15809836.5</v>
          </cell>
          <cell r="Y237">
            <v>0</v>
          </cell>
          <cell r="Z237">
            <v>0</v>
          </cell>
          <cell r="AA237">
            <v>23873084.800000001</v>
          </cell>
          <cell r="AB237">
            <v>0</v>
          </cell>
          <cell r="AC237">
            <v>2470000.52</v>
          </cell>
          <cell r="AD237">
            <v>0</v>
          </cell>
          <cell r="AE237">
            <v>0</v>
          </cell>
          <cell r="AF237">
            <v>13423546.59</v>
          </cell>
          <cell r="AG237">
            <v>998153.25</v>
          </cell>
          <cell r="AH237">
            <v>42766</v>
          </cell>
          <cell r="AI237">
            <v>1111820.73</v>
          </cell>
          <cell r="AJ237">
            <v>0</v>
          </cell>
          <cell r="AK237">
            <v>0</v>
          </cell>
          <cell r="AL237">
            <v>21611147.09</v>
          </cell>
          <cell r="AM237">
            <v>3502326.79</v>
          </cell>
          <cell r="AN237">
            <v>50572563.539999999</v>
          </cell>
          <cell r="AO237">
            <v>4078482.8</v>
          </cell>
          <cell r="AP237">
            <v>0</v>
          </cell>
          <cell r="AQ237">
            <v>0</v>
          </cell>
          <cell r="AR237">
            <v>0</v>
          </cell>
          <cell r="AS237">
            <v>0</v>
          </cell>
          <cell r="AT237">
            <v>0</v>
          </cell>
          <cell r="AU237">
            <v>0</v>
          </cell>
          <cell r="AV237">
            <v>0</v>
          </cell>
          <cell r="AW237">
            <v>0</v>
          </cell>
          <cell r="AX237">
            <v>0</v>
          </cell>
          <cell r="AY237">
            <v>0</v>
          </cell>
          <cell r="AZ237">
            <v>0</v>
          </cell>
          <cell r="BA237">
            <v>1806016638.1899998</v>
          </cell>
          <cell r="BB237">
            <v>167483953.59</v>
          </cell>
          <cell r="BC237">
            <v>0</v>
          </cell>
        </row>
        <row r="238">
          <cell r="A238" t="str">
            <v>02.2.02.01.01.01</v>
          </cell>
          <cell r="B238" t="str">
            <v xml:space="preserve">SİGORTALI TAH.EDEN MUALLAK HAS.REAS PAYI </v>
          </cell>
          <cell r="C238">
            <v>511779647.07999998</v>
          </cell>
          <cell r="D238">
            <v>151866570.90000001</v>
          </cell>
          <cell r="E238">
            <v>52096406.100000001</v>
          </cell>
          <cell r="F238">
            <v>0</v>
          </cell>
          <cell r="G238">
            <v>0</v>
          </cell>
          <cell r="H238">
            <v>797423.4</v>
          </cell>
          <cell r="I238">
            <v>0</v>
          </cell>
          <cell r="J238">
            <v>0</v>
          </cell>
          <cell r="K238">
            <v>157417043.09999999</v>
          </cell>
          <cell r="L238">
            <v>0</v>
          </cell>
          <cell r="M238">
            <v>494274.8</v>
          </cell>
          <cell r="N238">
            <v>0</v>
          </cell>
          <cell r="O238">
            <v>0</v>
          </cell>
          <cell r="P238">
            <v>1787.95</v>
          </cell>
          <cell r="Q238">
            <v>16540862.390000001</v>
          </cell>
          <cell r="R238">
            <v>4160260.07</v>
          </cell>
          <cell r="S238">
            <v>0</v>
          </cell>
          <cell r="T238">
            <v>1042417.98</v>
          </cell>
          <cell r="U238">
            <v>1479754.82</v>
          </cell>
          <cell r="V238">
            <v>0</v>
          </cell>
          <cell r="W238">
            <v>344000</v>
          </cell>
          <cell r="X238">
            <v>15809836.5</v>
          </cell>
          <cell r="Y238">
            <v>0</v>
          </cell>
          <cell r="Z238">
            <v>0</v>
          </cell>
          <cell r="AA238">
            <v>23873084.800000001</v>
          </cell>
          <cell r="AB238">
            <v>0</v>
          </cell>
          <cell r="AC238">
            <v>1995768</v>
          </cell>
          <cell r="AD238">
            <v>0</v>
          </cell>
          <cell r="AE238">
            <v>0</v>
          </cell>
          <cell r="AF238">
            <v>7901446.04</v>
          </cell>
          <cell r="AG238">
            <v>973911.81</v>
          </cell>
          <cell r="AH238">
            <v>40000</v>
          </cell>
          <cell r="AI238">
            <v>703516.28</v>
          </cell>
          <cell r="AJ238">
            <v>0</v>
          </cell>
          <cell r="AK238">
            <v>0</v>
          </cell>
          <cell r="AL238">
            <v>20976958.73</v>
          </cell>
          <cell r="AM238">
            <v>3186677.75</v>
          </cell>
          <cell r="AN238">
            <v>46120683.640000001</v>
          </cell>
          <cell r="AO238">
            <v>3956962.02</v>
          </cell>
          <cell r="AP238">
            <v>0</v>
          </cell>
          <cell r="AQ238">
            <v>0</v>
          </cell>
          <cell r="AR238">
            <v>0</v>
          </cell>
          <cell r="AS238">
            <v>0</v>
          </cell>
          <cell r="AT238">
            <v>0</v>
          </cell>
          <cell r="AU238">
            <v>0</v>
          </cell>
          <cell r="AV238">
            <v>0</v>
          </cell>
          <cell r="AW238">
            <v>0</v>
          </cell>
          <cell r="AX238">
            <v>0</v>
          </cell>
          <cell r="AY238">
            <v>0</v>
          </cell>
          <cell r="AZ238">
            <v>0</v>
          </cell>
          <cell r="BA238">
            <v>511779647.07999998</v>
          </cell>
          <cell r="BB238">
            <v>160781928.75</v>
          </cell>
          <cell r="BC238">
            <v>0</v>
          </cell>
        </row>
        <row r="239">
          <cell r="A239" t="str">
            <v>02.2.02.01.01.01.01</v>
          </cell>
          <cell r="B239" t="str">
            <v>EKSEDAN SİGORTALI MUALLAK HAS. KARŞ.</v>
          </cell>
          <cell r="C239">
            <v>200231558.11000001</v>
          </cell>
          <cell r="D239">
            <v>120235256.94</v>
          </cell>
          <cell r="E239">
            <v>13364479.720000001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3204740.94</v>
          </cell>
          <cell r="L239">
            <v>0</v>
          </cell>
          <cell r="M239">
            <v>309516.53000000003</v>
          </cell>
          <cell r="N239">
            <v>0</v>
          </cell>
          <cell r="O239">
            <v>0</v>
          </cell>
          <cell r="P239">
            <v>0</v>
          </cell>
          <cell r="Q239">
            <v>14217614.779999999</v>
          </cell>
          <cell r="R239">
            <v>2308081.2200000002</v>
          </cell>
          <cell r="S239">
            <v>0</v>
          </cell>
          <cell r="T239">
            <v>580019.68000000005</v>
          </cell>
          <cell r="U239">
            <v>987439.22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0</v>
          </cell>
          <cell r="AE239">
            <v>0</v>
          </cell>
          <cell r="AF239">
            <v>1375527.88</v>
          </cell>
          <cell r="AG239">
            <v>133688.87</v>
          </cell>
          <cell r="AH239">
            <v>0</v>
          </cell>
          <cell r="AI239">
            <v>516687.41</v>
          </cell>
          <cell r="AJ239">
            <v>0</v>
          </cell>
          <cell r="AK239">
            <v>0</v>
          </cell>
          <cell r="AL239">
            <v>9276596.5099999998</v>
          </cell>
          <cell r="AM239">
            <v>2940295.11</v>
          </cell>
          <cell r="AN239">
            <v>29552868.27</v>
          </cell>
          <cell r="AO239">
            <v>1228745.03</v>
          </cell>
          <cell r="AP239">
            <v>0</v>
          </cell>
          <cell r="AQ239">
            <v>0</v>
          </cell>
          <cell r="AR239">
            <v>0</v>
          </cell>
          <cell r="AS239">
            <v>0</v>
          </cell>
          <cell r="AT239">
            <v>0</v>
          </cell>
          <cell r="AU239">
            <v>0</v>
          </cell>
          <cell r="AV239">
            <v>0</v>
          </cell>
          <cell r="AW239">
            <v>0</v>
          </cell>
          <cell r="AX239">
            <v>0</v>
          </cell>
          <cell r="AY239">
            <v>0</v>
          </cell>
          <cell r="AZ239">
            <v>0</v>
          </cell>
          <cell r="BA239">
            <v>200231558.11000001</v>
          </cell>
          <cell r="BB239">
            <v>121744473.69</v>
          </cell>
          <cell r="BC239">
            <v>0</v>
          </cell>
        </row>
        <row r="240">
          <cell r="A240" t="str">
            <v>02.2.02.01.01.01.02</v>
          </cell>
          <cell r="B240" t="str">
            <v>KOTPAR SİGORTALI MUALLAK HAS KARŞ</v>
          </cell>
          <cell r="C240">
            <v>35278953.960000001</v>
          </cell>
          <cell r="D240">
            <v>10714829.23</v>
          </cell>
          <cell r="E240">
            <v>618108.88</v>
          </cell>
          <cell r="F240">
            <v>0</v>
          </cell>
          <cell r="G240">
            <v>0</v>
          </cell>
          <cell r="H240">
            <v>797423.4</v>
          </cell>
          <cell r="I240">
            <v>0</v>
          </cell>
          <cell r="J240">
            <v>0</v>
          </cell>
          <cell r="K240">
            <v>3046600.74</v>
          </cell>
          <cell r="L240">
            <v>0</v>
          </cell>
          <cell r="M240">
            <v>184758.27</v>
          </cell>
          <cell r="N240">
            <v>0</v>
          </cell>
          <cell r="O240">
            <v>0</v>
          </cell>
          <cell r="P240">
            <v>1787.95</v>
          </cell>
          <cell r="Q240">
            <v>1987696.51</v>
          </cell>
          <cell r="R240">
            <v>561607.85</v>
          </cell>
          <cell r="S240">
            <v>0</v>
          </cell>
          <cell r="T240">
            <v>241756.53</v>
          </cell>
          <cell r="U240">
            <v>349418.59</v>
          </cell>
          <cell r="V240">
            <v>0</v>
          </cell>
          <cell r="W240">
            <v>344000</v>
          </cell>
          <cell r="X240">
            <v>0</v>
          </cell>
          <cell r="Y240">
            <v>0</v>
          </cell>
          <cell r="Z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0</v>
          </cell>
          <cell r="AE240">
            <v>0</v>
          </cell>
          <cell r="AF240">
            <v>2681542.66</v>
          </cell>
          <cell r="AG240">
            <v>840222.94</v>
          </cell>
          <cell r="AH240">
            <v>40000</v>
          </cell>
          <cell r="AI240">
            <v>186828.87</v>
          </cell>
          <cell r="AJ240">
            <v>0</v>
          </cell>
          <cell r="AK240">
            <v>0</v>
          </cell>
          <cell r="AL240">
            <v>9467641.3599999994</v>
          </cell>
          <cell r="AM240">
            <v>246382.64</v>
          </cell>
          <cell r="AN240">
            <v>2500386.13</v>
          </cell>
          <cell r="AO240">
            <v>467961.41</v>
          </cell>
          <cell r="AP240">
            <v>0</v>
          </cell>
          <cell r="AQ240">
            <v>0</v>
          </cell>
          <cell r="AR240">
            <v>0</v>
          </cell>
          <cell r="AS240">
            <v>0</v>
          </cell>
          <cell r="AT240">
            <v>0</v>
          </cell>
          <cell r="AU240">
            <v>0</v>
          </cell>
          <cell r="AV240">
            <v>0</v>
          </cell>
          <cell r="AW240">
            <v>0</v>
          </cell>
          <cell r="AX240">
            <v>0</v>
          </cell>
          <cell r="AY240">
            <v>0</v>
          </cell>
          <cell r="AZ240">
            <v>0</v>
          </cell>
          <cell r="BA240">
            <v>35278953.960000001</v>
          </cell>
          <cell r="BB240">
            <v>14276594.83</v>
          </cell>
          <cell r="BC240">
            <v>0</v>
          </cell>
        </row>
        <row r="241">
          <cell r="A241" t="str">
            <v>02.2.02.01.01.01.03</v>
          </cell>
          <cell r="B241" t="str">
            <v>İHTİYARİ SİGORTALI MUALLAK HAS KARŞ</v>
          </cell>
          <cell r="C241">
            <v>252396050.21000001</v>
          </cell>
          <cell r="D241">
            <v>20916484.73</v>
          </cell>
          <cell r="E241">
            <v>38113817.5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151165701.41999999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335551.1</v>
          </cell>
          <cell r="R241">
            <v>1290571</v>
          </cell>
          <cell r="S241">
            <v>0</v>
          </cell>
          <cell r="T241">
            <v>220641.77</v>
          </cell>
          <cell r="U241">
            <v>142897.01</v>
          </cell>
          <cell r="V241">
            <v>0</v>
          </cell>
          <cell r="W241">
            <v>0</v>
          </cell>
          <cell r="X241">
            <v>15809836.5</v>
          </cell>
          <cell r="Y241">
            <v>0</v>
          </cell>
          <cell r="Z241">
            <v>0</v>
          </cell>
          <cell r="AA241">
            <v>0</v>
          </cell>
          <cell r="AB241">
            <v>0</v>
          </cell>
          <cell r="AC241">
            <v>1995768</v>
          </cell>
          <cell r="AD241">
            <v>0</v>
          </cell>
          <cell r="AE241">
            <v>0</v>
          </cell>
          <cell r="AF241">
            <v>3844375.5</v>
          </cell>
          <cell r="AG241">
            <v>0</v>
          </cell>
          <cell r="AH241">
            <v>0</v>
          </cell>
          <cell r="AI241">
            <v>0</v>
          </cell>
          <cell r="AJ241">
            <v>0</v>
          </cell>
          <cell r="AK241">
            <v>0</v>
          </cell>
          <cell r="AL241">
            <v>2232720.86</v>
          </cell>
          <cell r="AM241">
            <v>0</v>
          </cell>
          <cell r="AN241">
            <v>14067429.24</v>
          </cell>
          <cell r="AO241">
            <v>2260255.58</v>
          </cell>
          <cell r="AP241">
            <v>0</v>
          </cell>
          <cell r="AQ241">
            <v>0</v>
          </cell>
          <cell r="AR241">
            <v>0</v>
          </cell>
          <cell r="AS241">
            <v>0</v>
          </cell>
          <cell r="AT241">
            <v>0</v>
          </cell>
          <cell r="AU241">
            <v>0</v>
          </cell>
          <cell r="AV241">
            <v>0</v>
          </cell>
          <cell r="AW241">
            <v>0</v>
          </cell>
          <cell r="AX241">
            <v>0</v>
          </cell>
          <cell r="AY241">
            <v>0</v>
          </cell>
          <cell r="AZ241">
            <v>0</v>
          </cell>
          <cell r="BA241">
            <v>252396050.21000001</v>
          </cell>
          <cell r="BB241">
            <v>24760860.23</v>
          </cell>
          <cell r="BC241">
            <v>0</v>
          </cell>
        </row>
        <row r="242">
          <cell r="A242" t="str">
            <v>02.2.02.01.01.01.04</v>
          </cell>
          <cell r="B242" t="str">
            <v xml:space="preserve">XL SİGORTALI MUALLAK HASARLAR KARŞILIĞI </v>
          </cell>
          <cell r="C242">
            <v>0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  <cell r="M242">
            <v>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0</v>
          </cell>
          <cell r="V242">
            <v>0</v>
          </cell>
          <cell r="W242">
            <v>0</v>
          </cell>
          <cell r="X242">
            <v>0</v>
          </cell>
          <cell r="Y242">
            <v>0</v>
          </cell>
          <cell r="Z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0</v>
          </cell>
          <cell r="AE242">
            <v>0</v>
          </cell>
          <cell r="AF242">
            <v>0</v>
          </cell>
          <cell r="AG242">
            <v>0</v>
          </cell>
          <cell r="AH242">
            <v>0</v>
          </cell>
          <cell r="AI242">
            <v>0</v>
          </cell>
          <cell r="AJ242">
            <v>0</v>
          </cell>
          <cell r="AK242">
            <v>0</v>
          </cell>
          <cell r="AL242">
            <v>0</v>
          </cell>
          <cell r="AM242">
            <v>0</v>
          </cell>
          <cell r="AN242">
            <v>0</v>
          </cell>
          <cell r="AO242">
            <v>0</v>
          </cell>
          <cell r="AP242">
            <v>0</v>
          </cell>
          <cell r="AQ242">
            <v>0</v>
          </cell>
          <cell r="AR242">
            <v>0</v>
          </cell>
          <cell r="AS242">
            <v>0</v>
          </cell>
          <cell r="AT242">
            <v>0</v>
          </cell>
          <cell r="AU242">
            <v>0</v>
          </cell>
          <cell r="AV242">
            <v>0</v>
          </cell>
          <cell r="AW242">
            <v>0</v>
          </cell>
          <cell r="AX242">
            <v>0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0</v>
          </cell>
        </row>
        <row r="243">
          <cell r="A243" t="str">
            <v>02.2.02.01.01.01.05</v>
          </cell>
          <cell r="B243" t="str">
            <v>AŞKIN HASAR FAZLASI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  <cell r="AH243">
            <v>0</v>
          </cell>
          <cell r="AI243">
            <v>0</v>
          </cell>
          <cell r="AJ243">
            <v>0</v>
          </cell>
          <cell r="AK243">
            <v>0</v>
          </cell>
          <cell r="AL243">
            <v>0</v>
          </cell>
          <cell r="AM243">
            <v>0</v>
          </cell>
          <cell r="AN243">
            <v>0</v>
          </cell>
          <cell r="AO243">
            <v>0</v>
          </cell>
          <cell r="AP243">
            <v>0</v>
          </cell>
          <cell r="AQ243">
            <v>0</v>
          </cell>
          <cell r="AR243">
            <v>0</v>
          </cell>
          <cell r="AS243">
            <v>0</v>
          </cell>
          <cell r="AT243">
            <v>0</v>
          </cell>
          <cell r="AU243">
            <v>0</v>
          </cell>
          <cell r="AV243">
            <v>0</v>
          </cell>
          <cell r="AW243">
            <v>0</v>
          </cell>
          <cell r="AX243">
            <v>0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0</v>
          </cell>
        </row>
        <row r="244">
          <cell r="A244" t="str">
            <v>02.2.02.01.01.01.97</v>
          </cell>
          <cell r="B244" t="str">
            <v>TIP HAVUZUNA VERİLEN MUALLAK HASAR REAS.PAYI</v>
          </cell>
          <cell r="C244">
            <v>23873084.800000001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A244">
            <v>23873084.800000001</v>
          </cell>
          <cell r="AB244">
            <v>0</v>
          </cell>
          <cell r="AC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  <cell r="AH244">
            <v>0</v>
          </cell>
          <cell r="AI244">
            <v>0</v>
          </cell>
          <cell r="AJ244">
            <v>0</v>
          </cell>
          <cell r="AK244">
            <v>0</v>
          </cell>
          <cell r="AL244">
            <v>0</v>
          </cell>
          <cell r="AM244">
            <v>0</v>
          </cell>
          <cell r="AN244">
            <v>0</v>
          </cell>
          <cell r="AO244">
            <v>0</v>
          </cell>
          <cell r="AP244">
            <v>0</v>
          </cell>
          <cell r="AQ244">
            <v>0</v>
          </cell>
          <cell r="AR244">
            <v>0</v>
          </cell>
          <cell r="AS244">
            <v>0</v>
          </cell>
          <cell r="AT244">
            <v>0</v>
          </cell>
          <cell r="AU244">
            <v>0</v>
          </cell>
          <cell r="AV244">
            <v>0</v>
          </cell>
          <cell r="AW244">
            <v>0</v>
          </cell>
          <cell r="AX244">
            <v>0</v>
          </cell>
          <cell r="AY244">
            <v>0</v>
          </cell>
          <cell r="AZ244">
            <v>0</v>
          </cell>
          <cell r="BA244">
            <v>23873084.800000001</v>
          </cell>
          <cell r="BB244">
            <v>0</v>
          </cell>
          <cell r="BC244">
            <v>0</v>
          </cell>
        </row>
        <row r="245">
          <cell r="A245" t="str">
            <v>02.2.02.01.01.02</v>
          </cell>
          <cell r="B245" t="str">
            <v xml:space="preserve">EKSPER TAH EDEN MUALLAK HAS.REAS PAYI </v>
          </cell>
          <cell r="C245">
            <v>3349654.9</v>
          </cell>
          <cell r="D245">
            <v>435279.74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42191.66</v>
          </cell>
          <cell r="L245">
            <v>0</v>
          </cell>
          <cell r="M245">
            <v>5393.06</v>
          </cell>
          <cell r="N245">
            <v>0</v>
          </cell>
          <cell r="O245">
            <v>0</v>
          </cell>
          <cell r="P245">
            <v>0</v>
          </cell>
          <cell r="Q245">
            <v>5800.5</v>
          </cell>
          <cell r="R245">
            <v>100749.22</v>
          </cell>
          <cell r="S245">
            <v>0</v>
          </cell>
          <cell r="T245">
            <v>50958.5</v>
          </cell>
          <cell r="U245">
            <v>22009.96</v>
          </cell>
          <cell r="V245">
            <v>0</v>
          </cell>
          <cell r="W245">
            <v>0</v>
          </cell>
          <cell r="X245">
            <v>0</v>
          </cell>
          <cell r="Y245">
            <v>0</v>
          </cell>
          <cell r="Z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0</v>
          </cell>
          <cell r="AE245">
            <v>0</v>
          </cell>
          <cell r="AF245">
            <v>135154.06</v>
          </cell>
          <cell r="AG245">
            <v>24241.439999999999</v>
          </cell>
          <cell r="AH245">
            <v>2766</v>
          </cell>
          <cell r="AI245">
            <v>1260</v>
          </cell>
          <cell r="AJ245">
            <v>0</v>
          </cell>
          <cell r="AK245">
            <v>0</v>
          </cell>
          <cell r="AL245">
            <v>612196.27</v>
          </cell>
          <cell r="AM245">
            <v>70880.399999999994</v>
          </cell>
          <cell r="AN245">
            <v>1739845.78</v>
          </cell>
          <cell r="AO245">
            <v>100928.31</v>
          </cell>
          <cell r="AP245">
            <v>0</v>
          </cell>
          <cell r="AQ245">
            <v>0</v>
          </cell>
          <cell r="AR245">
            <v>0</v>
          </cell>
          <cell r="AS245">
            <v>0</v>
          </cell>
          <cell r="AT245">
            <v>0</v>
          </cell>
          <cell r="AU245">
            <v>0</v>
          </cell>
          <cell r="AV245">
            <v>0</v>
          </cell>
          <cell r="AW245">
            <v>0</v>
          </cell>
          <cell r="AX245">
            <v>0</v>
          </cell>
          <cell r="AY245">
            <v>0</v>
          </cell>
          <cell r="AZ245">
            <v>0</v>
          </cell>
          <cell r="BA245">
            <v>3349654.9</v>
          </cell>
          <cell r="BB245">
            <v>597441.24</v>
          </cell>
          <cell r="BC245">
            <v>0</v>
          </cell>
        </row>
        <row r="246">
          <cell r="A246" t="str">
            <v>02.2.02.01.01.02.01</v>
          </cell>
          <cell r="B246" t="str">
            <v xml:space="preserve">EKSEDAN EKSPER MUALLAK HASARLAR KARŞILIĞI </v>
          </cell>
          <cell r="C246">
            <v>805988.03</v>
          </cell>
          <cell r="D246">
            <v>187419.61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2397.64</v>
          </cell>
          <cell r="N246">
            <v>0</v>
          </cell>
          <cell r="O246">
            <v>0</v>
          </cell>
          <cell r="P246">
            <v>0</v>
          </cell>
          <cell r="Q246">
            <v>5201</v>
          </cell>
          <cell r="R246">
            <v>79580.639999999999</v>
          </cell>
          <cell r="S246">
            <v>0</v>
          </cell>
          <cell r="T246">
            <v>28980.9</v>
          </cell>
          <cell r="U246">
            <v>12843.1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0</v>
          </cell>
          <cell r="AE246">
            <v>0</v>
          </cell>
          <cell r="AF246">
            <v>28717</v>
          </cell>
          <cell r="AG246">
            <v>15367.04</v>
          </cell>
          <cell r="AH246">
            <v>0</v>
          </cell>
          <cell r="AI246">
            <v>0</v>
          </cell>
          <cell r="AJ246">
            <v>0</v>
          </cell>
          <cell r="AK246">
            <v>0</v>
          </cell>
          <cell r="AL246">
            <v>186321.6</v>
          </cell>
          <cell r="AM246">
            <v>65481.69</v>
          </cell>
          <cell r="AN246">
            <v>146256.25</v>
          </cell>
          <cell r="AO246">
            <v>47421.56</v>
          </cell>
          <cell r="AP246">
            <v>0</v>
          </cell>
          <cell r="AQ246">
            <v>0</v>
          </cell>
          <cell r="AR246">
            <v>0</v>
          </cell>
          <cell r="AS246">
            <v>0</v>
          </cell>
          <cell r="AT246">
            <v>0</v>
          </cell>
          <cell r="AU246">
            <v>0</v>
          </cell>
          <cell r="AV246">
            <v>0</v>
          </cell>
          <cell r="AW246">
            <v>0</v>
          </cell>
          <cell r="AX246">
            <v>0</v>
          </cell>
          <cell r="AY246">
            <v>0</v>
          </cell>
          <cell r="AZ246">
            <v>0</v>
          </cell>
          <cell r="BA246">
            <v>805988.03</v>
          </cell>
          <cell r="BB246">
            <v>231503.65</v>
          </cell>
          <cell r="BC246">
            <v>0</v>
          </cell>
        </row>
        <row r="247">
          <cell r="A247" t="str">
            <v>02.2.02.01.01.02.02</v>
          </cell>
          <cell r="B247" t="str">
            <v xml:space="preserve">KOTPAR EKSPER MUALLAK HASARLAR KARŞILIĞI </v>
          </cell>
          <cell r="C247">
            <v>789308.33999999985</v>
          </cell>
          <cell r="D247">
            <v>155617.95000000001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40116.639999999999</v>
          </cell>
          <cell r="L247">
            <v>0</v>
          </cell>
          <cell r="M247">
            <v>2995.42</v>
          </cell>
          <cell r="N247">
            <v>0</v>
          </cell>
          <cell r="O247">
            <v>0</v>
          </cell>
          <cell r="P247">
            <v>0</v>
          </cell>
          <cell r="Q247">
            <v>599.5</v>
          </cell>
          <cell r="R247">
            <v>21168.58</v>
          </cell>
          <cell r="S247">
            <v>0</v>
          </cell>
          <cell r="T247">
            <v>11370.58</v>
          </cell>
          <cell r="U247">
            <v>8585.23</v>
          </cell>
          <cell r="V247">
            <v>0</v>
          </cell>
          <cell r="W247">
            <v>0</v>
          </cell>
          <cell r="X247">
            <v>0</v>
          </cell>
          <cell r="Y247">
            <v>0</v>
          </cell>
          <cell r="Z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0</v>
          </cell>
          <cell r="AF247">
            <v>106437.06</v>
          </cell>
          <cell r="AG247">
            <v>8041.36</v>
          </cell>
          <cell r="AH247">
            <v>2766</v>
          </cell>
          <cell r="AI247">
            <v>1260</v>
          </cell>
          <cell r="AJ247">
            <v>0</v>
          </cell>
          <cell r="AK247">
            <v>0</v>
          </cell>
          <cell r="AL247">
            <v>356175.12</v>
          </cell>
          <cell r="AM247">
            <v>5398.71</v>
          </cell>
          <cell r="AN247">
            <v>19592.34</v>
          </cell>
          <cell r="AO247">
            <v>49183.85</v>
          </cell>
          <cell r="AP247">
            <v>0</v>
          </cell>
          <cell r="AQ247">
            <v>0</v>
          </cell>
          <cell r="AR247">
            <v>0</v>
          </cell>
          <cell r="AS247">
            <v>0</v>
          </cell>
          <cell r="AT247">
            <v>0</v>
          </cell>
          <cell r="AU247">
            <v>0</v>
          </cell>
          <cell r="AV247">
            <v>0</v>
          </cell>
          <cell r="AW247">
            <v>0</v>
          </cell>
          <cell r="AX247">
            <v>0</v>
          </cell>
          <cell r="AY247">
            <v>0</v>
          </cell>
          <cell r="AZ247">
            <v>0</v>
          </cell>
          <cell r="BA247">
            <v>789308.33999999985</v>
          </cell>
          <cell r="BB247">
            <v>272862.37</v>
          </cell>
          <cell r="BC247">
            <v>0</v>
          </cell>
        </row>
        <row r="248">
          <cell r="A248" t="str">
            <v>02.2.02.01.01.02.03</v>
          </cell>
          <cell r="B248" t="str">
            <v xml:space="preserve">İHTİYARİ EKSPER MUALLAK HASARLAR KARŞILIĞI </v>
          </cell>
          <cell r="C248">
            <v>1754358.5299999998</v>
          </cell>
          <cell r="D248">
            <v>92242.18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2075.02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T248">
            <v>10607.02</v>
          </cell>
          <cell r="U248">
            <v>581.63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833.04</v>
          </cell>
          <cell r="AH248">
            <v>0</v>
          </cell>
          <cell r="AI248">
            <v>0</v>
          </cell>
          <cell r="AJ248">
            <v>0</v>
          </cell>
          <cell r="AK248">
            <v>0</v>
          </cell>
          <cell r="AL248">
            <v>69699.55</v>
          </cell>
          <cell r="AM248">
            <v>0</v>
          </cell>
          <cell r="AN248">
            <v>1573997.19</v>
          </cell>
          <cell r="AO248">
            <v>4322.8999999999996</v>
          </cell>
          <cell r="AP248">
            <v>0</v>
          </cell>
          <cell r="AQ248">
            <v>0</v>
          </cell>
          <cell r="AR248">
            <v>0</v>
          </cell>
          <cell r="AS248">
            <v>0</v>
          </cell>
          <cell r="AT248">
            <v>0</v>
          </cell>
          <cell r="AU248">
            <v>0</v>
          </cell>
          <cell r="AV248">
            <v>0</v>
          </cell>
          <cell r="AW248">
            <v>0</v>
          </cell>
          <cell r="AX248">
            <v>0</v>
          </cell>
          <cell r="AY248">
            <v>0</v>
          </cell>
          <cell r="AZ248">
            <v>0</v>
          </cell>
          <cell r="BA248">
            <v>1754358.5299999998</v>
          </cell>
          <cell r="BB248">
            <v>93075.219999999987</v>
          </cell>
          <cell r="BC248">
            <v>0</v>
          </cell>
        </row>
        <row r="249">
          <cell r="A249" t="str">
            <v>02.2.02.01.01.02.04</v>
          </cell>
          <cell r="B249" t="str">
            <v xml:space="preserve">XL EKSPER MUALLAK HASARLAR KARŞILIĞI 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K249">
            <v>0</v>
          </cell>
          <cell r="AL249">
            <v>0</v>
          </cell>
          <cell r="AM249">
            <v>0</v>
          </cell>
          <cell r="AN249">
            <v>0</v>
          </cell>
          <cell r="AO249">
            <v>0</v>
          </cell>
          <cell r="AP249">
            <v>0</v>
          </cell>
          <cell r="AQ249">
            <v>0</v>
          </cell>
          <cell r="AR249">
            <v>0</v>
          </cell>
          <cell r="AS249">
            <v>0</v>
          </cell>
          <cell r="AT249">
            <v>0</v>
          </cell>
          <cell r="AU249">
            <v>0</v>
          </cell>
          <cell r="AV249">
            <v>0</v>
          </cell>
          <cell r="AW249">
            <v>0</v>
          </cell>
          <cell r="AX249">
            <v>0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0</v>
          </cell>
        </row>
        <row r="250">
          <cell r="A250" t="str">
            <v>02.2.02.01.01.02.05</v>
          </cell>
          <cell r="B250" t="str">
            <v>AŞKIN HASAR FAZLASI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K250">
            <v>0</v>
          </cell>
          <cell r="AL250">
            <v>0</v>
          </cell>
          <cell r="AM250">
            <v>0</v>
          </cell>
          <cell r="AN250">
            <v>0</v>
          </cell>
          <cell r="AO250">
            <v>0</v>
          </cell>
          <cell r="AP250">
            <v>0</v>
          </cell>
          <cell r="AQ250">
            <v>0</v>
          </cell>
          <cell r="AR250">
            <v>0</v>
          </cell>
          <cell r="AS250">
            <v>0</v>
          </cell>
          <cell r="AT250">
            <v>0</v>
          </cell>
          <cell r="AU250">
            <v>0</v>
          </cell>
          <cell r="AV250">
            <v>0</v>
          </cell>
          <cell r="AW250">
            <v>0</v>
          </cell>
          <cell r="AX250">
            <v>0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0</v>
          </cell>
        </row>
        <row r="251">
          <cell r="A251" t="str">
            <v>02.2.02.01.01.03</v>
          </cell>
          <cell r="B251" t="str">
            <v xml:space="preserve">DAVALI DOSYALAR MUALLAK HAS.REAS PAYI </v>
          </cell>
          <cell r="C251">
            <v>43407200.400000006</v>
          </cell>
          <cell r="D251">
            <v>841215.92</v>
          </cell>
          <cell r="E251">
            <v>0</v>
          </cell>
          <cell r="F251">
            <v>0</v>
          </cell>
          <cell r="G251">
            <v>0</v>
          </cell>
          <cell r="H251">
            <v>286.86</v>
          </cell>
          <cell r="I251">
            <v>0</v>
          </cell>
          <cell r="J251">
            <v>0</v>
          </cell>
          <cell r="K251">
            <v>6254407.0199999996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127834.03</v>
          </cell>
          <cell r="Q251">
            <v>26698905.16</v>
          </cell>
          <cell r="R251">
            <v>1939898.86</v>
          </cell>
          <cell r="S251">
            <v>0</v>
          </cell>
          <cell r="T251">
            <v>0</v>
          </cell>
          <cell r="U251">
            <v>8005.7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555343.23</v>
          </cell>
          <cell r="AD251">
            <v>0</v>
          </cell>
          <cell r="AE251">
            <v>0</v>
          </cell>
          <cell r="AF251">
            <v>3191617.05</v>
          </cell>
          <cell r="AG251">
            <v>0</v>
          </cell>
          <cell r="AH251">
            <v>0</v>
          </cell>
          <cell r="AI251">
            <v>476581.4</v>
          </cell>
          <cell r="AJ251">
            <v>0</v>
          </cell>
          <cell r="AK251">
            <v>0</v>
          </cell>
          <cell r="AL251">
            <v>23407.96</v>
          </cell>
          <cell r="AM251">
            <v>286787.84999999998</v>
          </cell>
          <cell r="AN251">
            <v>2984756.77</v>
          </cell>
          <cell r="AO251">
            <v>18152.59</v>
          </cell>
          <cell r="AP251">
            <v>0</v>
          </cell>
          <cell r="AQ251">
            <v>0</v>
          </cell>
          <cell r="AR251">
            <v>0</v>
          </cell>
          <cell r="AS251">
            <v>0</v>
          </cell>
          <cell r="AT251">
            <v>0</v>
          </cell>
          <cell r="AU251">
            <v>0</v>
          </cell>
          <cell r="AV251">
            <v>0</v>
          </cell>
          <cell r="AW251">
            <v>0</v>
          </cell>
          <cell r="AX251">
            <v>0</v>
          </cell>
          <cell r="AY251">
            <v>0</v>
          </cell>
          <cell r="AZ251">
            <v>0</v>
          </cell>
          <cell r="BA251">
            <v>43407200.400000006</v>
          </cell>
          <cell r="BB251">
            <v>4032832.9699999997</v>
          </cell>
          <cell r="BC251">
            <v>0</v>
          </cell>
        </row>
        <row r="252">
          <cell r="A252" t="str">
            <v>02.2.02.01.01.03.01</v>
          </cell>
          <cell r="B252" t="str">
            <v xml:space="preserve">EKSEDAN DAVALI DOSYAL MUALLAK HASAR KARŞILIĞI </v>
          </cell>
          <cell r="C252">
            <v>23580907.120000001</v>
          </cell>
          <cell r="D252">
            <v>591955.21</v>
          </cell>
          <cell r="E252">
            <v>0</v>
          </cell>
          <cell r="F252">
            <v>0</v>
          </cell>
          <cell r="G252">
            <v>0</v>
          </cell>
          <cell r="H252">
            <v>0</v>
          </cell>
          <cell r="I252">
            <v>0</v>
          </cell>
          <cell r="J252">
            <v>0</v>
          </cell>
          <cell r="K252">
            <v>60798.95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15993923.42</v>
          </cell>
          <cell r="R252">
            <v>1716090.36</v>
          </cell>
          <cell r="S252">
            <v>0</v>
          </cell>
          <cell r="T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0</v>
          </cell>
          <cell r="AE252">
            <v>0</v>
          </cell>
          <cell r="AF252">
            <v>2009788.68</v>
          </cell>
          <cell r="AG252">
            <v>0</v>
          </cell>
          <cell r="AH252">
            <v>0</v>
          </cell>
          <cell r="AI252">
            <v>237975.2</v>
          </cell>
          <cell r="AJ252">
            <v>0</v>
          </cell>
          <cell r="AK252">
            <v>0</v>
          </cell>
          <cell r="AL252">
            <v>22031.02</v>
          </cell>
          <cell r="AM252">
            <v>171840.05</v>
          </cell>
          <cell r="AN252">
            <v>2759419.44</v>
          </cell>
          <cell r="AO252">
            <v>17084.79</v>
          </cell>
          <cell r="AP252">
            <v>0</v>
          </cell>
          <cell r="AQ252">
            <v>0</v>
          </cell>
          <cell r="AR252">
            <v>0</v>
          </cell>
          <cell r="AS252">
            <v>0</v>
          </cell>
          <cell r="AT252">
            <v>0</v>
          </cell>
          <cell r="AU252">
            <v>0</v>
          </cell>
          <cell r="AV252">
            <v>0</v>
          </cell>
          <cell r="AW252">
            <v>0</v>
          </cell>
          <cell r="AX252">
            <v>0</v>
          </cell>
          <cell r="AY252">
            <v>0</v>
          </cell>
          <cell r="AZ252">
            <v>0</v>
          </cell>
          <cell r="BA252">
            <v>23580907.120000001</v>
          </cell>
          <cell r="BB252">
            <v>2601743.8899999997</v>
          </cell>
          <cell r="BC252">
            <v>0</v>
          </cell>
        </row>
        <row r="253">
          <cell r="A253" t="str">
            <v>02.2.02.01.01.03.02</v>
          </cell>
          <cell r="B253" t="str">
            <v xml:space="preserve">KOTPAR DAVALI DOSYAL MUALLAK HASAR KARŞILIĞI </v>
          </cell>
          <cell r="C253">
            <v>4430396.0100000007</v>
          </cell>
          <cell r="D253">
            <v>180556.24</v>
          </cell>
          <cell r="E253">
            <v>0</v>
          </cell>
          <cell r="F253">
            <v>0</v>
          </cell>
          <cell r="G253">
            <v>0</v>
          </cell>
          <cell r="H253">
            <v>286.86</v>
          </cell>
          <cell r="I253">
            <v>0</v>
          </cell>
          <cell r="J253">
            <v>0</v>
          </cell>
          <cell r="K253">
            <v>147857.46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127834.03</v>
          </cell>
          <cell r="Q253">
            <v>1978882.78</v>
          </cell>
          <cell r="R253">
            <v>223808.5</v>
          </cell>
          <cell r="S253">
            <v>0</v>
          </cell>
          <cell r="T253">
            <v>0</v>
          </cell>
          <cell r="U253">
            <v>8005.7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0</v>
          </cell>
          <cell r="AE253">
            <v>0</v>
          </cell>
          <cell r="AF253">
            <v>1181828.3700000001</v>
          </cell>
          <cell r="AG253">
            <v>0</v>
          </cell>
          <cell r="AH253">
            <v>0</v>
          </cell>
          <cell r="AI253">
            <v>238606.2</v>
          </cell>
          <cell r="AJ253">
            <v>0</v>
          </cell>
          <cell r="AK253">
            <v>0</v>
          </cell>
          <cell r="AL253">
            <v>1376.94</v>
          </cell>
          <cell r="AM253">
            <v>114947.8</v>
          </cell>
          <cell r="AN253">
            <v>225337.33</v>
          </cell>
          <cell r="AO253">
            <v>1067.8</v>
          </cell>
          <cell r="AP253">
            <v>0</v>
          </cell>
          <cell r="AQ253">
            <v>0</v>
          </cell>
          <cell r="AR253">
            <v>0</v>
          </cell>
          <cell r="AS253">
            <v>0</v>
          </cell>
          <cell r="AT253">
            <v>0</v>
          </cell>
          <cell r="AU253">
            <v>0</v>
          </cell>
          <cell r="AV253">
            <v>0</v>
          </cell>
          <cell r="AW253">
            <v>0</v>
          </cell>
          <cell r="AX253">
            <v>0</v>
          </cell>
          <cell r="AY253">
            <v>0</v>
          </cell>
          <cell r="AZ253">
            <v>0</v>
          </cell>
          <cell r="BA253">
            <v>4430396.0100000007</v>
          </cell>
          <cell r="BB253">
            <v>1362384.61</v>
          </cell>
          <cell r="BC253">
            <v>0</v>
          </cell>
        </row>
        <row r="254">
          <cell r="A254" t="str">
            <v>02.2.02.01.01.03.03</v>
          </cell>
          <cell r="B254" t="str">
            <v xml:space="preserve">İHTİYARİ DAVALI DOSYAL MUALLAK HASAR KARŞILIĞI </v>
          </cell>
          <cell r="C254">
            <v>15395897.270000001</v>
          </cell>
          <cell r="D254">
            <v>68704.47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6045750.6100000003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8726098.9600000009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555343.23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K254">
            <v>0</v>
          </cell>
          <cell r="AL254">
            <v>0</v>
          </cell>
          <cell r="AM254">
            <v>0</v>
          </cell>
          <cell r="AN254">
            <v>0</v>
          </cell>
          <cell r="AO254">
            <v>0</v>
          </cell>
          <cell r="AP254">
            <v>0</v>
          </cell>
          <cell r="AQ254">
            <v>0</v>
          </cell>
          <cell r="AR254">
            <v>0</v>
          </cell>
          <cell r="AS254">
            <v>0</v>
          </cell>
          <cell r="AT254">
            <v>0</v>
          </cell>
          <cell r="AU254">
            <v>0</v>
          </cell>
          <cell r="AV254">
            <v>0</v>
          </cell>
          <cell r="AW254">
            <v>0</v>
          </cell>
          <cell r="AX254">
            <v>0</v>
          </cell>
          <cell r="AY254">
            <v>0</v>
          </cell>
          <cell r="AZ254">
            <v>0</v>
          </cell>
          <cell r="BA254">
            <v>15395897.270000001</v>
          </cell>
          <cell r="BB254">
            <v>68704.47</v>
          </cell>
          <cell r="BC254">
            <v>0</v>
          </cell>
        </row>
        <row r="255">
          <cell r="A255" t="str">
            <v>02.2.02.01.01.03.04</v>
          </cell>
          <cell r="B255" t="str">
            <v xml:space="preserve">XL DAVALI DOSYAL MUALLAK HASAR KARŞILIĞI </v>
          </cell>
          <cell r="C255">
            <v>0</v>
          </cell>
          <cell r="D255">
            <v>0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K255">
            <v>0</v>
          </cell>
          <cell r="AL255">
            <v>0</v>
          </cell>
          <cell r="AM255">
            <v>0</v>
          </cell>
          <cell r="AN255">
            <v>0</v>
          </cell>
          <cell r="AO255">
            <v>0</v>
          </cell>
          <cell r="AP255">
            <v>0</v>
          </cell>
          <cell r="AQ255">
            <v>0</v>
          </cell>
          <cell r="AR255">
            <v>0</v>
          </cell>
          <cell r="AS255">
            <v>0</v>
          </cell>
          <cell r="AT255">
            <v>0</v>
          </cell>
          <cell r="AU255">
            <v>0</v>
          </cell>
          <cell r="AV255">
            <v>0</v>
          </cell>
          <cell r="AW255">
            <v>0</v>
          </cell>
          <cell r="AX255">
            <v>0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0</v>
          </cell>
        </row>
        <row r="256">
          <cell r="A256" t="str">
            <v>02.2.02.01.01.03.05</v>
          </cell>
          <cell r="B256" t="str">
            <v>AŞKIN HASAR FAZLASI</v>
          </cell>
          <cell r="C256">
            <v>0</v>
          </cell>
          <cell r="D256">
            <v>0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K256">
            <v>0</v>
          </cell>
          <cell r="AL256">
            <v>0</v>
          </cell>
          <cell r="AM256">
            <v>0</v>
          </cell>
          <cell r="AN256">
            <v>0</v>
          </cell>
          <cell r="AO256">
            <v>0</v>
          </cell>
          <cell r="AP256">
            <v>0</v>
          </cell>
          <cell r="AQ256">
            <v>0</v>
          </cell>
          <cell r="AR256">
            <v>0</v>
          </cell>
          <cell r="AS256">
            <v>0</v>
          </cell>
          <cell r="AT256">
            <v>0</v>
          </cell>
          <cell r="AU256">
            <v>0</v>
          </cell>
          <cell r="AV256">
            <v>0</v>
          </cell>
          <cell r="AW256">
            <v>0</v>
          </cell>
          <cell r="AX256">
            <v>0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0</v>
          </cell>
        </row>
        <row r="257">
          <cell r="A257" t="str">
            <v>02.2.02.01.01.90</v>
          </cell>
          <cell r="B257" t="str">
            <v>DAVA SÜRECİNDE ELDE ED.GELİRLER(-) RE</v>
          </cell>
          <cell r="C257">
            <v>-5581812.0899999999</v>
          </cell>
          <cell r="D257">
            <v>-125873.35</v>
          </cell>
          <cell r="E257">
            <v>0</v>
          </cell>
          <cell r="F257">
            <v>0</v>
          </cell>
          <cell r="G257">
            <v>0</v>
          </cell>
          <cell r="H257">
            <v>-43.03</v>
          </cell>
          <cell r="I257">
            <v>0</v>
          </cell>
          <cell r="J257">
            <v>0</v>
          </cell>
          <cell r="K257">
            <v>-455160.9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-24715.9</v>
          </cell>
          <cell r="Q257">
            <v>-3582025.84</v>
          </cell>
          <cell r="R257">
            <v>-287101.28000000003</v>
          </cell>
          <cell r="S257">
            <v>0</v>
          </cell>
          <cell r="T257">
            <v>0</v>
          </cell>
          <cell r="U257">
            <v>-1191.8599999999999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-81110.710000000006</v>
          </cell>
          <cell r="AD257">
            <v>0</v>
          </cell>
          <cell r="AE257">
            <v>0</v>
          </cell>
          <cell r="AF257">
            <v>-464510.47</v>
          </cell>
          <cell r="AG257">
            <v>0</v>
          </cell>
          <cell r="AH257">
            <v>0</v>
          </cell>
          <cell r="AI257">
            <v>-69749.350000000006</v>
          </cell>
          <cell r="AJ257">
            <v>0</v>
          </cell>
          <cell r="AK257">
            <v>0</v>
          </cell>
          <cell r="AL257">
            <v>-3481.44</v>
          </cell>
          <cell r="AM257">
            <v>-42019.21</v>
          </cell>
          <cell r="AN257">
            <v>-442135.6</v>
          </cell>
          <cell r="AO257">
            <v>-2693.15</v>
          </cell>
          <cell r="AP257">
            <v>0</v>
          </cell>
          <cell r="AQ257">
            <v>0</v>
          </cell>
          <cell r="AR257">
            <v>0</v>
          </cell>
          <cell r="AS257">
            <v>0</v>
          </cell>
          <cell r="AT257">
            <v>0</v>
          </cell>
          <cell r="AU257">
            <v>0</v>
          </cell>
          <cell r="AV257">
            <v>0</v>
          </cell>
          <cell r="AW257">
            <v>0</v>
          </cell>
          <cell r="AX257">
            <v>0</v>
          </cell>
          <cell r="AY257">
            <v>0</v>
          </cell>
          <cell r="AZ257">
            <v>0</v>
          </cell>
          <cell r="BA257">
            <v>-5581812.0899999999</v>
          </cell>
          <cell r="BB257">
            <v>-590383.81999999995</v>
          </cell>
          <cell r="BC257">
            <v>0</v>
          </cell>
        </row>
        <row r="258">
          <cell r="A258" t="str">
            <v>02.2.02.01.01.98</v>
          </cell>
          <cell r="B258" t="str">
            <v>HAVUZA VERİLEN MUALLAK HASAR REAS.PAYI</v>
          </cell>
          <cell r="C258">
            <v>1250137133.45</v>
          </cell>
          <cell r="D258">
            <v>0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  <cell r="M258">
            <v>0</v>
          </cell>
          <cell r="N258">
            <v>1250137133.45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0</v>
          </cell>
          <cell r="V258">
            <v>0</v>
          </cell>
          <cell r="W258">
            <v>0</v>
          </cell>
          <cell r="X258">
            <v>0</v>
          </cell>
          <cell r="Y258">
            <v>0</v>
          </cell>
          <cell r="Z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0</v>
          </cell>
          <cell r="AE258">
            <v>0</v>
          </cell>
          <cell r="AF258">
            <v>0</v>
          </cell>
          <cell r="AG258">
            <v>0</v>
          </cell>
          <cell r="AH258">
            <v>0</v>
          </cell>
          <cell r="AI258">
            <v>0</v>
          </cell>
          <cell r="AJ258">
            <v>0</v>
          </cell>
          <cell r="AK258">
            <v>0</v>
          </cell>
          <cell r="AL258">
            <v>0</v>
          </cell>
          <cell r="AM258">
            <v>0</v>
          </cell>
          <cell r="AN258">
            <v>0</v>
          </cell>
          <cell r="AO258">
            <v>0</v>
          </cell>
          <cell r="AP258">
            <v>0</v>
          </cell>
          <cell r="AQ258">
            <v>0</v>
          </cell>
          <cell r="AR258">
            <v>0</v>
          </cell>
          <cell r="AS258">
            <v>0</v>
          </cell>
          <cell r="AT258">
            <v>0</v>
          </cell>
          <cell r="AU258">
            <v>0</v>
          </cell>
          <cell r="AV258">
            <v>0</v>
          </cell>
          <cell r="AW258">
            <v>0</v>
          </cell>
          <cell r="AX258">
            <v>0</v>
          </cell>
          <cell r="AY258">
            <v>0</v>
          </cell>
          <cell r="AZ258">
            <v>0</v>
          </cell>
          <cell r="BA258">
            <v>1250137133.45</v>
          </cell>
          <cell r="BB258">
            <v>0</v>
          </cell>
          <cell r="BC258">
            <v>0</v>
          </cell>
        </row>
        <row r="259">
          <cell r="A259" t="str">
            <v>02.2.02.01.01.99</v>
          </cell>
          <cell r="B259" t="str">
            <v>DİĞER MUALLAK HASAR REAS PAYI.</v>
          </cell>
          <cell r="C259">
            <v>2924814.4499999997</v>
          </cell>
          <cell r="D259">
            <v>2294.54</v>
          </cell>
          <cell r="E259">
            <v>0</v>
          </cell>
          <cell r="F259">
            <v>0</v>
          </cell>
          <cell r="G259">
            <v>0</v>
          </cell>
          <cell r="H259">
            <v>37436.29</v>
          </cell>
          <cell r="I259">
            <v>0</v>
          </cell>
          <cell r="J259">
            <v>0</v>
          </cell>
          <cell r="K259">
            <v>33528.199999999997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2082.42</v>
          </cell>
          <cell r="Q259">
            <v>7592.28</v>
          </cell>
          <cell r="R259">
            <v>125.75</v>
          </cell>
          <cell r="S259">
            <v>0</v>
          </cell>
          <cell r="T259">
            <v>0</v>
          </cell>
          <cell r="U259">
            <v>5091.1099999999997</v>
          </cell>
          <cell r="V259">
            <v>0</v>
          </cell>
          <cell r="W259">
            <v>0</v>
          </cell>
          <cell r="X259">
            <v>0</v>
          </cell>
          <cell r="Y259">
            <v>0</v>
          </cell>
          <cell r="Z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0</v>
          </cell>
          <cell r="AE259">
            <v>0</v>
          </cell>
          <cell r="AF259">
            <v>2659839.91</v>
          </cell>
          <cell r="AG259">
            <v>0</v>
          </cell>
          <cell r="AH259">
            <v>0</v>
          </cell>
          <cell r="AI259">
            <v>212.4</v>
          </cell>
          <cell r="AJ259">
            <v>0</v>
          </cell>
          <cell r="AK259">
            <v>0</v>
          </cell>
          <cell r="AL259">
            <v>2065.5700000000002</v>
          </cell>
          <cell r="AM259">
            <v>0</v>
          </cell>
          <cell r="AN259">
            <v>169412.95</v>
          </cell>
          <cell r="AO259">
            <v>5133.03</v>
          </cell>
          <cell r="AP259">
            <v>0</v>
          </cell>
          <cell r="AQ259">
            <v>0</v>
          </cell>
          <cell r="AR259">
            <v>0</v>
          </cell>
          <cell r="AS259">
            <v>0</v>
          </cell>
          <cell r="AT259">
            <v>0</v>
          </cell>
          <cell r="AU259">
            <v>0</v>
          </cell>
          <cell r="AV259">
            <v>0</v>
          </cell>
          <cell r="AW259">
            <v>0</v>
          </cell>
          <cell r="AX259">
            <v>0</v>
          </cell>
          <cell r="AY259">
            <v>0</v>
          </cell>
          <cell r="AZ259">
            <v>0</v>
          </cell>
          <cell r="BA259">
            <v>2924814.4499999997</v>
          </cell>
          <cell r="BB259">
            <v>2662134.4500000002</v>
          </cell>
          <cell r="BC259">
            <v>0</v>
          </cell>
        </row>
        <row r="260">
          <cell r="A260" t="str">
            <v>02.2.02.01.01.99.01</v>
          </cell>
          <cell r="B260" t="str">
            <v>EKSEDAN</v>
          </cell>
          <cell r="C260">
            <v>14777.25</v>
          </cell>
          <cell r="D260">
            <v>0.22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5992.71</v>
          </cell>
          <cell r="R260">
            <v>83.83</v>
          </cell>
          <cell r="S260">
            <v>0</v>
          </cell>
          <cell r="T260">
            <v>0</v>
          </cell>
          <cell r="U260">
            <v>2031.7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  <cell r="AH260">
            <v>0</v>
          </cell>
          <cell r="AI260">
            <v>188.8</v>
          </cell>
          <cell r="AJ260">
            <v>0</v>
          </cell>
          <cell r="AK260">
            <v>0</v>
          </cell>
          <cell r="AL260">
            <v>1454.76</v>
          </cell>
          <cell r="AM260">
            <v>0</v>
          </cell>
          <cell r="AN260">
            <v>1362.94</v>
          </cell>
          <cell r="AO260">
            <v>3662.29</v>
          </cell>
          <cell r="AP260">
            <v>0</v>
          </cell>
          <cell r="AQ260">
            <v>0</v>
          </cell>
          <cell r="AR260">
            <v>0</v>
          </cell>
          <cell r="AS260">
            <v>0</v>
          </cell>
          <cell r="AT260">
            <v>0</v>
          </cell>
          <cell r="AU260">
            <v>0</v>
          </cell>
          <cell r="AV260">
            <v>0</v>
          </cell>
          <cell r="AW260">
            <v>0</v>
          </cell>
          <cell r="AX260">
            <v>0</v>
          </cell>
          <cell r="AY260">
            <v>0</v>
          </cell>
          <cell r="AZ260">
            <v>0</v>
          </cell>
          <cell r="BA260">
            <v>14777.25</v>
          </cell>
          <cell r="BB260">
            <v>0.22</v>
          </cell>
          <cell r="BC260">
            <v>0</v>
          </cell>
        </row>
        <row r="261">
          <cell r="A261" t="str">
            <v>02.2.02.01.01.99.02</v>
          </cell>
          <cell r="B261" t="str">
            <v>KOTPAR</v>
          </cell>
          <cell r="C261">
            <v>78186.99000000002</v>
          </cell>
          <cell r="D261">
            <v>2294.3200000000002</v>
          </cell>
          <cell r="E261">
            <v>0</v>
          </cell>
          <cell r="F261">
            <v>0</v>
          </cell>
          <cell r="G261">
            <v>0</v>
          </cell>
          <cell r="H261">
            <v>37436.29</v>
          </cell>
          <cell r="I261">
            <v>0</v>
          </cell>
          <cell r="J261">
            <v>0</v>
          </cell>
          <cell r="K261">
            <v>33371.4</v>
          </cell>
          <cell r="L261">
            <v>0</v>
          </cell>
          <cell r="M261">
            <v>0</v>
          </cell>
          <cell r="N261">
            <v>0</v>
          </cell>
          <cell r="O261">
            <v>0</v>
          </cell>
          <cell r="P261">
            <v>2082.42</v>
          </cell>
          <cell r="Q261">
            <v>1422.57</v>
          </cell>
          <cell r="R261">
            <v>41.92</v>
          </cell>
          <cell r="S261">
            <v>0</v>
          </cell>
          <cell r="T261">
            <v>0</v>
          </cell>
          <cell r="U261">
            <v>115.08</v>
          </cell>
          <cell r="V261">
            <v>0</v>
          </cell>
          <cell r="W261">
            <v>0</v>
          </cell>
          <cell r="X261">
            <v>0</v>
          </cell>
          <cell r="Y261">
            <v>0</v>
          </cell>
          <cell r="Z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0</v>
          </cell>
          <cell r="AE261">
            <v>0</v>
          </cell>
          <cell r="AF261">
            <v>0</v>
          </cell>
          <cell r="AG261">
            <v>0</v>
          </cell>
          <cell r="AH261">
            <v>0</v>
          </cell>
          <cell r="AI261">
            <v>23.6</v>
          </cell>
          <cell r="AJ261">
            <v>0</v>
          </cell>
          <cell r="AK261">
            <v>0</v>
          </cell>
          <cell r="AL261">
            <v>534.54999999999995</v>
          </cell>
          <cell r="AM261">
            <v>0</v>
          </cell>
          <cell r="AN261">
            <v>98.43</v>
          </cell>
          <cell r="AO261">
            <v>766.41</v>
          </cell>
          <cell r="AP261">
            <v>0</v>
          </cell>
          <cell r="AQ261">
            <v>0</v>
          </cell>
          <cell r="AR261">
            <v>0</v>
          </cell>
          <cell r="AS261">
            <v>0</v>
          </cell>
          <cell r="AT261">
            <v>0</v>
          </cell>
          <cell r="AU261">
            <v>0</v>
          </cell>
          <cell r="AV261">
            <v>0</v>
          </cell>
          <cell r="AW261">
            <v>0</v>
          </cell>
          <cell r="AX261">
            <v>0</v>
          </cell>
          <cell r="AY261">
            <v>0</v>
          </cell>
          <cell r="AZ261">
            <v>0</v>
          </cell>
          <cell r="BA261">
            <v>78186.99000000002</v>
          </cell>
          <cell r="BB261">
            <v>2294.3200000000002</v>
          </cell>
          <cell r="BC261">
            <v>0</v>
          </cell>
        </row>
        <row r="262">
          <cell r="A262" t="str">
            <v>02.2.02.01.01.99.03</v>
          </cell>
          <cell r="B262" t="str">
            <v>İHTİYARİ</v>
          </cell>
          <cell r="C262">
            <v>4578.6600000000008</v>
          </cell>
          <cell r="D262">
            <v>0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156.80000000000001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177</v>
          </cell>
          <cell r="R262">
            <v>0</v>
          </cell>
          <cell r="S262">
            <v>0</v>
          </cell>
          <cell r="T262">
            <v>0</v>
          </cell>
          <cell r="U262">
            <v>2944.33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  <cell r="AH262">
            <v>0</v>
          </cell>
          <cell r="AI262">
            <v>0</v>
          </cell>
          <cell r="AJ262">
            <v>0</v>
          </cell>
          <cell r="AK262">
            <v>0</v>
          </cell>
          <cell r="AL262">
            <v>76.260000000000005</v>
          </cell>
          <cell r="AM262">
            <v>0</v>
          </cell>
          <cell r="AN262">
            <v>519.94000000000005</v>
          </cell>
          <cell r="AO262">
            <v>704.33</v>
          </cell>
          <cell r="AP262">
            <v>0</v>
          </cell>
          <cell r="AQ262">
            <v>0</v>
          </cell>
          <cell r="AR262">
            <v>0</v>
          </cell>
          <cell r="AS262">
            <v>0</v>
          </cell>
          <cell r="AT262">
            <v>0</v>
          </cell>
          <cell r="AU262">
            <v>0</v>
          </cell>
          <cell r="AV262">
            <v>0</v>
          </cell>
          <cell r="AW262">
            <v>0</v>
          </cell>
          <cell r="AX262">
            <v>0</v>
          </cell>
          <cell r="AY262">
            <v>0</v>
          </cell>
          <cell r="AZ262">
            <v>0</v>
          </cell>
          <cell r="BA262">
            <v>4578.6600000000008</v>
          </cell>
          <cell r="BB262">
            <v>0</v>
          </cell>
          <cell r="BC262">
            <v>0</v>
          </cell>
        </row>
        <row r="263">
          <cell r="A263" t="str">
            <v>02.2.02.01.01.99.04</v>
          </cell>
          <cell r="B263" t="str">
            <v>İHTİYARİ XOL</v>
          </cell>
          <cell r="C263">
            <v>2827271.5500000003</v>
          </cell>
          <cell r="D263">
            <v>0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  <cell r="V263">
            <v>0</v>
          </cell>
          <cell r="W263">
            <v>0</v>
          </cell>
          <cell r="X263">
            <v>0</v>
          </cell>
          <cell r="Y263">
            <v>0</v>
          </cell>
          <cell r="Z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0</v>
          </cell>
          <cell r="AF263">
            <v>2659839.91</v>
          </cell>
          <cell r="AG263">
            <v>0</v>
          </cell>
          <cell r="AH263">
            <v>0</v>
          </cell>
          <cell r="AI263">
            <v>0</v>
          </cell>
          <cell r="AJ263">
            <v>0</v>
          </cell>
          <cell r="AK263">
            <v>0</v>
          </cell>
          <cell r="AL263">
            <v>0</v>
          </cell>
          <cell r="AM263">
            <v>0</v>
          </cell>
          <cell r="AN263">
            <v>167431.64000000001</v>
          </cell>
          <cell r="AO263">
            <v>0</v>
          </cell>
          <cell r="AP263">
            <v>0</v>
          </cell>
          <cell r="AQ263">
            <v>0</v>
          </cell>
          <cell r="AR263">
            <v>0</v>
          </cell>
          <cell r="AS263">
            <v>0</v>
          </cell>
          <cell r="AT263">
            <v>0</v>
          </cell>
          <cell r="AU263">
            <v>0</v>
          </cell>
          <cell r="AV263">
            <v>0</v>
          </cell>
          <cell r="AW263">
            <v>0</v>
          </cell>
          <cell r="AX263">
            <v>0</v>
          </cell>
          <cell r="AY263">
            <v>0</v>
          </cell>
          <cell r="AZ263">
            <v>0</v>
          </cell>
          <cell r="BA263">
            <v>2827271.5500000003</v>
          </cell>
          <cell r="BB263">
            <v>2659839.91</v>
          </cell>
          <cell r="BC263">
            <v>0</v>
          </cell>
        </row>
        <row r="264">
          <cell r="A264" t="str">
            <v>02.2.02.01.01.99.05</v>
          </cell>
          <cell r="B264" t="str">
            <v>AŞKIN HASAR FAZLASI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  <cell r="AH264">
            <v>0</v>
          </cell>
          <cell r="AI264">
            <v>0</v>
          </cell>
          <cell r="AJ264">
            <v>0</v>
          </cell>
          <cell r="AK264">
            <v>0</v>
          </cell>
          <cell r="AL264">
            <v>0</v>
          </cell>
          <cell r="AM264">
            <v>0</v>
          </cell>
          <cell r="AN264">
            <v>0</v>
          </cell>
          <cell r="AO264">
            <v>0</v>
          </cell>
          <cell r="AP264">
            <v>0</v>
          </cell>
          <cell r="AQ264">
            <v>0</v>
          </cell>
          <cell r="AR264">
            <v>0</v>
          </cell>
          <cell r="AS264">
            <v>0</v>
          </cell>
          <cell r="AT264">
            <v>0</v>
          </cell>
          <cell r="AU264">
            <v>0</v>
          </cell>
          <cell r="AV264">
            <v>0</v>
          </cell>
          <cell r="AW264">
            <v>0</v>
          </cell>
          <cell r="AX264">
            <v>0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0</v>
          </cell>
        </row>
        <row r="265">
          <cell r="A265" t="str">
            <v>02.2.02.01.02</v>
          </cell>
          <cell r="B265" t="str">
            <v xml:space="preserve">RAPORLANMAYAN MUALLAK HAS.REAS PAYI </v>
          </cell>
          <cell r="C265">
            <v>3601210892.9900007</v>
          </cell>
          <cell r="D265">
            <v>7966564.8300000001</v>
          </cell>
          <cell r="E265">
            <v>1679074.09</v>
          </cell>
          <cell r="F265">
            <v>0</v>
          </cell>
          <cell r="G265">
            <v>0</v>
          </cell>
          <cell r="H265">
            <v>1038173.18</v>
          </cell>
          <cell r="I265">
            <v>0</v>
          </cell>
          <cell r="J265">
            <v>0</v>
          </cell>
          <cell r="K265">
            <v>3265124.21</v>
          </cell>
          <cell r="L265">
            <v>0</v>
          </cell>
          <cell r="M265">
            <v>103534.2</v>
          </cell>
          <cell r="N265">
            <v>3474673754.4000001</v>
          </cell>
          <cell r="O265">
            <v>0</v>
          </cell>
          <cell r="P265">
            <v>584864.59</v>
          </cell>
          <cell r="Q265">
            <v>41986708.710000001</v>
          </cell>
          <cell r="R265">
            <v>12419120.359999999</v>
          </cell>
          <cell r="S265">
            <v>0</v>
          </cell>
          <cell r="T265">
            <v>772226.67</v>
          </cell>
          <cell r="U265">
            <v>348162.9</v>
          </cell>
          <cell r="V265">
            <v>0</v>
          </cell>
          <cell r="W265">
            <v>320253.81</v>
          </cell>
          <cell r="X265">
            <v>656771.31999999995</v>
          </cell>
          <cell r="Y265">
            <v>0</v>
          </cell>
          <cell r="Z265">
            <v>0</v>
          </cell>
          <cell r="AA265">
            <v>0</v>
          </cell>
          <cell r="AB265">
            <v>0</v>
          </cell>
          <cell r="AC265">
            <v>2393965.2400000002</v>
          </cell>
          <cell r="AD265">
            <v>0</v>
          </cell>
          <cell r="AE265">
            <v>0</v>
          </cell>
          <cell r="AF265">
            <v>6482444.5999999996</v>
          </cell>
          <cell r="AG265">
            <v>470765.69</v>
          </cell>
          <cell r="AH265">
            <v>40178.03</v>
          </cell>
          <cell r="AI265">
            <v>3034977.73</v>
          </cell>
          <cell r="AJ265">
            <v>0</v>
          </cell>
          <cell r="AK265">
            <v>0</v>
          </cell>
          <cell r="AL265">
            <v>24969231.030000001</v>
          </cell>
          <cell r="AM265">
            <v>869653.95</v>
          </cell>
          <cell r="AN265">
            <v>11141786.24</v>
          </cell>
          <cell r="AO265">
            <v>4702649.04</v>
          </cell>
          <cell r="AP265">
            <v>0</v>
          </cell>
          <cell r="AQ265">
            <v>0</v>
          </cell>
          <cell r="AR265">
            <v>0</v>
          </cell>
          <cell r="AS265">
            <v>0</v>
          </cell>
          <cell r="AT265">
            <v>0</v>
          </cell>
          <cell r="AU265">
            <v>0</v>
          </cell>
          <cell r="AV265">
            <v>0</v>
          </cell>
          <cell r="AW265">
            <v>1281090.78</v>
          </cell>
          <cell r="AX265">
            <v>9817.39</v>
          </cell>
          <cell r="AY265">
            <v>0</v>
          </cell>
          <cell r="AZ265">
            <v>0</v>
          </cell>
          <cell r="BA265">
            <v>3601210892.9900007</v>
          </cell>
          <cell r="BB265">
            <v>14959953.149999999</v>
          </cell>
          <cell r="BC265">
            <v>0</v>
          </cell>
        </row>
        <row r="266">
          <cell r="A266" t="str">
            <v>02.2.02.01.03</v>
          </cell>
          <cell r="B266" t="str">
            <v xml:space="preserve">MUALLAK HAS YETERLİLİK FARKI REAS PAYI </v>
          </cell>
          <cell r="C266">
            <v>0</v>
          </cell>
          <cell r="D266">
            <v>0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  <cell r="AH266">
            <v>0</v>
          </cell>
          <cell r="AI266">
            <v>0</v>
          </cell>
          <cell r="AJ266">
            <v>0</v>
          </cell>
          <cell r="AK266">
            <v>0</v>
          </cell>
          <cell r="AL266">
            <v>0</v>
          </cell>
          <cell r="AM266">
            <v>0</v>
          </cell>
          <cell r="AN266">
            <v>0</v>
          </cell>
          <cell r="AO266">
            <v>0</v>
          </cell>
          <cell r="AP266">
            <v>0</v>
          </cell>
          <cell r="AQ266">
            <v>0</v>
          </cell>
          <cell r="AR266">
            <v>0</v>
          </cell>
          <cell r="AS266">
            <v>0</v>
          </cell>
          <cell r="AT266">
            <v>0</v>
          </cell>
          <cell r="AU266">
            <v>0</v>
          </cell>
          <cell r="AV266">
            <v>0</v>
          </cell>
          <cell r="AW266">
            <v>0</v>
          </cell>
          <cell r="AX266">
            <v>0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0</v>
          </cell>
        </row>
        <row r="267">
          <cell r="A267" t="str">
            <v>02.2.02.01.03.01</v>
          </cell>
          <cell r="B267" t="str">
            <v xml:space="preserve">EKSEDAN MUALLAK HAS YETERLİLİK FARKI </v>
          </cell>
          <cell r="C267">
            <v>0</v>
          </cell>
          <cell r="D267">
            <v>0</v>
          </cell>
          <cell r="E267">
            <v>0</v>
          </cell>
          <cell r="F267">
            <v>0</v>
          </cell>
          <cell r="G267">
            <v>0</v>
          </cell>
          <cell r="H267">
            <v>0</v>
          </cell>
          <cell r="I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  <cell r="AH267">
            <v>0</v>
          </cell>
          <cell r="AI267">
            <v>0</v>
          </cell>
          <cell r="AJ267">
            <v>0</v>
          </cell>
          <cell r="AK267">
            <v>0</v>
          </cell>
          <cell r="AL267">
            <v>0</v>
          </cell>
          <cell r="AM267">
            <v>0</v>
          </cell>
          <cell r="AN267">
            <v>0</v>
          </cell>
          <cell r="AO267">
            <v>0</v>
          </cell>
          <cell r="AP267">
            <v>0</v>
          </cell>
          <cell r="AQ267">
            <v>0</v>
          </cell>
          <cell r="AR267">
            <v>0</v>
          </cell>
          <cell r="AS267">
            <v>0</v>
          </cell>
          <cell r="AT267">
            <v>0</v>
          </cell>
          <cell r="AU267">
            <v>0</v>
          </cell>
          <cell r="AV267">
            <v>0</v>
          </cell>
          <cell r="AW267">
            <v>0</v>
          </cell>
          <cell r="AX267">
            <v>0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0</v>
          </cell>
        </row>
        <row r="268">
          <cell r="A268" t="str">
            <v>02.2.02.01.03.02</v>
          </cell>
          <cell r="B268" t="str">
            <v xml:space="preserve">KOTPAR MUALLAK HASAR YETERLİLİK FARKI </v>
          </cell>
          <cell r="C268">
            <v>0</v>
          </cell>
          <cell r="D268">
            <v>0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  <cell r="AH268">
            <v>0</v>
          </cell>
          <cell r="AI268">
            <v>0</v>
          </cell>
          <cell r="AJ268">
            <v>0</v>
          </cell>
          <cell r="AK268">
            <v>0</v>
          </cell>
          <cell r="AL268">
            <v>0</v>
          </cell>
          <cell r="AM268">
            <v>0</v>
          </cell>
          <cell r="AN268">
            <v>0</v>
          </cell>
          <cell r="AO268">
            <v>0</v>
          </cell>
          <cell r="AP268">
            <v>0</v>
          </cell>
          <cell r="AQ268">
            <v>0</v>
          </cell>
          <cell r="AR268">
            <v>0</v>
          </cell>
          <cell r="AS268">
            <v>0</v>
          </cell>
          <cell r="AT268">
            <v>0</v>
          </cell>
          <cell r="AU268">
            <v>0</v>
          </cell>
          <cell r="AV268">
            <v>0</v>
          </cell>
          <cell r="AW268">
            <v>0</v>
          </cell>
          <cell r="AX268">
            <v>0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0</v>
          </cell>
        </row>
        <row r="269">
          <cell r="A269" t="str">
            <v>02.2.02.01.03.03</v>
          </cell>
          <cell r="B269" t="str">
            <v xml:space="preserve">İHTİYARİ MUALLAK HAS.YETERLİLİK FARKI </v>
          </cell>
          <cell r="C269">
            <v>0</v>
          </cell>
          <cell r="D269">
            <v>0</v>
          </cell>
          <cell r="E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0</v>
          </cell>
          <cell r="V269">
            <v>0</v>
          </cell>
          <cell r="W269">
            <v>0</v>
          </cell>
          <cell r="X269">
            <v>0</v>
          </cell>
          <cell r="Y269">
            <v>0</v>
          </cell>
          <cell r="Z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0</v>
          </cell>
          <cell r="AE269">
            <v>0</v>
          </cell>
          <cell r="AF269">
            <v>0</v>
          </cell>
          <cell r="AG269">
            <v>0</v>
          </cell>
          <cell r="AH269">
            <v>0</v>
          </cell>
          <cell r="AI269">
            <v>0</v>
          </cell>
          <cell r="AJ269">
            <v>0</v>
          </cell>
          <cell r="AK269">
            <v>0</v>
          </cell>
          <cell r="AL269">
            <v>0</v>
          </cell>
          <cell r="AM269">
            <v>0</v>
          </cell>
          <cell r="AN269">
            <v>0</v>
          </cell>
          <cell r="AO269">
            <v>0</v>
          </cell>
          <cell r="AP269">
            <v>0</v>
          </cell>
          <cell r="AQ269">
            <v>0</v>
          </cell>
          <cell r="AR269">
            <v>0</v>
          </cell>
          <cell r="AS269">
            <v>0</v>
          </cell>
          <cell r="AT269">
            <v>0</v>
          </cell>
          <cell r="AU269">
            <v>0</v>
          </cell>
          <cell r="AV269">
            <v>0</v>
          </cell>
          <cell r="AW269">
            <v>0</v>
          </cell>
          <cell r="AX269">
            <v>0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0</v>
          </cell>
        </row>
        <row r="270">
          <cell r="A270" t="str">
            <v>02.2.02.01.50</v>
          </cell>
          <cell r="B270" t="str">
            <v>MUALLAK HASAR İSKONTOSU REAS.PAYI</v>
          </cell>
          <cell r="C270">
            <v>-2221556611.3600001</v>
          </cell>
          <cell r="D270">
            <v>-13252345.98</v>
          </cell>
          <cell r="E270">
            <v>-1814931.93</v>
          </cell>
          <cell r="F270">
            <v>0</v>
          </cell>
          <cell r="G270">
            <v>0</v>
          </cell>
          <cell r="H270">
            <v>-45561.32</v>
          </cell>
          <cell r="I270">
            <v>0</v>
          </cell>
          <cell r="J270">
            <v>0</v>
          </cell>
          <cell r="K270">
            <v>6718316.4699999997</v>
          </cell>
          <cell r="L270">
            <v>0</v>
          </cell>
          <cell r="M270">
            <v>-97516.49</v>
          </cell>
          <cell r="N270">
            <v>-2104857526.5</v>
          </cell>
          <cell r="O270">
            <v>0</v>
          </cell>
          <cell r="P270">
            <v>-217109.91</v>
          </cell>
          <cell r="Q270">
            <v>-32440713.940000001</v>
          </cell>
          <cell r="R270">
            <v>-7012823.04</v>
          </cell>
          <cell r="S270">
            <v>0</v>
          </cell>
          <cell r="T270">
            <v>-509290.47</v>
          </cell>
          <cell r="U270">
            <v>-277882.12</v>
          </cell>
          <cell r="V270">
            <v>0</v>
          </cell>
          <cell r="W270">
            <v>-261688.11</v>
          </cell>
          <cell r="X270">
            <v>-1444879.2</v>
          </cell>
          <cell r="Y270">
            <v>0</v>
          </cell>
          <cell r="Z270">
            <v>0</v>
          </cell>
          <cell r="AA270">
            <v>-17770256.539999999</v>
          </cell>
          <cell r="AB270">
            <v>0</v>
          </cell>
          <cell r="AC270">
            <v>-1929160.51</v>
          </cell>
          <cell r="AD270">
            <v>0</v>
          </cell>
          <cell r="AE270">
            <v>0</v>
          </cell>
          <cell r="AF270">
            <v>-4469010.63</v>
          </cell>
          <cell r="AG270">
            <v>-410298.64</v>
          </cell>
          <cell r="AH270">
            <v>-9962.39</v>
          </cell>
          <cell r="AI270">
            <v>-306933.98</v>
          </cell>
          <cell r="AJ270">
            <v>0</v>
          </cell>
          <cell r="AK270">
            <v>0</v>
          </cell>
          <cell r="AL270">
            <v>-16447948.109999999</v>
          </cell>
          <cell r="AM270">
            <v>-1101348.43</v>
          </cell>
          <cell r="AN270">
            <v>-21117546.550000001</v>
          </cell>
          <cell r="AO270">
            <v>-2288459.61</v>
          </cell>
          <cell r="AP270">
            <v>0</v>
          </cell>
          <cell r="AQ270">
            <v>0</v>
          </cell>
          <cell r="AR270">
            <v>0</v>
          </cell>
          <cell r="AS270">
            <v>0</v>
          </cell>
          <cell r="AT270">
            <v>0</v>
          </cell>
          <cell r="AU270">
            <v>0</v>
          </cell>
          <cell r="AV270">
            <v>0</v>
          </cell>
          <cell r="AW270">
            <v>-190329.66</v>
          </cell>
          <cell r="AX270">
            <v>-1403.77</v>
          </cell>
          <cell r="AY270">
            <v>0</v>
          </cell>
          <cell r="AZ270">
            <v>0</v>
          </cell>
          <cell r="BA270">
            <v>-2221556611.3600001</v>
          </cell>
          <cell r="BB270">
            <v>-18141617.640000001</v>
          </cell>
          <cell r="BC270">
            <v>0</v>
          </cell>
        </row>
        <row r="271">
          <cell r="A271" t="str">
            <v>02.2.02.01.97</v>
          </cell>
          <cell r="B271" t="str">
            <v>TIP HAVUZUNA VERİLEN</v>
          </cell>
          <cell r="C271">
            <v>11820654.060000001</v>
          </cell>
          <cell r="D271">
            <v>0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0</v>
          </cell>
          <cell r="V271">
            <v>0</v>
          </cell>
          <cell r="W271">
            <v>0</v>
          </cell>
          <cell r="X271">
            <v>0</v>
          </cell>
          <cell r="Y271">
            <v>0</v>
          </cell>
          <cell r="Z271">
            <v>0</v>
          </cell>
          <cell r="AA271">
            <v>11820654.060000001</v>
          </cell>
          <cell r="AB271">
            <v>0</v>
          </cell>
          <cell r="AC271">
            <v>0</v>
          </cell>
          <cell r="AD271">
            <v>0</v>
          </cell>
          <cell r="AE271">
            <v>0</v>
          </cell>
          <cell r="AF271">
            <v>0</v>
          </cell>
          <cell r="AG271">
            <v>0</v>
          </cell>
          <cell r="AH271">
            <v>0</v>
          </cell>
          <cell r="AI271">
            <v>0</v>
          </cell>
          <cell r="AJ271">
            <v>0</v>
          </cell>
          <cell r="AK271">
            <v>0</v>
          </cell>
          <cell r="AL271">
            <v>0</v>
          </cell>
          <cell r="AM271">
            <v>0</v>
          </cell>
          <cell r="AN271">
            <v>0</v>
          </cell>
          <cell r="AO271">
            <v>0</v>
          </cell>
          <cell r="AP271">
            <v>0</v>
          </cell>
          <cell r="AQ271">
            <v>0</v>
          </cell>
          <cell r="AR271">
            <v>0</v>
          </cell>
          <cell r="AS271">
            <v>0</v>
          </cell>
          <cell r="AT271">
            <v>0</v>
          </cell>
          <cell r="AU271">
            <v>0</v>
          </cell>
          <cell r="AV271">
            <v>0</v>
          </cell>
          <cell r="AW271">
            <v>0</v>
          </cell>
          <cell r="AX271">
            <v>0</v>
          </cell>
          <cell r="AY271">
            <v>0</v>
          </cell>
          <cell r="AZ271">
            <v>0</v>
          </cell>
          <cell r="BA271">
            <v>11820654.060000001</v>
          </cell>
          <cell r="BB271">
            <v>0</v>
          </cell>
          <cell r="BC271">
            <v>0</v>
          </cell>
        </row>
        <row r="272">
          <cell r="A272" t="str">
            <v>02.2.02.01.98</v>
          </cell>
          <cell r="B272" t="str">
            <v>HAVUZA VERİLEN RAPORLANMAYAN MUALLAK HASAR</v>
          </cell>
          <cell r="C272">
            <v>0</v>
          </cell>
          <cell r="D272">
            <v>0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0</v>
          </cell>
          <cell r="V272">
            <v>0</v>
          </cell>
          <cell r="W272">
            <v>0</v>
          </cell>
          <cell r="X272">
            <v>0</v>
          </cell>
          <cell r="Y272">
            <v>0</v>
          </cell>
          <cell r="Z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0</v>
          </cell>
          <cell r="AE272">
            <v>0</v>
          </cell>
          <cell r="AF272">
            <v>0</v>
          </cell>
          <cell r="AG272">
            <v>0</v>
          </cell>
          <cell r="AH272">
            <v>0</v>
          </cell>
          <cell r="AI272">
            <v>0</v>
          </cell>
          <cell r="AJ272">
            <v>0</v>
          </cell>
          <cell r="AK272">
            <v>0</v>
          </cell>
          <cell r="AL272">
            <v>0</v>
          </cell>
          <cell r="AM272">
            <v>0</v>
          </cell>
          <cell r="AN272">
            <v>0</v>
          </cell>
          <cell r="AO272">
            <v>0</v>
          </cell>
          <cell r="AP272">
            <v>0</v>
          </cell>
          <cell r="AQ272">
            <v>0</v>
          </cell>
          <cell r="AR272">
            <v>0</v>
          </cell>
          <cell r="AS272">
            <v>0</v>
          </cell>
          <cell r="AT272">
            <v>0</v>
          </cell>
          <cell r="AU272">
            <v>0</v>
          </cell>
          <cell r="AV272">
            <v>0</v>
          </cell>
          <cell r="AW272">
            <v>0</v>
          </cell>
          <cell r="AX272">
            <v>0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0</v>
          </cell>
        </row>
        <row r="273">
          <cell r="A273" t="str">
            <v>02.2.02.02</v>
          </cell>
          <cell r="B273" t="str">
            <v xml:space="preserve">DEV. MUALLAK HAS.KARS.REAS PAYI </v>
          </cell>
          <cell r="C273">
            <v>-3537009804.4700012</v>
          </cell>
          <cell r="D273">
            <v>-31537881.68</v>
          </cell>
          <cell r="E273">
            <v>-7326556.6500000004</v>
          </cell>
          <cell r="F273">
            <v>0</v>
          </cell>
          <cell r="G273">
            <v>0</v>
          </cell>
          <cell r="H273">
            <v>1647092.19</v>
          </cell>
          <cell r="I273">
            <v>0</v>
          </cell>
          <cell r="J273">
            <v>0</v>
          </cell>
          <cell r="K273">
            <v>-191272579.22999999</v>
          </cell>
          <cell r="L273">
            <v>0</v>
          </cell>
          <cell r="M273">
            <v>-435476.26</v>
          </cell>
          <cell r="N273">
            <v>-3116805910.21</v>
          </cell>
          <cell r="O273">
            <v>0</v>
          </cell>
          <cell r="P273">
            <v>-536613.67000000004</v>
          </cell>
          <cell r="Q273">
            <v>-31076828.75</v>
          </cell>
          <cell r="R273">
            <v>-6005092.4500000002</v>
          </cell>
          <cell r="S273">
            <v>0</v>
          </cell>
          <cell r="T273">
            <v>-629579.53</v>
          </cell>
          <cell r="U273">
            <v>-1814501.32</v>
          </cell>
          <cell r="V273">
            <v>0</v>
          </cell>
          <cell r="W273">
            <v>0</v>
          </cell>
          <cell r="X273">
            <v>-1360488.89</v>
          </cell>
          <cell r="Y273">
            <v>0</v>
          </cell>
          <cell r="Z273">
            <v>0</v>
          </cell>
          <cell r="AA273">
            <v>-4713965.09</v>
          </cell>
          <cell r="AB273">
            <v>0</v>
          </cell>
          <cell r="AC273">
            <v>-176077.06</v>
          </cell>
          <cell r="AD273">
            <v>0</v>
          </cell>
          <cell r="AE273">
            <v>1626.04</v>
          </cell>
          <cell r="AF273">
            <v>-39351451.899999999</v>
          </cell>
          <cell r="AG273">
            <v>-17661822.129999999</v>
          </cell>
          <cell r="AH273">
            <v>-92823.71</v>
          </cell>
          <cell r="AI273">
            <v>-430891.42</v>
          </cell>
          <cell r="AJ273">
            <v>0</v>
          </cell>
          <cell r="AK273">
            <v>0</v>
          </cell>
          <cell r="AL273">
            <v>-50106793.899999999</v>
          </cell>
          <cell r="AM273">
            <v>-5154268.53</v>
          </cell>
          <cell r="AN273">
            <v>-24467287.59</v>
          </cell>
          <cell r="AO273">
            <v>-2590975.15</v>
          </cell>
          <cell r="AP273">
            <v>0</v>
          </cell>
          <cell r="AQ273">
            <v>0</v>
          </cell>
          <cell r="AR273">
            <v>0</v>
          </cell>
          <cell r="AS273">
            <v>0</v>
          </cell>
          <cell r="AT273">
            <v>0</v>
          </cell>
          <cell r="AU273">
            <v>0</v>
          </cell>
          <cell r="AV273">
            <v>0</v>
          </cell>
          <cell r="AW273">
            <v>-5977395.79</v>
          </cell>
          <cell r="AX273">
            <v>866738.21</v>
          </cell>
          <cell r="AY273">
            <v>0</v>
          </cell>
          <cell r="AZ273">
            <v>0</v>
          </cell>
          <cell r="BA273">
            <v>-3537009804.4700012</v>
          </cell>
          <cell r="BB273">
            <v>-88643979.419999987</v>
          </cell>
          <cell r="BC273">
            <v>0</v>
          </cell>
        </row>
        <row r="274">
          <cell r="A274" t="str">
            <v>02.2.02.02.01</v>
          </cell>
          <cell r="B274" t="str">
            <v xml:space="preserve">DEV TAHAKKUN EDEN MUALLAK HAS.REAS PAYI </v>
          </cell>
          <cell r="C274">
            <v>-1119800832.9800003</v>
          </cell>
          <cell r="D274">
            <v>-30670026.739999998</v>
          </cell>
          <cell r="E274">
            <v>-4819911.2699999996</v>
          </cell>
          <cell r="F274">
            <v>0</v>
          </cell>
          <cell r="G274">
            <v>0</v>
          </cell>
          <cell r="H274">
            <v>-622679.93999999994</v>
          </cell>
          <cell r="I274">
            <v>0</v>
          </cell>
          <cell r="J274">
            <v>0</v>
          </cell>
          <cell r="K274">
            <v>-196089618.61000001</v>
          </cell>
          <cell r="L274">
            <v>0</v>
          </cell>
          <cell r="M274">
            <v>-474166.1</v>
          </cell>
          <cell r="N274">
            <v>-685559918.02999997</v>
          </cell>
          <cell r="O274">
            <v>0</v>
          </cell>
          <cell r="P274">
            <v>-277159.99</v>
          </cell>
          <cell r="Q274">
            <v>-27093076.100000001</v>
          </cell>
          <cell r="R274">
            <v>-2971368.71</v>
          </cell>
          <cell r="S274">
            <v>0</v>
          </cell>
          <cell r="T274">
            <v>-649735.52</v>
          </cell>
          <cell r="U274">
            <v>-2019390.87</v>
          </cell>
          <cell r="V274">
            <v>0</v>
          </cell>
          <cell r="W274">
            <v>0</v>
          </cell>
          <cell r="X274">
            <v>-1631630</v>
          </cell>
          <cell r="Y274">
            <v>0</v>
          </cell>
          <cell r="Z274">
            <v>0</v>
          </cell>
          <cell r="AA274">
            <v>-15603762.35</v>
          </cell>
          <cell r="AB274">
            <v>0</v>
          </cell>
          <cell r="AC274">
            <v>-139797.20000000001</v>
          </cell>
          <cell r="AD274">
            <v>0</v>
          </cell>
          <cell r="AE274">
            <v>0</v>
          </cell>
          <cell r="AF274">
            <v>-38778728.420000002</v>
          </cell>
          <cell r="AG274">
            <v>-18559221.23</v>
          </cell>
          <cell r="AH274">
            <v>-89493.19</v>
          </cell>
          <cell r="AI274">
            <v>-1372141.21</v>
          </cell>
          <cell r="AJ274">
            <v>0</v>
          </cell>
          <cell r="AK274">
            <v>0</v>
          </cell>
          <cell r="AL274">
            <v>-54943750.990000002</v>
          </cell>
          <cell r="AM274">
            <v>-5731726.6399999997</v>
          </cell>
          <cell r="AN274">
            <v>-27103307.079999998</v>
          </cell>
          <cell r="AO274">
            <v>-2541788.39</v>
          </cell>
          <cell r="AP274">
            <v>0</v>
          </cell>
          <cell r="AQ274">
            <v>0</v>
          </cell>
          <cell r="AR274">
            <v>0</v>
          </cell>
          <cell r="AS274">
            <v>0</v>
          </cell>
          <cell r="AT274">
            <v>0</v>
          </cell>
          <cell r="AU274">
            <v>0</v>
          </cell>
          <cell r="AV274">
            <v>0</v>
          </cell>
          <cell r="AW274">
            <v>-1314250.72</v>
          </cell>
          <cell r="AX274">
            <v>-744183.68</v>
          </cell>
          <cell r="AY274">
            <v>0</v>
          </cell>
          <cell r="AZ274">
            <v>0</v>
          </cell>
          <cell r="BA274">
            <v>-1119800832.9800003</v>
          </cell>
          <cell r="BB274">
            <v>-88097469.579999998</v>
          </cell>
          <cell r="BC274">
            <v>0</v>
          </cell>
        </row>
        <row r="275">
          <cell r="A275" t="str">
            <v>02.2.02.02.01.01</v>
          </cell>
          <cell r="B275" t="str">
            <v xml:space="preserve">DEV SİGORTALI MUALLAK HASAR KARŞILIĞI REAS PAYI </v>
          </cell>
          <cell r="C275">
            <v>-410713766.97000003</v>
          </cell>
          <cell r="D275">
            <v>-29763510.829999998</v>
          </cell>
          <cell r="E275">
            <v>-4806283.5599999996</v>
          </cell>
          <cell r="F275">
            <v>0</v>
          </cell>
          <cell r="G275">
            <v>0</v>
          </cell>
          <cell r="H275">
            <v>-584008.38</v>
          </cell>
          <cell r="I275">
            <v>0</v>
          </cell>
          <cell r="J275">
            <v>0</v>
          </cell>
          <cell r="K275">
            <v>-195351631.83000001</v>
          </cell>
          <cell r="L275">
            <v>0</v>
          </cell>
          <cell r="M275">
            <v>-472369.5</v>
          </cell>
          <cell r="N275">
            <v>0</v>
          </cell>
          <cell r="O275">
            <v>0</v>
          </cell>
          <cell r="P275">
            <v>0</v>
          </cell>
          <cell r="Q275">
            <v>-13937953.25</v>
          </cell>
          <cell r="R275">
            <v>-2252664.8199999998</v>
          </cell>
          <cell r="S275">
            <v>0</v>
          </cell>
          <cell r="T275">
            <v>-596263.16</v>
          </cell>
          <cell r="U275">
            <v>-1961435.53</v>
          </cell>
          <cell r="V275">
            <v>0</v>
          </cell>
          <cell r="W275">
            <v>0</v>
          </cell>
          <cell r="X275">
            <v>-1631630</v>
          </cell>
          <cell r="Y275">
            <v>0</v>
          </cell>
          <cell r="Z275">
            <v>0</v>
          </cell>
          <cell r="AA275">
            <v>-15603762.35</v>
          </cell>
          <cell r="AB275">
            <v>0</v>
          </cell>
          <cell r="AC275">
            <v>-3180</v>
          </cell>
          <cell r="AD275">
            <v>0</v>
          </cell>
          <cell r="AE275">
            <v>0</v>
          </cell>
          <cell r="AF275">
            <v>-35797094</v>
          </cell>
          <cell r="AG275">
            <v>-18473830.829999998</v>
          </cell>
          <cell r="AH275">
            <v>-85000</v>
          </cell>
          <cell r="AI275">
            <v>-428628.58</v>
          </cell>
          <cell r="AJ275">
            <v>0</v>
          </cell>
          <cell r="AK275">
            <v>0</v>
          </cell>
          <cell r="AL275">
            <v>-54252120.130000003</v>
          </cell>
          <cell r="AM275">
            <v>-5470969.7300000004</v>
          </cell>
          <cell r="AN275">
            <v>-24827934.440000001</v>
          </cell>
          <cell r="AO275">
            <v>-2355297.65</v>
          </cell>
          <cell r="AP275">
            <v>0</v>
          </cell>
          <cell r="AQ275">
            <v>0</v>
          </cell>
          <cell r="AR275">
            <v>0</v>
          </cell>
          <cell r="AS275">
            <v>0</v>
          </cell>
          <cell r="AT275">
            <v>0</v>
          </cell>
          <cell r="AU275">
            <v>0</v>
          </cell>
          <cell r="AV275">
            <v>0</v>
          </cell>
          <cell r="AW275">
            <v>-1314250.72</v>
          </cell>
          <cell r="AX275">
            <v>-743947.68</v>
          </cell>
          <cell r="AY275">
            <v>0</v>
          </cell>
          <cell r="AZ275">
            <v>0</v>
          </cell>
          <cell r="BA275">
            <v>-410713766.97000003</v>
          </cell>
          <cell r="BB275">
            <v>-84119435.659999996</v>
          </cell>
          <cell r="BC275">
            <v>0</v>
          </cell>
        </row>
        <row r="276">
          <cell r="A276" t="str">
            <v>02.2.02.02.01.01.01</v>
          </cell>
          <cell r="B276" t="str">
            <v xml:space="preserve">DEV EKSEDAN SİGORTALI MUALLAK HASAR KARŞILIĞI </v>
          </cell>
          <cell r="C276">
            <v>-126261097.05</v>
          </cell>
          <cell r="D276">
            <v>-15730811.449999999</v>
          </cell>
          <cell r="E276">
            <v>-2429192.48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-611861.25</v>
          </cell>
          <cell r="L276">
            <v>0</v>
          </cell>
          <cell r="M276">
            <v>-294913</v>
          </cell>
          <cell r="N276">
            <v>0</v>
          </cell>
          <cell r="O276">
            <v>0</v>
          </cell>
          <cell r="P276">
            <v>0</v>
          </cell>
          <cell r="Q276">
            <v>-12310795.800000001</v>
          </cell>
          <cell r="R276">
            <v>-1389475.17</v>
          </cell>
          <cell r="S276">
            <v>0</v>
          </cell>
          <cell r="T276">
            <v>-319064.28000000003</v>
          </cell>
          <cell r="U276">
            <v>-446629.07</v>
          </cell>
          <cell r="V276">
            <v>0</v>
          </cell>
          <cell r="W276">
            <v>0</v>
          </cell>
          <cell r="X276">
            <v>0</v>
          </cell>
          <cell r="Y276">
            <v>0</v>
          </cell>
          <cell r="Z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0</v>
          </cell>
          <cell r="AE276">
            <v>0</v>
          </cell>
          <cell r="AF276">
            <v>-7098830.8899999997</v>
          </cell>
          <cell r="AG276">
            <v>-16956912.239999998</v>
          </cell>
          <cell r="AH276">
            <v>0</v>
          </cell>
          <cell r="AI276">
            <v>-345857.12</v>
          </cell>
          <cell r="AJ276">
            <v>0</v>
          </cell>
          <cell r="AK276">
            <v>0</v>
          </cell>
          <cell r="AL276">
            <v>-44932933.350000001</v>
          </cell>
          <cell r="AM276">
            <v>-5088812.17</v>
          </cell>
          <cell r="AN276">
            <v>-17071180.77</v>
          </cell>
          <cell r="AO276">
            <v>-1233828.01</v>
          </cell>
          <cell r="AP276">
            <v>0</v>
          </cell>
          <cell r="AQ276">
            <v>0</v>
          </cell>
          <cell r="AR276">
            <v>0</v>
          </cell>
          <cell r="AS276">
            <v>0</v>
          </cell>
          <cell r="AT276">
            <v>0</v>
          </cell>
          <cell r="AU276">
            <v>0</v>
          </cell>
          <cell r="AV276">
            <v>0</v>
          </cell>
          <cell r="AW276">
            <v>0</v>
          </cell>
          <cell r="AX276">
            <v>0</v>
          </cell>
          <cell r="AY276">
            <v>0</v>
          </cell>
          <cell r="AZ276">
            <v>0</v>
          </cell>
          <cell r="BA276">
            <v>-126261097.05</v>
          </cell>
          <cell r="BB276">
            <v>-39786554.579999998</v>
          </cell>
          <cell r="BC276">
            <v>0</v>
          </cell>
        </row>
        <row r="277">
          <cell r="A277" t="str">
            <v>02.2.02.02.01.01.02</v>
          </cell>
          <cell r="B277" t="str">
            <v xml:space="preserve">DEV.KOTPAR SİGORTALI MUALLAK HASAR KARŞILIĞI </v>
          </cell>
          <cell r="C277">
            <v>-24719820.07</v>
          </cell>
          <cell r="D277">
            <v>-3005019.57</v>
          </cell>
          <cell r="E277">
            <v>-119114.48</v>
          </cell>
          <cell r="F277">
            <v>0</v>
          </cell>
          <cell r="G277">
            <v>0</v>
          </cell>
          <cell r="H277">
            <v>-584008.38</v>
          </cell>
          <cell r="I277">
            <v>0</v>
          </cell>
          <cell r="J277">
            <v>0</v>
          </cell>
          <cell r="K277">
            <v>-3209545.49</v>
          </cell>
          <cell r="L277">
            <v>0</v>
          </cell>
          <cell r="M277">
            <v>-177456.5</v>
          </cell>
          <cell r="N277">
            <v>0</v>
          </cell>
          <cell r="O277">
            <v>0</v>
          </cell>
          <cell r="P277">
            <v>0</v>
          </cell>
          <cell r="Q277">
            <v>-1603899.51</v>
          </cell>
          <cell r="R277">
            <v>-187648.41</v>
          </cell>
          <cell r="S277">
            <v>0</v>
          </cell>
          <cell r="T277">
            <v>-74002.25</v>
          </cell>
          <cell r="U277">
            <v>-1466145.82</v>
          </cell>
          <cell r="V277">
            <v>0</v>
          </cell>
          <cell r="W277">
            <v>0</v>
          </cell>
          <cell r="X277">
            <v>0</v>
          </cell>
          <cell r="Y277">
            <v>0</v>
          </cell>
          <cell r="Z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0</v>
          </cell>
          <cell r="AE277">
            <v>0</v>
          </cell>
          <cell r="AF277">
            <v>-3697641.81</v>
          </cell>
          <cell r="AG277">
            <v>-1110541.1000000001</v>
          </cell>
          <cell r="AH277">
            <v>-85000</v>
          </cell>
          <cell r="AI277">
            <v>-82771.460000000006</v>
          </cell>
          <cell r="AJ277">
            <v>0</v>
          </cell>
          <cell r="AK277">
            <v>0</v>
          </cell>
          <cell r="AL277">
            <v>-5819845.0300000003</v>
          </cell>
          <cell r="AM277">
            <v>-365276.56</v>
          </cell>
          <cell r="AN277">
            <v>-1611155.04</v>
          </cell>
          <cell r="AO277">
            <v>-206497.94</v>
          </cell>
          <cell r="AP277">
            <v>0</v>
          </cell>
          <cell r="AQ277">
            <v>0</v>
          </cell>
          <cell r="AR277">
            <v>0</v>
          </cell>
          <cell r="AS277">
            <v>0</v>
          </cell>
          <cell r="AT277">
            <v>0</v>
          </cell>
          <cell r="AU277">
            <v>0</v>
          </cell>
          <cell r="AV277">
            <v>0</v>
          </cell>
          <cell r="AW277">
            <v>-1314250.72</v>
          </cell>
          <cell r="AX277">
            <v>0</v>
          </cell>
          <cell r="AY277">
            <v>0</v>
          </cell>
          <cell r="AZ277">
            <v>0</v>
          </cell>
          <cell r="BA277">
            <v>-24719820.07</v>
          </cell>
          <cell r="BB277">
            <v>-7898202.4800000004</v>
          </cell>
          <cell r="BC277">
            <v>0</v>
          </cell>
        </row>
        <row r="278">
          <cell r="A278" t="str">
            <v>02.2.02.02.01.01.03</v>
          </cell>
          <cell r="B278" t="str">
            <v xml:space="preserve">DEV İHTİYARİ SİGORTALI MUALLAK HASAR KARŞILIĞI </v>
          </cell>
          <cell r="C278">
            <v>-244129087.5</v>
          </cell>
          <cell r="D278">
            <v>-11027679.810000001</v>
          </cell>
          <cell r="E278">
            <v>-2257976.6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-191530225.09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-23257.94</v>
          </cell>
          <cell r="R278">
            <v>-675541.24</v>
          </cell>
          <cell r="S278">
            <v>0</v>
          </cell>
          <cell r="T278">
            <v>-203196.63</v>
          </cell>
          <cell r="U278">
            <v>-48660.639999999999</v>
          </cell>
          <cell r="V278">
            <v>0</v>
          </cell>
          <cell r="W278">
            <v>0</v>
          </cell>
          <cell r="X278">
            <v>-1631630</v>
          </cell>
          <cell r="Y278">
            <v>0</v>
          </cell>
          <cell r="Z278">
            <v>0</v>
          </cell>
          <cell r="AA278">
            <v>0</v>
          </cell>
          <cell r="AB278">
            <v>0</v>
          </cell>
          <cell r="AC278">
            <v>-3180</v>
          </cell>
          <cell r="AD278">
            <v>0</v>
          </cell>
          <cell r="AE278">
            <v>0</v>
          </cell>
          <cell r="AF278">
            <v>-25000621.300000001</v>
          </cell>
          <cell r="AG278">
            <v>-406377.49</v>
          </cell>
          <cell r="AH278">
            <v>0</v>
          </cell>
          <cell r="AI278">
            <v>0</v>
          </cell>
          <cell r="AJ278">
            <v>0</v>
          </cell>
          <cell r="AK278">
            <v>0</v>
          </cell>
          <cell r="AL278">
            <v>-3499341.75</v>
          </cell>
          <cell r="AM278">
            <v>-16881</v>
          </cell>
          <cell r="AN278">
            <v>-6145598.6299999999</v>
          </cell>
          <cell r="AO278">
            <v>-914971.7</v>
          </cell>
          <cell r="AP278">
            <v>0</v>
          </cell>
          <cell r="AQ278">
            <v>0</v>
          </cell>
          <cell r="AR278">
            <v>0</v>
          </cell>
          <cell r="AS278">
            <v>0</v>
          </cell>
          <cell r="AT278">
            <v>0</v>
          </cell>
          <cell r="AU278">
            <v>0</v>
          </cell>
          <cell r="AV278">
            <v>0</v>
          </cell>
          <cell r="AW278">
            <v>0</v>
          </cell>
          <cell r="AX278">
            <v>-743947.68</v>
          </cell>
          <cell r="AY278">
            <v>0</v>
          </cell>
          <cell r="AZ278">
            <v>0</v>
          </cell>
          <cell r="BA278">
            <v>-244129087.5</v>
          </cell>
          <cell r="BB278">
            <v>-36434678.600000001</v>
          </cell>
          <cell r="BC278">
            <v>0</v>
          </cell>
        </row>
        <row r="279">
          <cell r="A279" t="str">
            <v>02.2.02.02.01.01.04</v>
          </cell>
          <cell r="B279" t="str">
            <v xml:space="preserve">DEV XL SİGORTALI MUALLAK HASAR KARŞILIĞI </v>
          </cell>
          <cell r="C279">
            <v>0</v>
          </cell>
          <cell r="D279">
            <v>0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0</v>
          </cell>
          <cell r="V279">
            <v>0</v>
          </cell>
          <cell r="W279">
            <v>0</v>
          </cell>
          <cell r="X279">
            <v>0</v>
          </cell>
          <cell r="Y279">
            <v>0</v>
          </cell>
          <cell r="Z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0</v>
          </cell>
          <cell r="AF279">
            <v>0</v>
          </cell>
          <cell r="AG279">
            <v>0</v>
          </cell>
          <cell r="AH279">
            <v>0</v>
          </cell>
          <cell r="AI279">
            <v>0</v>
          </cell>
          <cell r="AJ279">
            <v>0</v>
          </cell>
          <cell r="AK279">
            <v>0</v>
          </cell>
          <cell r="AL279">
            <v>0</v>
          </cell>
          <cell r="AM279">
            <v>0</v>
          </cell>
          <cell r="AN279">
            <v>0</v>
          </cell>
          <cell r="AO279">
            <v>0</v>
          </cell>
          <cell r="AP279">
            <v>0</v>
          </cell>
          <cell r="AQ279">
            <v>0</v>
          </cell>
          <cell r="AR279">
            <v>0</v>
          </cell>
          <cell r="AS279">
            <v>0</v>
          </cell>
          <cell r="AT279">
            <v>0</v>
          </cell>
          <cell r="AU279">
            <v>0</v>
          </cell>
          <cell r="AV279">
            <v>0</v>
          </cell>
          <cell r="AW279">
            <v>0</v>
          </cell>
          <cell r="AX279">
            <v>0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0</v>
          </cell>
        </row>
        <row r="280">
          <cell r="A280" t="str">
            <v>02.2.02.02.01.01.05</v>
          </cell>
          <cell r="B280" t="str">
            <v>AŞKIN HASAR FAZLASI</v>
          </cell>
          <cell r="C280">
            <v>0</v>
          </cell>
          <cell r="D280">
            <v>0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K280">
            <v>0</v>
          </cell>
          <cell r="AL280">
            <v>0</v>
          </cell>
          <cell r="AM280">
            <v>0</v>
          </cell>
          <cell r="AN280">
            <v>0</v>
          </cell>
          <cell r="AO280">
            <v>0</v>
          </cell>
          <cell r="AP280">
            <v>0</v>
          </cell>
          <cell r="AQ280">
            <v>0</v>
          </cell>
          <cell r="AR280">
            <v>0</v>
          </cell>
          <cell r="AS280">
            <v>0</v>
          </cell>
          <cell r="AT280">
            <v>0</v>
          </cell>
          <cell r="AU280">
            <v>0</v>
          </cell>
          <cell r="AV280">
            <v>0</v>
          </cell>
          <cell r="AW280">
            <v>0</v>
          </cell>
          <cell r="AX280">
            <v>0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0</v>
          </cell>
        </row>
        <row r="281">
          <cell r="A281" t="str">
            <v>02.2.02.02.01.01.97</v>
          </cell>
          <cell r="B281" t="str">
            <v xml:space="preserve">DEV.TIP HAVUZUNA VER.MUALLAK HASAR </v>
          </cell>
          <cell r="C281">
            <v>-15603762.35</v>
          </cell>
          <cell r="D281">
            <v>0</v>
          </cell>
          <cell r="E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-15603762.35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K281">
            <v>0</v>
          </cell>
          <cell r="AL281">
            <v>0</v>
          </cell>
          <cell r="AM281">
            <v>0</v>
          </cell>
          <cell r="AN281">
            <v>0</v>
          </cell>
          <cell r="AO281">
            <v>0</v>
          </cell>
          <cell r="AP281">
            <v>0</v>
          </cell>
          <cell r="AQ281">
            <v>0</v>
          </cell>
          <cell r="AR281">
            <v>0</v>
          </cell>
          <cell r="AS281">
            <v>0</v>
          </cell>
          <cell r="AT281">
            <v>0</v>
          </cell>
          <cell r="AU281">
            <v>0</v>
          </cell>
          <cell r="AV281">
            <v>0</v>
          </cell>
          <cell r="AW281">
            <v>0</v>
          </cell>
          <cell r="AX281">
            <v>0</v>
          </cell>
          <cell r="AY281">
            <v>0</v>
          </cell>
          <cell r="AZ281">
            <v>0</v>
          </cell>
          <cell r="BA281">
            <v>-15603762.35</v>
          </cell>
          <cell r="BB281">
            <v>0</v>
          </cell>
          <cell r="BC281">
            <v>0</v>
          </cell>
        </row>
        <row r="282">
          <cell r="A282" t="str">
            <v>02.2.02.02.01.02</v>
          </cell>
          <cell r="B282" t="str">
            <v xml:space="preserve">DEV EKSPER MUALLAK HASAR KARŞILIĞI REAS PAYI </v>
          </cell>
          <cell r="C282">
            <v>-2295823.48</v>
          </cell>
          <cell r="D282">
            <v>-592880.93999999994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-90544.98</v>
          </cell>
          <cell r="L282">
            <v>0</v>
          </cell>
          <cell r="M282">
            <v>-1796.6</v>
          </cell>
          <cell r="N282">
            <v>0</v>
          </cell>
          <cell r="O282">
            <v>0</v>
          </cell>
          <cell r="P282">
            <v>0</v>
          </cell>
          <cell r="Q282">
            <v>-90</v>
          </cell>
          <cell r="R282">
            <v>-63215.73</v>
          </cell>
          <cell r="S282">
            <v>0</v>
          </cell>
          <cell r="T282">
            <v>-53346.82</v>
          </cell>
          <cell r="U282">
            <v>-44065.2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-262206.27</v>
          </cell>
          <cell r="AG282">
            <v>-85390.399999999994</v>
          </cell>
          <cell r="AH282">
            <v>-4493.1899999999996</v>
          </cell>
          <cell r="AI282">
            <v>0</v>
          </cell>
          <cell r="AJ282">
            <v>0</v>
          </cell>
          <cell r="AK282">
            <v>0</v>
          </cell>
          <cell r="AL282">
            <v>-669074.51</v>
          </cell>
          <cell r="AM282">
            <v>-39547.9</v>
          </cell>
          <cell r="AN282">
            <v>-218640.51</v>
          </cell>
          <cell r="AO282">
            <v>-170530.43</v>
          </cell>
          <cell r="AP282">
            <v>0</v>
          </cell>
          <cell r="AQ282">
            <v>0</v>
          </cell>
          <cell r="AR282">
            <v>0</v>
          </cell>
          <cell r="AS282">
            <v>0</v>
          </cell>
          <cell r="AT282">
            <v>0</v>
          </cell>
          <cell r="AU282">
            <v>0</v>
          </cell>
          <cell r="AV282">
            <v>0</v>
          </cell>
          <cell r="AW282">
            <v>0</v>
          </cell>
          <cell r="AX282">
            <v>0</v>
          </cell>
          <cell r="AY282">
            <v>0</v>
          </cell>
          <cell r="AZ282">
            <v>0</v>
          </cell>
          <cell r="BA282">
            <v>-2295823.48</v>
          </cell>
          <cell r="BB282">
            <v>-944970.79999999993</v>
          </cell>
          <cell r="BC282">
            <v>0</v>
          </cell>
        </row>
        <row r="283">
          <cell r="A283" t="str">
            <v>02.2.02.02.01.02.01</v>
          </cell>
          <cell r="B283" t="str">
            <v xml:space="preserve">DEV.EKSEDAN EKSPER MUALLAK HASAR KARŞILIĞI </v>
          </cell>
          <cell r="C283">
            <v>-1318590.8</v>
          </cell>
          <cell r="D283">
            <v>-283563.89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-15266.48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-80</v>
          </cell>
          <cell r="R283">
            <v>-55136.15</v>
          </cell>
          <cell r="S283">
            <v>0</v>
          </cell>
          <cell r="T283">
            <v>-36087.129999999997</v>
          </cell>
          <cell r="U283">
            <v>-9600.4500000000007</v>
          </cell>
          <cell r="V283">
            <v>0</v>
          </cell>
          <cell r="W283">
            <v>0</v>
          </cell>
          <cell r="X283">
            <v>0</v>
          </cell>
          <cell r="Y283">
            <v>0</v>
          </cell>
          <cell r="Z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0</v>
          </cell>
          <cell r="AE283">
            <v>0</v>
          </cell>
          <cell r="AF283">
            <v>-104898.56</v>
          </cell>
          <cell r="AG283">
            <v>-54370.84</v>
          </cell>
          <cell r="AH283">
            <v>0</v>
          </cell>
          <cell r="AI283">
            <v>0</v>
          </cell>
          <cell r="AJ283">
            <v>0</v>
          </cell>
          <cell r="AK283">
            <v>0</v>
          </cell>
          <cell r="AL283">
            <v>-440363.3</v>
          </cell>
          <cell r="AM283">
            <v>-37134.269999999997</v>
          </cell>
          <cell r="AN283">
            <v>-158402.76</v>
          </cell>
          <cell r="AO283">
            <v>-123686.97</v>
          </cell>
          <cell r="AP283">
            <v>0</v>
          </cell>
          <cell r="AQ283">
            <v>0</v>
          </cell>
          <cell r="AR283">
            <v>0</v>
          </cell>
          <cell r="AS283">
            <v>0</v>
          </cell>
          <cell r="AT283">
            <v>0</v>
          </cell>
          <cell r="AU283">
            <v>0</v>
          </cell>
          <cell r="AV283">
            <v>0</v>
          </cell>
          <cell r="AW283">
            <v>0</v>
          </cell>
          <cell r="AX283">
            <v>0</v>
          </cell>
          <cell r="AY283">
            <v>0</v>
          </cell>
          <cell r="AZ283">
            <v>0</v>
          </cell>
          <cell r="BA283">
            <v>-1318590.8</v>
          </cell>
          <cell r="BB283">
            <v>-442833.29000000004</v>
          </cell>
          <cell r="BC283">
            <v>0</v>
          </cell>
        </row>
        <row r="284">
          <cell r="A284" t="str">
            <v>02.2.02.02.01.02.02</v>
          </cell>
          <cell r="B284" t="str">
            <v xml:space="preserve">DEV KOTPAR EKSPER MUALLAK HASAR KARŞILIĞI </v>
          </cell>
          <cell r="C284">
            <v>-727250.94</v>
          </cell>
          <cell r="D284">
            <v>-255826.76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-68745.94</v>
          </cell>
          <cell r="L284">
            <v>0</v>
          </cell>
          <cell r="M284">
            <v>-1796.6</v>
          </cell>
          <cell r="N284">
            <v>0</v>
          </cell>
          <cell r="O284">
            <v>0</v>
          </cell>
          <cell r="P284">
            <v>0</v>
          </cell>
          <cell r="Q284">
            <v>-10</v>
          </cell>
          <cell r="R284">
            <v>-7863.58</v>
          </cell>
          <cell r="S284">
            <v>0</v>
          </cell>
          <cell r="T284">
            <v>-16587.09</v>
          </cell>
          <cell r="U284">
            <v>-34464.75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-157307.71</v>
          </cell>
          <cell r="AG284">
            <v>-22489.59</v>
          </cell>
          <cell r="AH284">
            <v>-4493.1899999999996</v>
          </cell>
          <cell r="AI284">
            <v>0</v>
          </cell>
          <cell r="AJ284">
            <v>0</v>
          </cell>
          <cell r="AK284">
            <v>0</v>
          </cell>
          <cell r="AL284">
            <v>-119784.83</v>
          </cell>
          <cell r="AM284">
            <v>-2413.63</v>
          </cell>
          <cell r="AN284">
            <v>-18450.72</v>
          </cell>
          <cell r="AO284">
            <v>-17016.55</v>
          </cell>
          <cell r="AP284">
            <v>0</v>
          </cell>
          <cell r="AQ284">
            <v>0</v>
          </cell>
          <cell r="AR284">
            <v>0</v>
          </cell>
          <cell r="AS284">
            <v>0</v>
          </cell>
          <cell r="AT284">
            <v>0</v>
          </cell>
          <cell r="AU284">
            <v>0</v>
          </cell>
          <cell r="AV284">
            <v>0</v>
          </cell>
          <cell r="AW284">
            <v>0</v>
          </cell>
          <cell r="AX284">
            <v>0</v>
          </cell>
          <cell r="AY284">
            <v>0</v>
          </cell>
          <cell r="AZ284">
            <v>0</v>
          </cell>
          <cell r="BA284">
            <v>-727250.94</v>
          </cell>
          <cell r="BB284">
            <v>-440117.25</v>
          </cell>
          <cell r="BC284">
            <v>0</v>
          </cell>
        </row>
        <row r="285">
          <cell r="A285" t="str">
            <v>02.2.02.02.01.02.03</v>
          </cell>
          <cell r="B285" t="str">
            <v xml:space="preserve">DEV İHTİYARİ EKSPER MUALLAK HASAR KARŞILIĞI </v>
          </cell>
          <cell r="C285">
            <v>-249981.74</v>
          </cell>
          <cell r="D285">
            <v>-53490.29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-6532.56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-216</v>
          </cell>
          <cell r="S285">
            <v>0</v>
          </cell>
          <cell r="T285">
            <v>-672.6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-8529.9699999999993</v>
          </cell>
          <cell r="AH285">
            <v>0</v>
          </cell>
          <cell r="AI285">
            <v>0</v>
          </cell>
          <cell r="AJ285">
            <v>0</v>
          </cell>
          <cell r="AK285">
            <v>0</v>
          </cell>
          <cell r="AL285">
            <v>-108926.38</v>
          </cell>
          <cell r="AM285">
            <v>0</v>
          </cell>
          <cell r="AN285">
            <v>-41787.03</v>
          </cell>
          <cell r="AO285">
            <v>-29826.91</v>
          </cell>
          <cell r="AP285">
            <v>0</v>
          </cell>
          <cell r="AQ285">
            <v>0</v>
          </cell>
          <cell r="AR285">
            <v>0</v>
          </cell>
          <cell r="AS285">
            <v>0</v>
          </cell>
          <cell r="AT285">
            <v>0</v>
          </cell>
          <cell r="AU285">
            <v>0</v>
          </cell>
          <cell r="AV285">
            <v>0</v>
          </cell>
          <cell r="AW285">
            <v>0</v>
          </cell>
          <cell r="AX285">
            <v>0</v>
          </cell>
          <cell r="AY285">
            <v>0</v>
          </cell>
          <cell r="AZ285">
            <v>0</v>
          </cell>
          <cell r="BA285">
            <v>-249981.74</v>
          </cell>
          <cell r="BB285">
            <v>-62020.26</v>
          </cell>
          <cell r="BC285">
            <v>0</v>
          </cell>
        </row>
        <row r="286">
          <cell r="A286" t="str">
            <v>02.2.02.02.01.02.04</v>
          </cell>
          <cell r="B286" t="str">
            <v xml:space="preserve">DEV XL EKSPER MUALLAK HASAR KARŞILIĞI </v>
          </cell>
          <cell r="C286">
            <v>0</v>
          </cell>
          <cell r="D286">
            <v>0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K286">
            <v>0</v>
          </cell>
          <cell r="AL286">
            <v>0</v>
          </cell>
          <cell r="AM286">
            <v>0</v>
          </cell>
          <cell r="AN286">
            <v>0</v>
          </cell>
          <cell r="AO286">
            <v>0</v>
          </cell>
          <cell r="AP286">
            <v>0</v>
          </cell>
          <cell r="AQ286">
            <v>0</v>
          </cell>
          <cell r="AR286">
            <v>0</v>
          </cell>
          <cell r="AS286">
            <v>0</v>
          </cell>
          <cell r="AT286">
            <v>0</v>
          </cell>
          <cell r="AU286">
            <v>0</v>
          </cell>
          <cell r="AV286">
            <v>0</v>
          </cell>
          <cell r="AW286">
            <v>0</v>
          </cell>
          <cell r="AX286">
            <v>0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0</v>
          </cell>
        </row>
        <row r="287">
          <cell r="A287" t="str">
            <v>02.2.02.02.01.02.05</v>
          </cell>
          <cell r="B287" t="str">
            <v>AŞKIN HASAR FAZLASI</v>
          </cell>
          <cell r="C287">
            <v>0</v>
          </cell>
          <cell r="D287">
            <v>0</v>
          </cell>
          <cell r="E287">
            <v>0</v>
          </cell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0</v>
          </cell>
          <cell r="V287">
            <v>0</v>
          </cell>
          <cell r="W287">
            <v>0</v>
          </cell>
          <cell r="X287">
            <v>0</v>
          </cell>
          <cell r="Y287">
            <v>0</v>
          </cell>
          <cell r="Z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0</v>
          </cell>
          <cell r="AE287">
            <v>0</v>
          </cell>
          <cell r="AF287">
            <v>0</v>
          </cell>
          <cell r="AG287">
            <v>0</v>
          </cell>
          <cell r="AH287">
            <v>0</v>
          </cell>
          <cell r="AI287">
            <v>0</v>
          </cell>
          <cell r="AJ287">
            <v>0</v>
          </cell>
          <cell r="AK287">
            <v>0</v>
          </cell>
          <cell r="AL287">
            <v>0</v>
          </cell>
          <cell r="AM287">
            <v>0</v>
          </cell>
          <cell r="AN287">
            <v>0</v>
          </cell>
          <cell r="AO287">
            <v>0</v>
          </cell>
          <cell r="AP287">
            <v>0</v>
          </cell>
          <cell r="AQ287">
            <v>0</v>
          </cell>
          <cell r="AR287">
            <v>0</v>
          </cell>
          <cell r="AS287">
            <v>0</v>
          </cell>
          <cell r="AT287">
            <v>0</v>
          </cell>
          <cell r="AU287">
            <v>0</v>
          </cell>
          <cell r="AV287">
            <v>0</v>
          </cell>
          <cell r="AW287">
            <v>0</v>
          </cell>
          <cell r="AX287">
            <v>0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0</v>
          </cell>
        </row>
        <row r="288">
          <cell r="A288" t="str">
            <v>02.2.02.02.01.03</v>
          </cell>
          <cell r="B288" t="str">
            <v xml:space="preserve">DEV DAVALIK DOSYA MUALLAK HASAR KARŞILIĞI </v>
          </cell>
          <cell r="C288">
            <v>-21267387.329999998</v>
          </cell>
          <cell r="D288">
            <v>-366000.19</v>
          </cell>
          <cell r="E288">
            <v>0</v>
          </cell>
          <cell r="F288">
            <v>0</v>
          </cell>
          <cell r="G288">
            <v>0</v>
          </cell>
          <cell r="H288">
            <v>-1453.26</v>
          </cell>
          <cell r="I288">
            <v>0</v>
          </cell>
          <cell r="J288">
            <v>0</v>
          </cell>
          <cell r="K288">
            <v>-760298.75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-320342.05</v>
          </cell>
          <cell r="Q288">
            <v>-15467293.550000001</v>
          </cell>
          <cell r="R288">
            <v>-771162.54</v>
          </cell>
          <cell r="S288">
            <v>0</v>
          </cell>
          <cell r="T288">
            <v>0</v>
          </cell>
          <cell r="U288">
            <v>-16341.34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-160726.12</v>
          </cell>
          <cell r="AD288">
            <v>0</v>
          </cell>
          <cell r="AE288">
            <v>0</v>
          </cell>
          <cell r="AF288">
            <v>-67907.73</v>
          </cell>
          <cell r="AG288">
            <v>0</v>
          </cell>
          <cell r="AH288">
            <v>0</v>
          </cell>
          <cell r="AI288">
            <v>-1109764.98</v>
          </cell>
          <cell r="AJ288">
            <v>0</v>
          </cell>
          <cell r="AK288">
            <v>0</v>
          </cell>
          <cell r="AL288">
            <v>-24925.79</v>
          </cell>
          <cell r="AM288">
            <v>-260245.9</v>
          </cell>
          <cell r="AN288">
            <v>-1923562.98</v>
          </cell>
          <cell r="AO288">
            <v>-17362.150000000001</v>
          </cell>
          <cell r="AP288">
            <v>0</v>
          </cell>
          <cell r="AQ288">
            <v>0</v>
          </cell>
          <cell r="AR288">
            <v>0</v>
          </cell>
          <cell r="AS288">
            <v>0</v>
          </cell>
          <cell r="AT288">
            <v>0</v>
          </cell>
          <cell r="AU288">
            <v>0</v>
          </cell>
          <cell r="AV288">
            <v>0</v>
          </cell>
          <cell r="AW288">
            <v>0</v>
          </cell>
          <cell r="AX288">
            <v>0</v>
          </cell>
          <cell r="AY288">
            <v>0</v>
          </cell>
          <cell r="AZ288">
            <v>0</v>
          </cell>
          <cell r="BA288">
            <v>-21267387.329999998</v>
          </cell>
          <cell r="BB288">
            <v>-433907.92</v>
          </cell>
          <cell r="BC288">
            <v>0</v>
          </cell>
        </row>
        <row r="289">
          <cell r="A289" t="str">
            <v>02.2.02.02.01.03.01</v>
          </cell>
          <cell r="B289" t="str">
            <v>DEV EKSEDAN DAVALI DOSYA MUALLAK HASAR KARŞILIĞI</v>
          </cell>
          <cell r="C289">
            <v>-16154164.000000002</v>
          </cell>
          <cell r="D289">
            <v>-206040.86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-54560.77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-12434171.640000001</v>
          </cell>
          <cell r="R289">
            <v>-699233.52</v>
          </cell>
          <cell r="S289">
            <v>0</v>
          </cell>
          <cell r="T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  <cell r="AH289">
            <v>0</v>
          </cell>
          <cell r="AI289">
            <v>-840478.69</v>
          </cell>
          <cell r="AJ289">
            <v>0</v>
          </cell>
          <cell r="AK289">
            <v>0</v>
          </cell>
          <cell r="AL289">
            <v>-23459.56</v>
          </cell>
          <cell r="AM289">
            <v>-156258.89000000001</v>
          </cell>
          <cell r="AN289">
            <v>-1723619.22</v>
          </cell>
          <cell r="AO289">
            <v>-16340.85</v>
          </cell>
          <cell r="AP289">
            <v>0</v>
          </cell>
          <cell r="AQ289">
            <v>0</v>
          </cell>
          <cell r="AR289">
            <v>0</v>
          </cell>
          <cell r="AS289">
            <v>0</v>
          </cell>
          <cell r="AT289">
            <v>0</v>
          </cell>
          <cell r="AU289">
            <v>0</v>
          </cell>
          <cell r="AV289">
            <v>0</v>
          </cell>
          <cell r="AW289">
            <v>0</v>
          </cell>
          <cell r="AX289">
            <v>0</v>
          </cell>
          <cell r="AY289">
            <v>0</v>
          </cell>
          <cell r="AZ289">
            <v>0</v>
          </cell>
          <cell r="BA289">
            <v>-16154164.000000002</v>
          </cell>
          <cell r="BB289">
            <v>-206040.86</v>
          </cell>
          <cell r="BC289">
            <v>0</v>
          </cell>
        </row>
        <row r="290">
          <cell r="A290" t="str">
            <v>02.2.02.02.01.03.02</v>
          </cell>
          <cell r="B290" t="str">
            <v xml:space="preserve">DEV KOTPAR DAVALI DOSYA MUALLAK HASAR KARŞILIĞI </v>
          </cell>
          <cell r="C290">
            <v>-3469670.1299999994</v>
          </cell>
          <cell r="D290">
            <v>-159959.32999999999</v>
          </cell>
          <cell r="E290">
            <v>0</v>
          </cell>
          <cell r="F290">
            <v>0</v>
          </cell>
          <cell r="G290">
            <v>0</v>
          </cell>
          <cell r="H290">
            <v>-1453.26</v>
          </cell>
          <cell r="I290">
            <v>0</v>
          </cell>
          <cell r="J290">
            <v>0</v>
          </cell>
          <cell r="K290">
            <v>-705737.98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-320342.05</v>
          </cell>
          <cell r="Q290">
            <v>-1556931.91</v>
          </cell>
          <cell r="R290">
            <v>-71929.02</v>
          </cell>
          <cell r="S290">
            <v>0</v>
          </cell>
          <cell r="T290">
            <v>0</v>
          </cell>
          <cell r="U290">
            <v>-16341.34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-67907.73</v>
          </cell>
          <cell r="AG290">
            <v>0</v>
          </cell>
          <cell r="AH290">
            <v>0</v>
          </cell>
          <cell r="AI290">
            <v>-269286.28999999998</v>
          </cell>
          <cell r="AJ290">
            <v>0</v>
          </cell>
          <cell r="AK290">
            <v>0</v>
          </cell>
          <cell r="AL290">
            <v>-1466.23</v>
          </cell>
          <cell r="AM290">
            <v>-103987.01</v>
          </cell>
          <cell r="AN290">
            <v>-193306.68</v>
          </cell>
          <cell r="AO290">
            <v>-1021.3</v>
          </cell>
          <cell r="AP290">
            <v>0</v>
          </cell>
          <cell r="AQ290">
            <v>0</v>
          </cell>
          <cell r="AR290">
            <v>0</v>
          </cell>
          <cell r="AS290">
            <v>0</v>
          </cell>
          <cell r="AT290">
            <v>0</v>
          </cell>
          <cell r="AU290">
            <v>0</v>
          </cell>
          <cell r="AV290">
            <v>0</v>
          </cell>
          <cell r="AW290">
            <v>0</v>
          </cell>
          <cell r="AX290">
            <v>0</v>
          </cell>
          <cell r="AY290">
            <v>0</v>
          </cell>
          <cell r="AZ290">
            <v>0</v>
          </cell>
          <cell r="BA290">
            <v>-3469670.1299999994</v>
          </cell>
          <cell r="BB290">
            <v>-227867.06</v>
          </cell>
          <cell r="BC290">
            <v>0</v>
          </cell>
        </row>
        <row r="291">
          <cell r="A291" t="str">
            <v>02.2.02.02.01.03.03</v>
          </cell>
          <cell r="B291" t="str">
            <v xml:space="preserve">DEV İHTİYARİ DAVALI DOSYA MUALLAK HASAR KARŞILIĞI </v>
          </cell>
          <cell r="C291">
            <v>-1643553.2000000002</v>
          </cell>
          <cell r="D291">
            <v>0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-1476190</v>
          </cell>
          <cell r="R291">
            <v>0</v>
          </cell>
          <cell r="S291">
            <v>0</v>
          </cell>
          <cell r="T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A291">
            <v>0</v>
          </cell>
          <cell r="AB291">
            <v>0</v>
          </cell>
          <cell r="AC291">
            <v>-160726.12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  <cell r="AH291">
            <v>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-6637.08</v>
          </cell>
          <cell r="AO291">
            <v>0</v>
          </cell>
          <cell r="AP291">
            <v>0</v>
          </cell>
          <cell r="AQ291">
            <v>0</v>
          </cell>
          <cell r="AR291">
            <v>0</v>
          </cell>
          <cell r="AS291">
            <v>0</v>
          </cell>
          <cell r="AT291">
            <v>0</v>
          </cell>
          <cell r="AU291">
            <v>0</v>
          </cell>
          <cell r="AV291">
            <v>0</v>
          </cell>
          <cell r="AW291">
            <v>0</v>
          </cell>
          <cell r="AX291">
            <v>0</v>
          </cell>
          <cell r="AY291">
            <v>0</v>
          </cell>
          <cell r="AZ291">
            <v>0</v>
          </cell>
          <cell r="BA291">
            <v>-1643553.2000000002</v>
          </cell>
          <cell r="BB291">
            <v>0</v>
          </cell>
          <cell r="BC291">
            <v>0</v>
          </cell>
        </row>
        <row r="292">
          <cell r="A292" t="str">
            <v>02.2.02.02.01.03.04</v>
          </cell>
          <cell r="B292" t="str">
            <v xml:space="preserve">DEV XL DAVALI DOSYA MUALLAK HASAR KARŞILIĞI </v>
          </cell>
          <cell r="C292">
            <v>0</v>
          </cell>
          <cell r="D292">
            <v>0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0</v>
          </cell>
          <cell r="V292">
            <v>0</v>
          </cell>
          <cell r="W292">
            <v>0</v>
          </cell>
          <cell r="X292">
            <v>0</v>
          </cell>
          <cell r="Y292">
            <v>0</v>
          </cell>
          <cell r="Z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0</v>
          </cell>
          <cell r="AE292">
            <v>0</v>
          </cell>
          <cell r="AF292">
            <v>0</v>
          </cell>
          <cell r="AG292">
            <v>0</v>
          </cell>
          <cell r="AH292">
            <v>0</v>
          </cell>
          <cell r="AI292">
            <v>0</v>
          </cell>
          <cell r="AJ292">
            <v>0</v>
          </cell>
          <cell r="AK292">
            <v>0</v>
          </cell>
          <cell r="AL292">
            <v>0</v>
          </cell>
          <cell r="AM292">
            <v>0</v>
          </cell>
          <cell r="AN292">
            <v>0</v>
          </cell>
          <cell r="AO292">
            <v>0</v>
          </cell>
          <cell r="AP292">
            <v>0</v>
          </cell>
          <cell r="AQ292">
            <v>0</v>
          </cell>
          <cell r="AR292">
            <v>0</v>
          </cell>
          <cell r="AS292">
            <v>0</v>
          </cell>
          <cell r="AT292">
            <v>0</v>
          </cell>
          <cell r="AU292">
            <v>0</v>
          </cell>
          <cell r="AV292">
            <v>0</v>
          </cell>
          <cell r="AW292">
            <v>0</v>
          </cell>
          <cell r="AX292">
            <v>0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0</v>
          </cell>
        </row>
        <row r="293">
          <cell r="A293" t="str">
            <v>02.2.02.02.01.03.05</v>
          </cell>
          <cell r="B293" t="str">
            <v>AŞKIN HASAR FAZLASI</v>
          </cell>
          <cell r="C293">
            <v>0</v>
          </cell>
          <cell r="D293">
            <v>0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K293">
            <v>0</v>
          </cell>
          <cell r="AL293">
            <v>0</v>
          </cell>
          <cell r="AM293">
            <v>0</v>
          </cell>
          <cell r="AN293">
            <v>0</v>
          </cell>
          <cell r="AO293">
            <v>0</v>
          </cell>
          <cell r="AP293">
            <v>0</v>
          </cell>
          <cell r="AQ293">
            <v>0</v>
          </cell>
          <cell r="AR293">
            <v>0</v>
          </cell>
          <cell r="AS293">
            <v>0</v>
          </cell>
          <cell r="AT293">
            <v>0</v>
          </cell>
          <cell r="AU293">
            <v>0</v>
          </cell>
          <cell r="AV293">
            <v>0</v>
          </cell>
          <cell r="AW293">
            <v>0</v>
          </cell>
          <cell r="AX293">
            <v>0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0</v>
          </cell>
        </row>
        <row r="294">
          <cell r="A294" t="str">
            <v>02.2.02.02.01.90</v>
          </cell>
          <cell r="B294" t="str">
            <v xml:space="preserve">DEV.DAVA SÜRECİNDE ELDE ED.GELİRLER(-) </v>
          </cell>
          <cell r="C294">
            <v>3190108.1100000003</v>
          </cell>
          <cell r="D294">
            <v>54900.03</v>
          </cell>
          <cell r="E294">
            <v>0</v>
          </cell>
          <cell r="F294">
            <v>0</v>
          </cell>
          <cell r="G294">
            <v>0</v>
          </cell>
          <cell r="H294">
            <v>217.99</v>
          </cell>
          <cell r="I294">
            <v>0</v>
          </cell>
          <cell r="J294">
            <v>0</v>
          </cell>
          <cell r="K294">
            <v>114044.81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48051.31</v>
          </cell>
          <cell r="Q294">
            <v>2320094.0299999998</v>
          </cell>
          <cell r="R294">
            <v>115674.38</v>
          </cell>
          <cell r="S294">
            <v>0</v>
          </cell>
          <cell r="T294">
            <v>0</v>
          </cell>
          <cell r="U294">
            <v>2451.1999999999998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24108.92</v>
          </cell>
          <cell r="AD294">
            <v>0</v>
          </cell>
          <cell r="AE294">
            <v>0</v>
          </cell>
          <cell r="AF294">
            <v>10186.16</v>
          </cell>
          <cell r="AG294">
            <v>0</v>
          </cell>
          <cell r="AH294">
            <v>0</v>
          </cell>
          <cell r="AI294">
            <v>166464.75</v>
          </cell>
          <cell r="AJ294">
            <v>0</v>
          </cell>
          <cell r="AK294">
            <v>0</v>
          </cell>
          <cell r="AL294">
            <v>3738.87</v>
          </cell>
          <cell r="AM294">
            <v>39036.89</v>
          </cell>
          <cell r="AN294">
            <v>288534.45</v>
          </cell>
          <cell r="AO294">
            <v>2604.3200000000002</v>
          </cell>
          <cell r="AP294">
            <v>0</v>
          </cell>
          <cell r="AQ294">
            <v>0</v>
          </cell>
          <cell r="AR294">
            <v>0</v>
          </cell>
          <cell r="AS294">
            <v>0</v>
          </cell>
          <cell r="AT294">
            <v>0</v>
          </cell>
          <cell r="AU294">
            <v>0</v>
          </cell>
          <cell r="AV294">
            <v>0</v>
          </cell>
          <cell r="AW294">
            <v>0</v>
          </cell>
          <cell r="AX294">
            <v>0</v>
          </cell>
          <cell r="AY294">
            <v>0</v>
          </cell>
          <cell r="AZ294">
            <v>0</v>
          </cell>
          <cell r="BA294">
            <v>3190108.1100000003</v>
          </cell>
          <cell r="BB294">
            <v>65086.19</v>
          </cell>
          <cell r="BC294">
            <v>0</v>
          </cell>
        </row>
        <row r="295">
          <cell r="A295" t="str">
            <v>02.2.02.02.01.98</v>
          </cell>
          <cell r="B295" t="str">
            <v xml:space="preserve">DEV.HAVUZA VER.MUALLAK HASAR </v>
          </cell>
          <cell r="C295">
            <v>-685559918.02999997</v>
          </cell>
          <cell r="D295">
            <v>0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-685559918.02999997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K295">
            <v>0</v>
          </cell>
          <cell r="AL295">
            <v>0</v>
          </cell>
          <cell r="AM295">
            <v>0</v>
          </cell>
          <cell r="AN295">
            <v>0</v>
          </cell>
          <cell r="AO295">
            <v>0</v>
          </cell>
          <cell r="AP295">
            <v>0</v>
          </cell>
          <cell r="AQ295">
            <v>0</v>
          </cell>
          <cell r="AR295">
            <v>0</v>
          </cell>
          <cell r="AS295">
            <v>0</v>
          </cell>
          <cell r="AT295">
            <v>0</v>
          </cell>
          <cell r="AU295">
            <v>0</v>
          </cell>
          <cell r="AV295">
            <v>0</v>
          </cell>
          <cell r="AW295">
            <v>0</v>
          </cell>
          <cell r="AX295">
            <v>0</v>
          </cell>
          <cell r="AY295">
            <v>0</v>
          </cell>
          <cell r="AZ295">
            <v>0</v>
          </cell>
          <cell r="BA295">
            <v>-685559918.02999997</v>
          </cell>
          <cell r="BB295">
            <v>0</v>
          </cell>
          <cell r="BC295">
            <v>0</v>
          </cell>
        </row>
        <row r="296">
          <cell r="A296" t="str">
            <v>02.2.02.02.01.99</v>
          </cell>
          <cell r="B296" t="str">
            <v xml:space="preserve">DEV DİĞER MUALLAK HASAR KARŞILIĞI REAS PAYI </v>
          </cell>
          <cell r="C296">
            <v>-3154045.2800000003</v>
          </cell>
          <cell r="D296">
            <v>-2534.81</v>
          </cell>
          <cell r="E296">
            <v>-13627.71</v>
          </cell>
          <cell r="F296">
            <v>0</v>
          </cell>
          <cell r="G296">
            <v>0</v>
          </cell>
          <cell r="H296">
            <v>-37436.29</v>
          </cell>
          <cell r="I296">
            <v>0</v>
          </cell>
          <cell r="J296">
            <v>0</v>
          </cell>
          <cell r="K296">
            <v>-1187.8599999999999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-4869.25</v>
          </cell>
          <cell r="Q296">
            <v>-7833.33</v>
          </cell>
          <cell r="R296">
            <v>0</v>
          </cell>
          <cell r="S296">
            <v>0</v>
          </cell>
          <cell r="T296">
            <v>-125.54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-2661706.58</v>
          </cell>
          <cell r="AG296">
            <v>0</v>
          </cell>
          <cell r="AH296">
            <v>0</v>
          </cell>
          <cell r="AI296">
            <v>-212.4</v>
          </cell>
          <cell r="AJ296">
            <v>0</v>
          </cell>
          <cell r="AK296">
            <v>0</v>
          </cell>
          <cell r="AL296">
            <v>-1369.43</v>
          </cell>
          <cell r="AM296">
            <v>0</v>
          </cell>
          <cell r="AN296">
            <v>-421703.6</v>
          </cell>
          <cell r="AO296">
            <v>-1202.48</v>
          </cell>
          <cell r="AP296">
            <v>0</v>
          </cell>
          <cell r="AQ296">
            <v>0</v>
          </cell>
          <cell r="AR296">
            <v>0</v>
          </cell>
          <cell r="AS296">
            <v>0</v>
          </cell>
          <cell r="AT296">
            <v>0</v>
          </cell>
          <cell r="AU296">
            <v>0</v>
          </cell>
          <cell r="AV296">
            <v>0</v>
          </cell>
          <cell r="AW296">
            <v>0</v>
          </cell>
          <cell r="AX296">
            <v>-236</v>
          </cell>
          <cell r="AY296">
            <v>0</v>
          </cell>
          <cell r="AZ296">
            <v>0</v>
          </cell>
          <cell r="BA296">
            <v>-3154045.2800000003</v>
          </cell>
          <cell r="BB296">
            <v>-2664241.39</v>
          </cell>
          <cell r="BC296">
            <v>0</v>
          </cell>
        </row>
        <row r="297">
          <cell r="A297" t="str">
            <v>02.2.02.02.01.99.01</v>
          </cell>
          <cell r="B297" t="str">
            <v xml:space="preserve">DEV. EKSEDAN DİĞER MUALLAK HASAR KARŞILIĞI </v>
          </cell>
          <cell r="C297">
            <v>-22826.5</v>
          </cell>
          <cell r="D297">
            <v>-223.19</v>
          </cell>
          <cell r="E297">
            <v>-13034.71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-6215.22</v>
          </cell>
          <cell r="R297">
            <v>0</v>
          </cell>
          <cell r="S297">
            <v>0</v>
          </cell>
          <cell r="T297">
            <v>-26.08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  <cell r="AH297">
            <v>0</v>
          </cell>
          <cell r="AI297">
            <v>-188.8</v>
          </cell>
          <cell r="AJ297">
            <v>0</v>
          </cell>
          <cell r="AK297">
            <v>0</v>
          </cell>
          <cell r="AL297">
            <v>-1288.8699999999999</v>
          </cell>
          <cell r="AM297">
            <v>0</v>
          </cell>
          <cell r="AN297">
            <v>-766.58</v>
          </cell>
          <cell r="AO297">
            <v>-1083.05</v>
          </cell>
          <cell r="AP297">
            <v>0</v>
          </cell>
          <cell r="AQ297">
            <v>0</v>
          </cell>
          <cell r="AR297">
            <v>0</v>
          </cell>
          <cell r="AS297">
            <v>0</v>
          </cell>
          <cell r="AT297">
            <v>0</v>
          </cell>
          <cell r="AU297">
            <v>0</v>
          </cell>
          <cell r="AV297">
            <v>0</v>
          </cell>
          <cell r="AW297">
            <v>0</v>
          </cell>
          <cell r="AX297">
            <v>0</v>
          </cell>
          <cell r="AY297">
            <v>0</v>
          </cell>
          <cell r="AZ297">
            <v>0</v>
          </cell>
          <cell r="BA297">
            <v>-22826.5</v>
          </cell>
          <cell r="BB297">
            <v>-223.19</v>
          </cell>
          <cell r="BC297">
            <v>0</v>
          </cell>
        </row>
        <row r="298">
          <cell r="A298" t="str">
            <v>02.2.02.02.01.99.02</v>
          </cell>
          <cell r="B298" t="str">
            <v xml:space="preserve">DEV.KOTPAR DİĞER MUALLAK HASAR KARŞILIĞI </v>
          </cell>
          <cell r="C298">
            <v>-45413.21</v>
          </cell>
          <cell r="D298">
            <v>-2311.62</v>
          </cell>
          <cell r="E298">
            <v>-593</v>
          </cell>
          <cell r="F298">
            <v>0</v>
          </cell>
          <cell r="G298">
            <v>0</v>
          </cell>
          <cell r="H298">
            <v>-37436.29</v>
          </cell>
          <cell r="I298">
            <v>0</v>
          </cell>
          <cell r="J298">
            <v>0</v>
          </cell>
          <cell r="K298">
            <v>-988.26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-2256.42</v>
          </cell>
          <cell r="Q298">
            <v>-1441.11</v>
          </cell>
          <cell r="R298">
            <v>0</v>
          </cell>
          <cell r="S298">
            <v>0</v>
          </cell>
          <cell r="T298">
            <v>-99.46</v>
          </cell>
          <cell r="U298">
            <v>0</v>
          </cell>
          <cell r="V298">
            <v>0</v>
          </cell>
          <cell r="W298">
            <v>0</v>
          </cell>
          <cell r="X298">
            <v>0</v>
          </cell>
          <cell r="Y298">
            <v>0</v>
          </cell>
          <cell r="Z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0</v>
          </cell>
          <cell r="AE298">
            <v>0</v>
          </cell>
          <cell r="AF298">
            <v>0</v>
          </cell>
          <cell r="AG298">
            <v>0</v>
          </cell>
          <cell r="AH298">
            <v>0</v>
          </cell>
          <cell r="AI298">
            <v>-23.6</v>
          </cell>
          <cell r="AJ298">
            <v>0</v>
          </cell>
          <cell r="AK298">
            <v>0</v>
          </cell>
          <cell r="AL298">
            <v>-80.56</v>
          </cell>
          <cell r="AM298">
            <v>0</v>
          </cell>
          <cell r="AN298">
            <v>-63.45</v>
          </cell>
          <cell r="AO298">
            <v>-119.44</v>
          </cell>
          <cell r="AP298">
            <v>0</v>
          </cell>
          <cell r="AQ298">
            <v>0</v>
          </cell>
          <cell r="AR298">
            <v>0</v>
          </cell>
          <cell r="AS298">
            <v>0</v>
          </cell>
          <cell r="AT298">
            <v>0</v>
          </cell>
          <cell r="AU298">
            <v>0</v>
          </cell>
          <cell r="AV298">
            <v>0</v>
          </cell>
          <cell r="AW298">
            <v>0</v>
          </cell>
          <cell r="AX298">
            <v>0</v>
          </cell>
          <cell r="AY298">
            <v>0</v>
          </cell>
          <cell r="AZ298">
            <v>0</v>
          </cell>
          <cell r="BA298">
            <v>-45413.21</v>
          </cell>
          <cell r="BB298">
            <v>-2311.62</v>
          </cell>
          <cell r="BC298">
            <v>0</v>
          </cell>
        </row>
        <row r="299">
          <cell r="A299" t="str">
            <v>02.2.02.02.01.99.03</v>
          </cell>
          <cell r="B299" t="str">
            <v xml:space="preserve">DEV İHTİYARİ DİĞER MUALLAK HASAR KARŞILIĞI </v>
          </cell>
          <cell r="C299">
            <v>-612.6</v>
          </cell>
          <cell r="D299">
            <v>0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-199.6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-177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  <cell r="AH299">
            <v>0</v>
          </cell>
          <cell r="AI299">
            <v>0</v>
          </cell>
          <cell r="AJ299">
            <v>0</v>
          </cell>
          <cell r="AK299">
            <v>0</v>
          </cell>
          <cell r="AL299">
            <v>0</v>
          </cell>
          <cell r="AM299">
            <v>0</v>
          </cell>
          <cell r="AN299">
            <v>0</v>
          </cell>
          <cell r="AO299">
            <v>0</v>
          </cell>
          <cell r="AP299">
            <v>0</v>
          </cell>
          <cell r="AQ299">
            <v>0</v>
          </cell>
          <cell r="AR299">
            <v>0</v>
          </cell>
          <cell r="AS299">
            <v>0</v>
          </cell>
          <cell r="AT299">
            <v>0</v>
          </cell>
          <cell r="AU299">
            <v>0</v>
          </cell>
          <cell r="AV299">
            <v>0</v>
          </cell>
          <cell r="AW299">
            <v>0</v>
          </cell>
          <cell r="AX299">
            <v>-236</v>
          </cell>
          <cell r="AY299">
            <v>0</v>
          </cell>
          <cell r="AZ299">
            <v>0</v>
          </cell>
          <cell r="BA299">
            <v>-612.6</v>
          </cell>
          <cell r="BB299">
            <v>0</v>
          </cell>
          <cell r="BC299">
            <v>0</v>
          </cell>
        </row>
        <row r="300">
          <cell r="A300" t="str">
            <v>02.2.02.02.01.99.04</v>
          </cell>
          <cell r="B300" t="str">
            <v xml:space="preserve">DEV XL DİĞER MUALLAK HASAR KARŞILIĞI </v>
          </cell>
          <cell r="C300">
            <v>-3085192.97</v>
          </cell>
          <cell r="D300">
            <v>0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-2612.83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0</v>
          </cell>
          <cell r="AE300">
            <v>0</v>
          </cell>
          <cell r="AF300">
            <v>-2661706.58</v>
          </cell>
          <cell r="AG300">
            <v>0</v>
          </cell>
          <cell r="AH300">
            <v>0</v>
          </cell>
          <cell r="AI300">
            <v>0</v>
          </cell>
          <cell r="AJ300">
            <v>0</v>
          </cell>
          <cell r="AK300">
            <v>0</v>
          </cell>
          <cell r="AL300">
            <v>0</v>
          </cell>
          <cell r="AM300">
            <v>0</v>
          </cell>
          <cell r="AN300">
            <v>-420873.57</v>
          </cell>
          <cell r="AO300">
            <v>0.01</v>
          </cell>
          <cell r="AP300">
            <v>0</v>
          </cell>
          <cell r="AQ300">
            <v>0</v>
          </cell>
          <cell r="AR300">
            <v>0</v>
          </cell>
          <cell r="AS300">
            <v>0</v>
          </cell>
          <cell r="AT300">
            <v>0</v>
          </cell>
          <cell r="AU300">
            <v>0</v>
          </cell>
          <cell r="AV300">
            <v>0</v>
          </cell>
          <cell r="AW300">
            <v>0</v>
          </cell>
          <cell r="AX300">
            <v>0</v>
          </cell>
          <cell r="AY300">
            <v>0</v>
          </cell>
          <cell r="AZ300">
            <v>0</v>
          </cell>
          <cell r="BA300">
            <v>-3085192.97</v>
          </cell>
          <cell r="BB300">
            <v>-2661706.58</v>
          </cell>
          <cell r="BC300">
            <v>0</v>
          </cell>
        </row>
        <row r="301">
          <cell r="A301" t="str">
            <v>02.2.02.02.01.99.05</v>
          </cell>
          <cell r="B301" t="str">
            <v>AŞKIN HASAR FAZLASI</v>
          </cell>
          <cell r="C301">
            <v>0</v>
          </cell>
          <cell r="D301">
            <v>0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  <cell r="AH301">
            <v>0</v>
          </cell>
          <cell r="AI301">
            <v>0</v>
          </cell>
          <cell r="AJ301">
            <v>0</v>
          </cell>
          <cell r="AK301">
            <v>0</v>
          </cell>
          <cell r="AL301">
            <v>0</v>
          </cell>
          <cell r="AM301">
            <v>0</v>
          </cell>
          <cell r="AN301">
            <v>0</v>
          </cell>
          <cell r="AO301">
            <v>0</v>
          </cell>
          <cell r="AP301">
            <v>0</v>
          </cell>
          <cell r="AQ301">
            <v>0</v>
          </cell>
          <cell r="AR301">
            <v>0</v>
          </cell>
          <cell r="AS301">
            <v>0</v>
          </cell>
          <cell r="AT301">
            <v>0</v>
          </cell>
          <cell r="AU301">
            <v>0</v>
          </cell>
          <cell r="AV301">
            <v>0</v>
          </cell>
          <cell r="AW301">
            <v>0</v>
          </cell>
          <cell r="AX301">
            <v>0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0</v>
          </cell>
        </row>
        <row r="302">
          <cell r="A302" t="str">
            <v>02.2.02.02.02</v>
          </cell>
          <cell r="B302" t="str">
            <v xml:space="preserve">DEV RAPORLANMAYAN MUALLAK HAS.REAS PAYI </v>
          </cell>
          <cell r="C302">
            <v>-2492297276.8599992</v>
          </cell>
          <cell r="D302">
            <v>-3601397.16</v>
          </cell>
          <cell r="E302">
            <v>-4235621.1900000004</v>
          </cell>
          <cell r="F302">
            <v>0</v>
          </cell>
          <cell r="G302">
            <v>0</v>
          </cell>
          <cell r="H302">
            <v>1434165.64</v>
          </cell>
          <cell r="I302">
            <v>0</v>
          </cell>
          <cell r="J302">
            <v>0</v>
          </cell>
          <cell r="K302">
            <v>-1742607.26</v>
          </cell>
          <cell r="L302">
            <v>0</v>
          </cell>
          <cell r="M302">
            <v>62104.77</v>
          </cell>
          <cell r="N302">
            <v>-2431245992.1799998</v>
          </cell>
          <cell r="O302">
            <v>0</v>
          </cell>
          <cell r="P302">
            <v>-298726.82</v>
          </cell>
          <cell r="Q302">
            <v>-32489419.190000001</v>
          </cell>
          <cell r="R302">
            <v>-8268534.3300000001</v>
          </cell>
          <cell r="S302">
            <v>0</v>
          </cell>
          <cell r="T302">
            <v>-65702.66</v>
          </cell>
          <cell r="U302">
            <v>-53184</v>
          </cell>
          <cell r="V302">
            <v>0</v>
          </cell>
          <cell r="W302">
            <v>0</v>
          </cell>
          <cell r="X302">
            <v>-303617.96000000002</v>
          </cell>
          <cell r="Y302">
            <v>0</v>
          </cell>
          <cell r="Z302">
            <v>0</v>
          </cell>
          <cell r="AA302">
            <v>0</v>
          </cell>
          <cell r="AB302">
            <v>0</v>
          </cell>
          <cell r="AC302">
            <v>-207140.04</v>
          </cell>
          <cell r="AD302">
            <v>0</v>
          </cell>
          <cell r="AE302">
            <v>672.51</v>
          </cell>
          <cell r="AF302">
            <v>-3211311.49</v>
          </cell>
          <cell r="AG302">
            <v>-339311.03</v>
          </cell>
          <cell r="AH302">
            <v>-9823.89</v>
          </cell>
          <cell r="AI302">
            <v>906475.17</v>
          </cell>
          <cell r="AJ302">
            <v>0</v>
          </cell>
          <cell r="AK302">
            <v>0</v>
          </cell>
          <cell r="AL302">
            <v>-2258755.16</v>
          </cell>
          <cell r="AM302">
            <v>-126212.37</v>
          </cell>
          <cell r="AN302">
            <v>-699493.34</v>
          </cell>
          <cell r="AO302">
            <v>-472035.54</v>
          </cell>
          <cell r="AP302">
            <v>0</v>
          </cell>
          <cell r="AQ302">
            <v>0</v>
          </cell>
          <cell r="AR302">
            <v>0</v>
          </cell>
          <cell r="AS302">
            <v>0</v>
          </cell>
          <cell r="AT302">
            <v>0</v>
          </cell>
          <cell r="AU302">
            <v>0</v>
          </cell>
          <cell r="AV302">
            <v>0</v>
          </cell>
          <cell r="AW302">
            <v>-4917606.17</v>
          </cell>
          <cell r="AX302">
            <v>-154203.17000000001</v>
          </cell>
          <cell r="AY302">
            <v>0</v>
          </cell>
          <cell r="AZ302">
            <v>0</v>
          </cell>
          <cell r="BA302">
            <v>-2492297276.8599992</v>
          </cell>
          <cell r="BB302">
            <v>-7161843.5700000003</v>
          </cell>
          <cell r="BC302">
            <v>0</v>
          </cell>
        </row>
        <row r="303">
          <cell r="A303" t="str">
            <v>02.2.02.02.03</v>
          </cell>
          <cell r="B303" t="str">
            <v xml:space="preserve">DEV.MUALLAK HAS.YETERLİLİK FARKI REAS PAYI </v>
          </cell>
          <cell r="C303">
            <v>0</v>
          </cell>
          <cell r="D303">
            <v>0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  <cell r="AH303">
            <v>0</v>
          </cell>
          <cell r="AI303">
            <v>0</v>
          </cell>
          <cell r="AJ303">
            <v>0</v>
          </cell>
          <cell r="AK303">
            <v>0</v>
          </cell>
          <cell r="AL303">
            <v>0</v>
          </cell>
          <cell r="AM303">
            <v>0</v>
          </cell>
          <cell r="AN303">
            <v>0</v>
          </cell>
          <cell r="AO303">
            <v>0</v>
          </cell>
          <cell r="AP303">
            <v>0</v>
          </cell>
          <cell r="AQ303">
            <v>0</v>
          </cell>
          <cell r="AR303">
            <v>0</v>
          </cell>
          <cell r="AS303">
            <v>0</v>
          </cell>
          <cell r="AT303">
            <v>0</v>
          </cell>
          <cell r="AU303">
            <v>0</v>
          </cell>
          <cell r="AV303">
            <v>0</v>
          </cell>
          <cell r="AW303">
            <v>0</v>
          </cell>
          <cell r="AX303">
            <v>0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0</v>
          </cell>
        </row>
        <row r="304">
          <cell r="A304" t="str">
            <v>02.2.02.02.03.01</v>
          </cell>
          <cell r="B304" t="str">
            <v xml:space="preserve">DEV EKSEDAN MUALLAK HAS.YETERL FARKI </v>
          </cell>
          <cell r="C304">
            <v>0</v>
          </cell>
          <cell r="D304">
            <v>0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  <cell r="AH304">
            <v>0</v>
          </cell>
          <cell r="AI304">
            <v>0</v>
          </cell>
          <cell r="AJ304">
            <v>0</v>
          </cell>
          <cell r="AK304">
            <v>0</v>
          </cell>
          <cell r="AL304">
            <v>0</v>
          </cell>
          <cell r="AM304">
            <v>0</v>
          </cell>
          <cell r="AN304">
            <v>0</v>
          </cell>
          <cell r="AO304">
            <v>0</v>
          </cell>
          <cell r="AP304">
            <v>0</v>
          </cell>
          <cell r="AQ304">
            <v>0</v>
          </cell>
          <cell r="AR304">
            <v>0</v>
          </cell>
          <cell r="AS304">
            <v>0</v>
          </cell>
          <cell r="AT304">
            <v>0</v>
          </cell>
          <cell r="AU304">
            <v>0</v>
          </cell>
          <cell r="AV304">
            <v>0</v>
          </cell>
          <cell r="AW304">
            <v>0</v>
          </cell>
          <cell r="AX304">
            <v>0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0</v>
          </cell>
        </row>
        <row r="305">
          <cell r="A305" t="str">
            <v>02.2.02.02.03.02</v>
          </cell>
          <cell r="B305" t="str">
            <v xml:space="preserve">DEV KOTPAR MUALLAK HASAR KARŞ YETERL FARKU </v>
          </cell>
          <cell r="C305">
            <v>0</v>
          </cell>
          <cell r="D305">
            <v>0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  <cell r="AH305">
            <v>0</v>
          </cell>
          <cell r="AI305">
            <v>0</v>
          </cell>
          <cell r="AJ305">
            <v>0</v>
          </cell>
          <cell r="AK305">
            <v>0</v>
          </cell>
          <cell r="AL305">
            <v>0</v>
          </cell>
          <cell r="AM305">
            <v>0</v>
          </cell>
          <cell r="AN305">
            <v>0</v>
          </cell>
          <cell r="AO305">
            <v>0</v>
          </cell>
          <cell r="AP305">
            <v>0</v>
          </cell>
          <cell r="AQ305">
            <v>0</v>
          </cell>
          <cell r="AR305">
            <v>0</v>
          </cell>
          <cell r="AS305">
            <v>0</v>
          </cell>
          <cell r="AT305">
            <v>0</v>
          </cell>
          <cell r="AU305">
            <v>0</v>
          </cell>
          <cell r="AV305">
            <v>0</v>
          </cell>
          <cell r="AW305">
            <v>0</v>
          </cell>
          <cell r="AX305">
            <v>0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0</v>
          </cell>
        </row>
        <row r="306">
          <cell r="A306" t="str">
            <v>02.2.02.02.03.03</v>
          </cell>
          <cell r="B306" t="str">
            <v xml:space="preserve">DEV İHTİYARİ MUALLAK HASAR KARŞ YETERL FARKI </v>
          </cell>
          <cell r="C306">
            <v>0</v>
          </cell>
          <cell r="D306">
            <v>0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0</v>
          </cell>
          <cell r="V306">
            <v>0</v>
          </cell>
          <cell r="W306">
            <v>0</v>
          </cell>
          <cell r="X306">
            <v>0</v>
          </cell>
          <cell r="Y306">
            <v>0</v>
          </cell>
          <cell r="Z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0</v>
          </cell>
          <cell r="AE306">
            <v>0</v>
          </cell>
          <cell r="AF306">
            <v>0</v>
          </cell>
          <cell r="AG306">
            <v>0</v>
          </cell>
          <cell r="AH306">
            <v>0</v>
          </cell>
          <cell r="AI306">
            <v>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0</v>
          </cell>
          <cell r="AP306">
            <v>0</v>
          </cell>
          <cell r="AQ306">
            <v>0</v>
          </cell>
          <cell r="AR306">
            <v>0</v>
          </cell>
          <cell r="AS306">
            <v>0</v>
          </cell>
          <cell r="AT306">
            <v>0</v>
          </cell>
          <cell r="AU306">
            <v>0</v>
          </cell>
          <cell r="AV306">
            <v>0</v>
          </cell>
          <cell r="AW306">
            <v>0</v>
          </cell>
          <cell r="AX306">
            <v>0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0</v>
          </cell>
        </row>
        <row r="307">
          <cell r="A307" t="str">
            <v>02.2.02.02.50</v>
          </cell>
          <cell r="B307" t="str">
            <v xml:space="preserve">DEV.MUALLAK HASAR İSKONTOSU </v>
          </cell>
          <cell r="C307">
            <v>69977204.62999998</v>
          </cell>
          <cell r="D307">
            <v>2733542.22</v>
          </cell>
          <cell r="E307">
            <v>1728975.81</v>
          </cell>
          <cell r="F307">
            <v>0</v>
          </cell>
          <cell r="G307">
            <v>0</v>
          </cell>
          <cell r="H307">
            <v>835606.49</v>
          </cell>
          <cell r="I307">
            <v>0</v>
          </cell>
          <cell r="J307">
            <v>0</v>
          </cell>
          <cell r="K307">
            <v>6559646.6399999997</v>
          </cell>
          <cell r="L307">
            <v>0</v>
          </cell>
          <cell r="M307">
            <v>-23414.93</v>
          </cell>
          <cell r="N307">
            <v>0</v>
          </cell>
          <cell r="O307">
            <v>0</v>
          </cell>
          <cell r="P307">
            <v>39273.14</v>
          </cell>
          <cell r="Q307">
            <v>28505666.539999999</v>
          </cell>
          <cell r="R307">
            <v>5234810.59</v>
          </cell>
          <cell r="S307">
            <v>0</v>
          </cell>
          <cell r="T307">
            <v>85858.65</v>
          </cell>
          <cell r="U307">
            <v>258073.55</v>
          </cell>
          <cell r="V307">
            <v>0</v>
          </cell>
          <cell r="W307">
            <v>0</v>
          </cell>
          <cell r="X307">
            <v>574759.06999999995</v>
          </cell>
          <cell r="Y307">
            <v>0</v>
          </cell>
          <cell r="Z307">
            <v>0</v>
          </cell>
          <cell r="AA307">
            <v>5778696.5199999996</v>
          </cell>
          <cell r="AB307">
            <v>0</v>
          </cell>
          <cell r="AC307">
            <v>170860.18</v>
          </cell>
          <cell r="AD307">
            <v>0</v>
          </cell>
          <cell r="AE307">
            <v>953.53</v>
          </cell>
          <cell r="AF307">
            <v>2638588.0099999998</v>
          </cell>
          <cell r="AG307">
            <v>1236710.1299999999</v>
          </cell>
          <cell r="AH307">
            <v>6493.37</v>
          </cell>
          <cell r="AI307">
            <v>34774.620000000003</v>
          </cell>
          <cell r="AJ307">
            <v>0</v>
          </cell>
          <cell r="AK307">
            <v>0</v>
          </cell>
          <cell r="AL307">
            <v>7095712.25</v>
          </cell>
          <cell r="AM307">
            <v>703670.48</v>
          </cell>
          <cell r="AN307">
            <v>3335512.83</v>
          </cell>
          <cell r="AO307">
            <v>422848.78</v>
          </cell>
          <cell r="AP307">
            <v>0</v>
          </cell>
          <cell r="AQ307">
            <v>0</v>
          </cell>
          <cell r="AR307">
            <v>0</v>
          </cell>
          <cell r="AS307">
            <v>0</v>
          </cell>
          <cell r="AT307">
            <v>0</v>
          </cell>
          <cell r="AU307">
            <v>0</v>
          </cell>
          <cell r="AV307">
            <v>0</v>
          </cell>
          <cell r="AW307">
            <v>254461.1</v>
          </cell>
          <cell r="AX307">
            <v>1765125.06</v>
          </cell>
          <cell r="AY307">
            <v>0</v>
          </cell>
          <cell r="AZ307">
            <v>0</v>
          </cell>
          <cell r="BA307">
            <v>69977204.62999998</v>
          </cell>
          <cell r="BB307">
            <v>6615333.7300000004</v>
          </cell>
          <cell r="BC307">
            <v>0</v>
          </cell>
        </row>
        <row r="308">
          <cell r="A308" t="str">
            <v>02.2.02.02.97</v>
          </cell>
          <cell r="B308" t="str">
            <v>DEV.TIP HAVUZ VERİLEN</v>
          </cell>
          <cell r="C308">
            <v>5111100.74</v>
          </cell>
          <cell r="D308">
            <v>0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A308">
            <v>5111100.74</v>
          </cell>
          <cell r="AB308">
            <v>0</v>
          </cell>
          <cell r="AC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  <cell r="AH308">
            <v>0</v>
          </cell>
          <cell r="AI308">
            <v>0</v>
          </cell>
          <cell r="AJ308">
            <v>0</v>
          </cell>
          <cell r="AK308">
            <v>0</v>
          </cell>
          <cell r="AL308">
            <v>0</v>
          </cell>
          <cell r="AM308">
            <v>0</v>
          </cell>
          <cell r="AN308">
            <v>0</v>
          </cell>
          <cell r="AO308">
            <v>0</v>
          </cell>
          <cell r="AP308">
            <v>0</v>
          </cell>
          <cell r="AQ308">
            <v>0</v>
          </cell>
          <cell r="AR308">
            <v>0</v>
          </cell>
          <cell r="AS308">
            <v>0</v>
          </cell>
          <cell r="AT308">
            <v>0</v>
          </cell>
          <cell r="AU308">
            <v>0</v>
          </cell>
          <cell r="AV308">
            <v>0</v>
          </cell>
          <cell r="AW308">
            <v>0</v>
          </cell>
          <cell r="AX308">
            <v>0</v>
          </cell>
          <cell r="AY308">
            <v>0</v>
          </cell>
          <cell r="AZ308">
            <v>0</v>
          </cell>
          <cell r="BA308">
            <v>5111100.74</v>
          </cell>
          <cell r="BB308">
            <v>0</v>
          </cell>
          <cell r="BC308">
            <v>0</v>
          </cell>
        </row>
        <row r="309">
          <cell r="A309" t="str">
            <v>02.2.02.02.98</v>
          </cell>
          <cell r="B309" t="str">
            <v>DEV.HAVUZA VER.RAPORLANMAYAN.MUALLAK HASAR</v>
          </cell>
          <cell r="C309">
            <v>0</v>
          </cell>
          <cell r="D309">
            <v>0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0</v>
          </cell>
          <cell r="AP309">
            <v>0</v>
          </cell>
          <cell r="AQ309">
            <v>0</v>
          </cell>
          <cell r="AR309">
            <v>0</v>
          </cell>
          <cell r="AS309">
            <v>0</v>
          </cell>
          <cell r="AT309">
            <v>0</v>
          </cell>
          <cell r="AU309">
            <v>0</v>
          </cell>
          <cell r="AV309">
            <v>0</v>
          </cell>
          <cell r="AW309">
            <v>0</v>
          </cell>
          <cell r="AX309">
            <v>0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0</v>
          </cell>
        </row>
        <row r="310">
          <cell r="A310" t="str">
            <v>02.3</v>
          </cell>
          <cell r="B310" t="str">
            <v>IKRAMIYE VE INDIRIMLER KARSILIGINDA DEGISIM</v>
          </cell>
          <cell r="C310">
            <v>0</v>
          </cell>
          <cell r="D310">
            <v>0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0</v>
          </cell>
          <cell r="AP310">
            <v>0</v>
          </cell>
          <cell r="AQ310">
            <v>0</v>
          </cell>
          <cell r="AR310">
            <v>0</v>
          </cell>
          <cell r="AS310">
            <v>0</v>
          </cell>
          <cell r="AT310">
            <v>0</v>
          </cell>
          <cell r="AU310">
            <v>0</v>
          </cell>
          <cell r="AV310">
            <v>0</v>
          </cell>
          <cell r="AW310">
            <v>0</v>
          </cell>
          <cell r="AX310">
            <v>0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0</v>
          </cell>
        </row>
        <row r="311">
          <cell r="A311" t="str">
            <v>02.3.01</v>
          </cell>
          <cell r="B311" t="str">
            <v>IKRAMIYE VE INDIRIMLER KARSILIGINDA DEGISIM</v>
          </cell>
          <cell r="C311">
            <v>0</v>
          </cell>
          <cell r="D311">
            <v>0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K311">
            <v>0</v>
          </cell>
          <cell r="AL311">
            <v>0</v>
          </cell>
          <cell r="AM311">
            <v>0</v>
          </cell>
          <cell r="AN311">
            <v>0</v>
          </cell>
          <cell r="AO311">
            <v>0</v>
          </cell>
          <cell r="AP311">
            <v>0</v>
          </cell>
          <cell r="AQ311">
            <v>0</v>
          </cell>
          <cell r="AR311">
            <v>0</v>
          </cell>
          <cell r="AS311">
            <v>0</v>
          </cell>
          <cell r="AT311">
            <v>0</v>
          </cell>
          <cell r="AU311">
            <v>0</v>
          </cell>
          <cell r="AV311">
            <v>0</v>
          </cell>
          <cell r="AW311">
            <v>0</v>
          </cell>
          <cell r="AX311">
            <v>0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0</v>
          </cell>
        </row>
        <row r="312">
          <cell r="A312" t="str">
            <v>02.3.01.01</v>
          </cell>
          <cell r="B312" t="str">
            <v>IKRAMIYE VE INDIRIMLER KARSILIGI (-)</v>
          </cell>
          <cell r="C312">
            <v>0</v>
          </cell>
          <cell r="D312">
            <v>0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K312">
            <v>0</v>
          </cell>
          <cell r="AL312">
            <v>0</v>
          </cell>
          <cell r="AM312">
            <v>0</v>
          </cell>
          <cell r="AN312">
            <v>0</v>
          </cell>
          <cell r="AO312">
            <v>0</v>
          </cell>
          <cell r="AP312">
            <v>0</v>
          </cell>
          <cell r="AQ312">
            <v>0</v>
          </cell>
          <cell r="AR312">
            <v>0</v>
          </cell>
          <cell r="AS312">
            <v>0</v>
          </cell>
          <cell r="AT312">
            <v>0</v>
          </cell>
          <cell r="AU312">
            <v>0</v>
          </cell>
          <cell r="AV312">
            <v>0</v>
          </cell>
          <cell r="AW312">
            <v>0</v>
          </cell>
          <cell r="AX312">
            <v>0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0</v>
          </cell>
        </row>
        <row r="313">
          <cell r="A313" t="str">
            <v>02.3.01.02</v>
          </cell>
          <cell r="B313" t="str">
            <v>DEV IKRAMIYE VE INDIRIMLER KARSILIGI (+)</v>
          </cell>
          <cell r="C313">
            <v>0</v>
          </cell>
          <cell r="D313">
            <v>0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K313">
            <v>0</v>
          </cell>
          <cell r="AL313">
            <v>0</v>
          </cell>
          <cell r="AM313">
            <v>0</v>
          </cell>
          <cell r="AN313">
            <v>0</v>
          </cell>
          <cell r="AO313">
            <v>0</v>
          </cell>
          <cell r="AP313">
            <v>0</v>
          </cell>
          <cell r="AQ313">
            <v>0</v>
          </cell>
          <cell r="AR313">
            <v>0</v>
          </cell>
          <cell r="AS313">
            <v>0</v>
          </cell>
          <cell r="AT313">
            <v>0</v>
          </cell>
          <cell r="AU313">
            <v>0</v>
          </cell>
          <cell r="AV313">
            <v>0</v>
          </cell>
          <cell r="AW313">
            <v>0</v>
          </cell>
          <cell r="AX313">
            <v>0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0</v>
          </cell>
        </row>
        <row r="314">
          <cell r="A314" t="str">
            <v>02.3.02</v>
          </cell>
          <cell r="B314" t="str">
            <v>IKRAMIYE VE INDIRIMLER KARSILIGI DEGISIMINDE REAS</v>
          </cell>
          <cell r="C314">
            <v>0</v>
          </cell>
          <cell r="D314">
            <v>0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K314">
            <v>0</v>
          </cell>
          <cell r="AL314">
            <v>0</v>
          </cell>
          <cell r="AM314">
            <v>0</v>
          </cell>
          <cell r="AN314">
            <v>0</v>
          </cell>
          <cell r="AO314">
            <v>0</v>
          </cell>
          <cell r="AP314">
            <v>0</v>
          </cell>
          <cell r="AQ314">
            <v>0</v>
          </cell>
          <cell r="AR314">
            <v>0</v>
          </cell>
          <cell r="AS314">
            <v>0</v>
          </cell>
          <cell r="AT314">
            <v>0</v>
          </cell>
          <cell r="AU314">
            <v>0</v>
          </cell>
          <cell r="AV314">
            <v>0</v>
          </cell>
          <cell r="AW314">
            <v>0</v>
          </cell>
          <cell r="AX314">
            <v>0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0</v>
          </cell>
        </row>
        <row r="315">
          <cell r="A315" t="str">
            <v>02.3.02.01</v>
          </cell>
          <cell r="B315" t="str">
            <v>IKRAMIYE VE INDIRIMLER KARS REAS PAYI</v>
          </cell>
          <cell r="C315">
            <v>0</v>
          </cell>
          <cell r="D315">
            <v>0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K315">
            <v>0</v>
          </cell>
          <cell r="AL315">
            <v>0</v>
          </cell>
          <cell r="AM315">
            <v>0</v>
          </cell>
          <cell r="AN315">
            <v>0</v>
          </cell>
          <cell r="AO315">
            <v>0</v>
          </cell>
          <cell r="AP315">
            <v>0</v>
          </cell>
          <cell r="AQ315">
            <v>0</v>
          </cell>
          <cell r="AR315">
            <v>0</v>
          </cell>
          <cell r="AS315">
            <v>0</v>
          </cell>
          <cell r="AT315">
            <v>0</v>
          </cell>
          <cell r="AU315">
            <v>0</v>
          </cell>
          <cell r="AV315">
            <v>0</v>
          </cell>
          <cell r="AW315">
            <v>0</v>
          </cell>
          <cell r="AX315">
            <v>0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0</v>
          </cell>
        </row>
        <row r="316">
          <cell r="A316" t="str">
            <v>02.3.02.02</v>
          </cell>
          <cell r="B316" t="str">
            <v>DEVREDEN IKRAMIYE VE INDIRIMLER KARSILIGINDA</v>
          </cell>
          <cell r="C316">
            <v>0</v>
          </cell>
          <cell r="D316">
            <v>0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  <cell r="AK316">
            <v>0</v>
          </cell>
          <cell r="AL316">
            <v>0</v>
          </cell>
          <cell r="AM316">
            <v>0</v>
          </cell>
          <cell r="AN316">
            <v>0</v>
          </cell>
          <cell r="AO316">
            <v>0</v>
          </cell>
          <cell r="AP316">
            <v>0</v>
          </cell>
          <cell r="AQ316">
            <v>0</v>
          </cell>
          <cell r="AR316">
            <v>0</v>
          </cell>
          <cell r="AS316">
            <v>0</v>
          </cell>
          <cell r="AT316">
            <v>0</v>
          </cell>
          <cell r="AU316">
            <v>0</v>
          </cell>
          <cell r="AV316">
            <v>0</v>
          </cell>
          <cell r="AW316">
            <v>0</v>
          </cell>
          <cell r="AX316">
            <v>0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0</v>
          </cell>
        </row>
        <row r="317">
          <cell r="A317" t="str">
            <v>02.4</v>
          </cell>
          <cell r="B317" t="str">
            <v>DIGER TEKNIK KARS DEGISIM (REAS PAYI DEV</v>
          </cell>
          <cell r="C317">
            <v>-6345532.79</v>
          </cell>
          <cell r="D317">
            <v>0</v>
          </cell>
          <cell r="E317">
            <v>0</v>
          </cell>
          <cell r="F317">
            <v>0</v>
          </cell>
          <cell r="G317">
            <v>0</v>
          </cell>
          <cell r="H317">
            <v>-1883932.14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-67863.56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-2729301.6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  <cell r="AK317">
            <v>0</v>
          </cell>
          <cell r="AL317">
            <v>-929487.82</v>
          </cell>
          <cell r="AM317">
            <v>-56738.95</v>
          </cell>
          <cell r="AN317">
            <v>-384936.02</v>
          </cell>
          <cell r="AO317">
            <v>-293272.7</v>
          </cell>
          <cell r="AP317">
            <v>0</v>
          </cell>
          <cell r="AQ317">
            <v>0</v>
          </cell>
          <cell r="AR317">
            <v>0</v>
          </cell>
          <cell r="AS317">
            <v>0</v>
          </cell>
          <cell r="AT317">
            <v>0</v>
          </cell>
          <cell r="AU317">
            <v>0</v>
          </cell>
          <cell r="AV317">
            <v>0</v>
          </cell>
          <cell r="AW317">
            <v>0</v>
          </cell>
          <cell r="AX317">
            <v>0</v>
          </cell>
          <cell r="AY317">
            <v>0</v>
          </cell>
          <cell r="AZ317">
            <v>0</v>
          </cell>
          <cell r="BA317">
            <v>-6345532.79</v>
          </cell>
          <cell r="BB317">
            <v>-2729301.6</v>
          </cell>
          <cell r="BC317">
            <v>0</v>
          </cell>
        </row>
        <row r="318">
          <cell r="A318" t="str">
            <v>02.4.01</v>
          </cell>
          <cell r="B318" t="str">
            <v>DENGELEME KARS DEGISIM (REAS PAYI VE DEVREDEN</v>
          </cell>
          <cell r="C318">
            <v>-6345532.79</v>
          </cell>
          <cell r="D318">
            <v>0</v>
          </cell>
          <cell r="E318">
            <v>0</v>
          </cell>
          <cell r="F318">
            <v>0</v>
          </cell>
          <cell r="G318">
            <v>0</v>
          </cell>
          <cell r="H318">
            <v>-1883932.14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-67863.56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-2729301.6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  <cell r="AK318">
            <v>0</v>
          </cell>
          <cell r="AL318">
            <v>-929487.82</v>
          </cell>
          <cell r="AM318">
            <v>-56738.95</v>
          </cell>
          <cell r="AN318">
            <v>-384936.02</v>
          </cell>
          <cell r="AO318">
            <v>-293272.7</v>
          </cell>
          <cell r="AP318">
            <v>0</v>
          </cell>
          <cell r="AQ318">
            <v>0</v>
          </cell>
          <cell r="AR318">
            <v>0</v>
          </cell>
          <cell r="AS318">
            <v>0</v>
          </cell>
          <cell r="AT318">
            <v>0</v>
          </cell>
          <cell r="AU318">
            <v>0</v>
          </cell>
          <cell r="AV318">
            <v>0</v>
          </cell>
          <cell r="AW318">
            <v>0</v>
          </cell>
          <cell r="AX318">
            <v>0</v>
          </cell>
          <cell r="AY318">
            <v>0</v>
          </cell>
          <cell r="AZ318">
            <v>0</v>
          </cell>
          <cell r="BA318">
            <v>-6345532.79</v>
          </cell>
          <cell r="BB318">
            <v>-2729301.6</v>
          </cell>
          <cell r="BC318">
            <v>0</v>
          </cell>
        </row>
        <row r="319">
          <cell r="A319" t="str">
            <v>02.4.01.01</v>
          </cell>
          <cell r="B319" t="str">
            <v>DENGELEME KARSILIKLARINDA DEGISIM</v>
          </cell>
          <cell r="C319">
            <v>-31374800.460000001</v>
          </cell>
          <cell r="D319">
            <v>0</v>
          </cell>
          <cell r="E319">
            <v>0</v>
          </cell>
          <cell r="F319">
            <v>0</v>
          </cell>
          <cell r="G319">
            <v>0</v>
          </cell>
          <cell r="H319">
            <v>-3919398.05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-67863.56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-18572195.300000001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K319">
            <v>0</v>
          </cell>
          <cell r="AL319">
            <v>-2630074.33</v>
          </cell>
          <cell r="AM319">
            <v>-721557.07</v>
          </cell>
          <cell r="AN319">
            <v>-4778969.7</v>
          </cell>
          <cell r="AO319">
            <v>-684742.45</v>
          </cell>
          <cell r="AP319">
            <v>0</v>
          </cell>
          <cell r="AQ319">
            <v>0</v>
          </cell>
          <cell r="AR319">
            <v>0</v>
          </cell>
          <cell r="AS319">
            <v>0</v>
          </cell>
          <cell r="AT319">
            <v>0</v>
          </cell>
          <cell r="AU319">
            <v>0</v>
          </cell>
          <cell r="AV319">
            <v>0</v>
          </cell>
          <cell r="AW319">
            <v>0</v>
          </cell>
          <cell r="AX319">
            <v>0</v>
          </cell>
          <cell r="AY319">
            <v>0</v>
          </cell>
          <cell r="AZ319">
            <v>0</v>
          </cell>
          <cell r="BA319">
            <v>-31374800.460000001</v>
          </cell>
          <cell r="BB319">
            <v>-18572195.300000001</v>
          </cell>
          <cell r="BC319">
            <v>0</v>
          </cell>
        </row>
        <row r="320">
          <cell r="A320" t="str">
            <v>02.4.01.01.01</v>
          </cell>
          <cell r="B320" t="str">
            <v>DENGELEME KARŞILIĞI</v>
          </cell>
          <cell r="C320">
            <v>-31374800.460000001</v>
          </cell>
          <cell r="D320">
            <v>0</v>
          </cell>
          <cell r="E320">
            <v>0</v>
          </cell>
          <cell r="F320">
            <v>0</v>
          </cell>
          <cell r="G320">
            <v>0</v>
          </cell>
          <cell r="H320">
            <v>-3919398.05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-67863.56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-18572195.300000001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  <cell r="AK320">
            <v>0</v>
          </cell>
          <cell r="AL320">
            <v>-2630074.33</v>
          </cell>
          <cell r="AM320">
            <v>-721557.07</v>
          </cell>
          <cell r="AN320">
            <v>-4778969.7</v>
          </cell>
          <cell r="AO320">
            <v>-684742.45</v>
          </cell>
          <cell r="AP320">
            <v>0</v>
          </cell>
          <cell r="AQ320">
            <v>0</v>
          </cell>
          <cell r="AR320">
            <v>0</v>
          </cell>
          <cell r="AS320">
            <v>0</v>
          </cell>
          <cell r="AT320">
            <v>0</v>
          </cell>
          <cell r="AU320">
            <v>0</v>
          </cell>
          <cell r="AV320">
            <v>0</v>
          </cell>
          <cell r="AW320">
            <v>0</v>
          </cell>
          <cell r="AX320">
            <v>0</v>
          </cell>
          <cell r="AY320">
            <v>0</v>
          </cell>
          <cell r="AZ320">
            <v>0</v>
          </cell>
          <cell r="BA320">
            <v>-31374800.460000001</v>
          </cell>
          <cell r="BB320">
            <v>-18572195.300000001</v>
          </cell>
          <cell r="BC320">
            <v>0</v>
          </cell>
        </row>
        <row r="321">
          <cell r="A321" t="str">
            <v>02.4.01.01.02</v>
          </cell>
          <cell r="B321" t="str">
            <v>DEV.DENGELEME KARŞILIĞI</v>
          </cell>
          <cell r="C321">
            <v>0</v>
          </cell>
          <cell r="D321">
            <v>0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  <cell r="AK321">
            <v>0</v>
          </cell>
          <cell r="AL321">
            <v>0</v>
          </cell>
          <cell r="AM321">
            <v>0</v>
          </cell>
          <cell r="AN321">
            <v>0</v>
          </cell>
          <cell r="AO321">
            <v>0</v>
          </cell>
          <cell r="AP321">
            <v>0</v>
          </cell>
          <cell r="AQ321">
            <v>0</v>
          </cell>
          <cell r="AR321">
            <v>0</v>
          </cell>
          <cell r="AS321">
            <v>0</v>
          </cell>
          <cell r="AT321">
            <v>0</v>
          </cell>
          <cell r="AU321">
            <v>0</v>
          </cell>
          <cell r="AV321">
            <v>0</v>
          </cell>
          <cell r="AW321">
            <v>0</v>
          </cell>
          <cell r="AX321">
            <v>0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0</v>
          </cell>
        </row>
        <row r="322">
          <cell r="A322" t="str">
            <v>02.4.01.02</v>
          </cell>
          <cell r="B322" t="str">
            <v>DENGELEME KARS DEGISIMINDE REAS PAYI</v>
          </cell>
          <cell r="C322">
            <v>25029267.670000002</v>
          </cell>
          <cell r="D322">
            <v>0</v>
          </cell>
          <cell r="E322">
            <v>0</v>
          </cell>
          <cell r="F322">
            <v>0</v>
          </cell>
          <cell r="G322">
            <v>0</v>
          </cell>
          <cell r="H322">
            <v>2035465.91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15842893.699999999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K322">
            <v>0</v>
          </cell>
          <cell r="AL322">
            <v>1700586.51</v>
          </cell>
          <cell r="AM322">
            <v>664818.12</v>
          </cell>
          <cell r="AN322">
            <v>4394033.68</v>
          </cell>
          <cell r="AO322">
            <v>391469.75</v>
          </cell>
          <cell r="AP322">
            <v>0</v>
          </cell>
          <cell r="AQ322">
            <v>0</v>
          </cell>
          <cell r="AR322">
            <v>0</v>
          </cell>
          <cell r="AS322">
            <v>0</v>
          </cell>
          <cell r="AT322">
            <v>0</v>
          </cell>
          <cell r="AU322">
            <v>0</v>
          </cell>
          <cell r="AV322">
            <v>0</v>
          </cell>
          <cell r="AW322">
            <v>0</v>
          </cell>
          <cell r="AX322">
            <v>0</v>
          </cell>
          <cell r="AY322">
            <v>0</v>
          </cell>
          <cell r="AZ322">
            <v>0</v>
          </cell>
          <cell r="BA322">
            <v>25029267.670000002</v>
          </cell>
          <cell r="BB322">
            <v>15842893.699999999</v>
          </cell>
          <cell r="BC322">
            <v>0</v>
          </cell>
        </row>
        <row r="323">
          <cell r="A323" t="str">
            <v>02.4.01.02.01</v>
          </cell>
          <cell r="B323" t="str">
            <v>DENGELEME KARŞ.REAS PAYI</v>
          </cell>
          <cell r="C323">
            <v>25029267.670000002</v>
          </cell>
          <cell r="D323">
            <v>0</v>
          </cell>
          <cell r="E323">
            <v>0</v>
          </cell>
          <cell r="F323">
            <v>0</v>
          </cell>
          <cell r="G323">
            <v>0</v>
          </cell>
          <cell r="H323">
            <v>2035465.91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15842893.699999999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K323">
            <v>0</v>
          </cell>
          <cell r="AL323">
            <v>1700586.51</v>
          </cell>
          <cell r="AM323">
            <v>664818.12</v>
          </cell>
          <cell r="AN323">
            <v>4394033.68</v>
          </cell>
          <cell r="AO323">
            <v>391469.75</v>
          </cell>
          <cell r="AP323">
            <v>0</v>
          </cell>
          <cell r="AQ323">
            <v>0</v>
          </cell>
          <cell r="AR323">
            <v>0</v>
          </cell>
          <cell r="AS323">
            <v>0</v>
          </cell>
          <cell r="AT323">
            <v>0</v>
          </cell>
          <cell r="AU323">
            <v>0</v>
          </cell>
          <cell r="AV323">
            <v>0</v>
          </cell>
          <cell r="AW323">
            <v>0</v>
          </cell>
          <cell r="AX323">
            <v>0</v>
          </cell>
          <cell r="AY323">
            <v>0</v>
          </cell>
          <cell r="AZ323">
            <v>0</v>
          </cell>
          <cell r="BA323">
            <v>25029267.670000002</v>
          </cell>
          <cell r="BB323">
            <v>15842893.699999999</v>
          </cell>
          <cell r="BC323">
            <v>0</v>
          </cell>
        </row>
        <row r="324">
          <cell r="A324" t="str">
            <v>02.4.01.02.02</v>
          </cell>
          <cell r="B324" t="str">
            <v>DEV.DENGELEME KARŞ.REAS PAYI</v>
          </cell>
          <cell r="C324">
            <v>0</v>
          </cell>
          <cell r="D324">
            <v>0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  <cell r="AH324">
            <v>0</v>
          </cell>
          <cell r="AI324">
            <v>0</v>
          </cell>
          <cell r="AJ324">
            <v>0</v>
          </cell>
          <cell r="AK324">
            <v>0</v>
          </cell>
          <cell r="AL324">
            <v>0</v>
          </cell>
          <cell r="AM324">
            <v>0</v>
          </cell>
          <cell r="AN324">
            <v>0</v>
          </cell>
          <cell r="AO324">
            <v>0</v>
          </cell>
          <cell r="AP324">
            <v>0</v>
          </cell>
          <cell r="AQ324">
            <v>0</v>
          </cell>
          <cell r="AR324">
            <v>0</v>
          </cell>
          <cell r="AS324">
            <v>0</v>
          </cell>
          <cell r="AT324">
            <v>0</v>
          </cell>
          <cell r="AU324">
            <v>0</v>
          </cell>
          <cell r="AV324">
            <v>0</v>
          </cell>
          <cell r="AW324">
            <v>0</v>
          </cell>
          <cell r="AX324">
            <v>0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0</v>
          </cell>
        </row>
        <row r="325">
          <cell r="A325" t="str">
            <v>02.4.02</v>
          </cell>
          <cell r="B325" t="str">
            <v>MALI RISKLER KARSILIGINDA DEGISIM (REASÜRÖR PAYI</v>
          </cell>
          <cell r="C325">
            <v>0</v>
          </cell>
          <cell r="D325">
            <v>0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K325">
            <v>0</v>
          </cell>
          <cell r="AL325">
            <v>0</v>
          </cell>
          <cell r="AM325">
            <v>0</v>
          </cell>
          <cell r="AN325">
            <v>0</v>
          </cell>
          <cell r="AO325">
            <v>0</v>
          </cell>
          <cell r="AP325">
            <v>0</v>
          </cell>
          <cell r="AQ325">
            <v>0</v>
          </cell>
          <cell r="AR325">
            <v>0</v>
          </cell>
          <cell r="AS325">
            <v>0</v>
          </cell>
          <cell r="AT325">
            <v>0</v>
          </cell>
          <cell r="AU325">
            <v>0</v>
          </cell>
          <cell r="AV325">
            <v>0</v>
          </cell>
          <cell r="AW325">
            <v>0</v>
          </cell>
          <cell r="AX325">
            <v>0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0</v>
          </cell>
        </row>
        <row r="326">
          <cell r="A326" t="str">
            <v>02.4.02.01</v>
          </cell>
          <cell r="B326" t="str">
            <v>MALI RISKLER KARS DEGISIM (DEVREDEN DÜŞÜLMÜŞ)</v>
          </cell>
          <cell r="C326">
            <v>0</v>
          </cell>
          <cell r="D326">
            <v>0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K326">
            <v>0</v>
          </cell>
          <cell r="AL326">
            <v>0</v>
          </cell>
          <cell r="AM326">
            <v>0</v>
          </cell>
          <cell r="AN326">
            <v>0</v>
          </cell>
          <cell r="AO326">
            <v>0</v>
          </cell>
          <cell r="AP326">
            <v>0</v>
          </cell>
          <cell r="AQ326">
            <v>0</v>
          </cell>
          <cell r="AR326">
            <v>0</v>
          </cell>
          <cell r="AS326">
            <v>0</v>
          </cell>
          <cell r="AT326">
            <v>0</v>
          </cell>
          <cell r="AU326">
            <v>0</v>
          </cell>
          <cell r="AV326">
            <v>0</v>
          </cell>
          <cell r="AW326">
            <v>0</v>
          </cell>
          <cell r="AX326">
            <v>0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0</v>
          </cell>
        </row>
        <row r="327">
          <cell r="A327" t="str">
            <v>02.4.02.01.01</v>
          </cell>
          <cell r="B327" t="str">
            <v>MALİ RİSKLER KARŞILIĞI</v>
          </cell>
          <cell r="C327">
            <v>0</v>
          </cell>
          <cell r="D327">
            <v>0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K327">
            <v>0</v>
          </cell>
          <cell r="AL327">
            <v>0</v>
          </cell>
          <cell r="AM327">
            <v>0</v>
          </cell>
          <cell r="AN327">
            <v>0</v>
          </cell>
          <cell r="AO327">
            <v>0</v>
          </cell>
          <cell r="AP327">
            <v>0</v>
          </cell>
          <cell r="AQ327">
            <v>0</v>
          </cell>
          <cell r="AR327">
            <v>0</v>
          </cell>
          <cell r="AS327">
            <v>0</v>
          </cell>
          <cell r="AT327">
            <v>0</v>
          </cell>
          <cell r="AU327">
            <v>0</v>
          </cell>
          <cell r="AV327">
            <v>0</v>
          </cell>
          <cell r="AW327">
            <v>0</v>
          </cell>
          <cell r="AX327">
            <v>0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0</v>
          </cell>
        </row>
        <row r="328">
          <cell r="A328" t="str">
            <v>02.4.02.01.02</v>
          </cell>
          <cell r="B328" t="str">
            <v xml:space="preserve">DEV.MALİ RİSKLER KARŞILIĞI </v>
          </cell>
          <cell r="C328">
            <v>0</v>
          </cell>
          <cell r="D328">
            <v>0</v>
          </cell>
          <cell r="E328">
            <v>0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K328">
            <v>0</v>
          </cell>
          <cell r="AL328">
            <v>0</v>
          </cell>
          <cell r="AM328">
            <v>0</v>
          </cell>
          <cell r="AN328">
            <v>0</v>
          </cell>
          <cell r="AO328">
            <v>0</v>
          </cell>
          <cell r="AP328">
            <v>0</v>
          </cell>
          <cell r="AQ328">
            <v>0</v>
          </cell>
          <cell r="AR328">
            <v>0</v>
          </cell>
          <cell r="AS328">
            <v>0</v>
          </cell>
          <cell r="AT328">
            <v>0</v>
          </cell>
          <cell r="AU328">
            <v>0</v>
          </cell>
          <cell r="AV328">
            <v>0</v>
          </cell>
          <cell r="AW328">
            <v>0</v>
          </cell>
          <cell r="AX328">
            <v>0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0</v>
          </cell>
        </row>
        <row r="329">
          <cell r="A329" t="str">
            <v>02.4.02.02</v>
          </cell>
          <cell r="B329" t="str">
            <v>MALI RISKLER KARS DEGISIMINDE REAS PAYI</v>
          </cell>
          <cell r="C329">
            <v>0</v>
          </cell>
          <cell r="D329">
            <v>0</v>
          </cell>
          <cell r="E329">
            <v>0</v>
          </cell>
          <cell r="F329">
            <v>0</v>
          </cell>
          <cell r="G329">
            <v>0</v>
          </cell>
          <cell r="H329">
            <v>0</v>
          </cell>
          <cell r="I329">
            <v>0</v>
          </cell>
          <cell r="J329">
            <v>0</v>
          </cell>
          <cell r="K329">
            <v>0</v>
          </cell>
          <cell r="L329">
            <v>0</v>
          </cell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0</v>
          </cell>
          <cell r="V329">
            <v>0</v>
          </cell>
          <cell r="W329">
            <v>0</v>
          </cell>
          <cell r="X329">
            <v>0</v>
          </cell>
          <cell r="Y329">
            <v>0</v>
          </cell>
          <cell r="Z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0</v>
          </cell>
          <cell r="AE329">
            <v>0</v>
          </cell>
          <cell r="AF329">
            <v>0</v>
          </cell>
          <cell r="AG329">
            <v>0</v>
          </cell>
          <cell r="AH329">
            <v>0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0</v>
          </cell>
          <cell r="AP329">
            <v>0</v>
          </cell>
          <cell r="AQ329">
            <v>0</v>
          </cell>
          <cell r="AR329">
            <v>0</v>
          </cell>
          <cell r="AS329">
            <v>0</v>
          </cell>
          <cell r="AT329">
            <v>0</v>
          </cell>
          <cell r="AU329">
            <v>0</v>
          </cell>
          <cell r="AV329">
            <v>0</v>
          </cell>
          <cell r="AW329">
            <v>0</v>
          </cell>
          <cell r="AX329">
            <v>0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0</v>
          </cell>
        </row>
        <row r="330">
          <cell r="A330" t="str">
            <v>02.4.02.02.01</v>
          </cell>
          <cell r="B330" t="str">
            <v>MALİ RİSKLER KARŞ.REAS PAYI</v>
          </cell>
          <cell r="C330">
            <v>0</v>
          </cell>
          <cell r="D330">
            <v>0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  <cell r="AK330">
            <v>0</v>
          </cell>
          <cell r="AL330">
            <v>0</v>
          </cell>
          <cell r="AM330">
            <v>0</v>
          </cell>
          <cell r="AN330">
            <v>0</v>
          </cell>
          <cell r="AO330">
            <v>0</v>
          </cell>
          <cell r="AP330">
            <v>0</v>
          </cell>
          <cell r="AQ330">
            <v>0</v>
          </cell>
          <cell r="AR330">
            <v>0</v>
          </cell>
          <cell r="AS330">
            <v>0</v>
          </cell>
          <cell r="AT330">
            <v>0</v>
          </cell>
          <cell r="AU330">
            <v>0</v>
          </cell>
          <cell r="AV330">
            <v>0</v>
          </cell>
          <cell r="AW330">
            <v>0</v>
          </cell>
          <cell r="AX330">
            <v>0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0</v>
          </cell>
        </row>
        <row r="331">
          <cell r="A331" t="str">
            <v>02.4.02.02.02</v>
          </cell>
          <cell r="B331" t="str">
            <v xml:space="preserve">DEV.MALİ RİSKLER KARŞ REAS PAYI </v>
          </cell>
          <cell r="C331">
            <v>0</v>
          </cell>
          <cell r="D331">
            <v>0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  <cell r="AK331">
            <v>0</v>
          </cell>
          <cell r="AL331">
            <v>0</v>
          </cell>
          <cell r="AM331">
            <v>0</v>
          </cell>
          <cell r="AN331">
            <v>0</v>
          </cell>
          <cell r="AO331">
            <v>0</v>
          </cell>
          <cell r="AP331">
            <v>0</v>
          </cell>
          <cell r="AQ331">
            <v>0</v>
          </cell>
          <cell r="AR331">
            <v>0</v>
          </cell>
          <cell r="AS331">
            <v>0</v>
          </cell>
          <cell r="AT331">
            <v>0</v>
          </cell>
          <cell r="AU331">
            <v>0</v>
          </cell>
          <cell r="AV331">
            <v>0</v>
          </cell>
          <cell r="AW331">
            <v>0</v>
          </cell>
          <cell r="AX331">
            <v>0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0</v>
          </cell>
        </row>
        <row r="332">
          <cell r="A332" t="str">
            <v>02.4.09</v>
          </cell>
          <cell r="B332" t="str">
            <v>DIGER ÇESITLI KARS DEGISIM (REASÜRÖR PAYI DEV</v>
          </cell>
          <cell r="C332">
            <v>0</v>
          </cell>
          <cell r="D332">
            <v>0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  <cell r="AK332">
            <v>0</v>
          </cell>
          <cell r="AL332">
            <v>0</v>
          </cell>
          <cell r="AM332">
            <v>0</v>
          </cell>
          <cell r="AN332">
            <v>0</v>
          </cell>
          <cell r="AO332">
            <v>0</v>
          </cell>
          <cell r="AP332">
            <v>0</v>
          </cell>
          <cell r="AQ332">
            <v>0</v>
          </cell>
          <cell r="AR332">
            <v>0</v>
          </cell>
          <cell r="AS332">
            <v>0</v>
          </cell>
          <cell r="AT332">
            <v>0</v>
          </cell>
          <cell r="AU332">
            <v>0</v>
          </cell>
          <cell r="AV332">
            <v>0</v>
          </cell>
          <cell r="AW332">
            <v>0</v>
          </cell>
          <cell r="AX332">
            <v>0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0</v>
          </cell>
        </row>
        <row r="333">
          <cell r="A333" t="str">
            <v>02.4.09.01</v>
          </cell>
          <cell r="B333" t="str">
            <v>DIGER ÇESITLI KARS. DEGISIM</v>
          </cell>
          <cell r="C333">
            <v>0</v>
          </cell>
          <cell r="D333">
            <v>0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  <cell r="AK333">
            <v>0</v>
          </cell>
          <cell r="AL333">
            <v>0</v>
          </cell>
          <cell r="AM333">
            <v>0</v>
          </cell>
          <cell r="AN333">
            <v>0</v>
          </cell>
          <cell r="AO333">
            <v>0</v>
          </cell>
          <cell r="AP333">
            <v>0</v>
          </cell>
          <cell r="AQ333">
            <v>0</v>
          </cell>
          <cell r="AR333">
            <v>0</v>
          </cell>
          <cell r="AS333">
            <v>0</v>
          </cell>
          <cell r="AT333">
            <v>0</v>
          </cell>
          <cell r="AU333">
            <v>0</v>
          </cell>
          <cell r="AV333">
            <v>0</v>
          </cell>
          <cell r="AW333">
            <v>0</v>
          </cell>
          <cell r="AX333">
            <v>0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0</v>
          </cell>
        </row>
        <row r="334">
          <cell r="A334" t="str">
            <v>02.4.09.01.01</v>
          </cell>
          <cell r="B334" t="str">
            <v>AKTUERYAL MATEMATİK KARŞILIKLARI</v>
          </cell>
          <cell r="C334">
            <v>0</v>
          </cell>
          <cell r="D334">
            <v>0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  <cell r="AK334">
            <v>0</v>
          </cell>
          <cell r="AL334">
            <v>0</v>
          </cell>
          <cell r="AM334">
            <v>0</v>
          </cell>
          <cell r="AN334">
            <v>0</v>
          </cell>
          <cell r="AO334">
            <v>0</v>
          </cell>
          <cell r="AP334">
            <v>0</v>
          </cell>
          <cell r="AQ334">
            <v>0</v>
          </cell>
          <cell r="AR334">
            <v>0</v>
          </cell>
          <cell r="AS334">
            <v>0</v>
          </cell>
          <cell r="AT334">
            <v>0</v>
          </cell>
          <cell r="AU334">
            <v>0</v>
          </cell>
          <cell r="AV334">
            <v>0</v>
          </cell>
          <cell r="AW334">
            <v>0</v>
          </cell>
          <cell r="AX334">
            <v>0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0</v>
          </cell>
        </row>
        <row r="335">
          <cell r="A335" t="str">
            <v>02.4.09.01.01.01</v>
          </cell>
          <cell r="B335" t="str">
            <v>AKTUERYAL MATEMATİK KARŞ</v>
          </cell>
          <cell r="C335">
            <v>0</v>
          </cell>
          <cell r="D335">
            <v>0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  <cell r="AK335">
            <v>0</v>
          </cell>
          <cell r="AL335">
            <v>0</v>
          </cell>
          <cell r="AM335">
            <v>0</v>
          </cell>
          <cell r="AN335">
            <v>0</v>
          </cell>
          <cell r="AO335">
            <v>0</v>
          </cell>
          <cell r="AP335">
            <v>0</v>
          </cell>
          <cell r="AQ335">
            <v>0</v>
          </cell>
          <cell r="AR335">
            <v>0</v>
          </cell>
          <cell r="AS335">
            <v>0</v>
          </cell>
          <cell r="AT335">
            <v>0</v>
          </cell>
          <cell r="AU335">
            <v>0</v>
          </cell>
          <cell r="AV335">
            <v>0</v>
          </cell>
          <cell r="AW335">
            <v>0</v>
          </cell>
          <cell r="AX335">
            <v>0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0</v>
          </cell>
        </row>
        <row r="336">
          <cell r="A336" t="str">
            <v>02.4.09.01.01.02</v>
          </cell>
          <cell r="B336" t="str">
            <v>DEV.AKTUERYAL MATEMATİK KARŞ</v>
          </cell>
          <cell r="C336">
            <v>0</v>
          </cell>
          <cell r="D336">
            <v>0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  <cell r="AK336">
            <v>0</v>
          </cell>
          <cell r="AL336">
            <v>0</v>
          </cell>
          <cell r="AM336">
            <v>0</v>
          </cell>
          <cell r="AN336">
            <v>0</v>
          </cell>
          <cell r="AO336">
            <v>0</v>
          </cell>
          <cell r="AP336">
            <v>0</v>
          </cell>
          <cell r="AQ336">
            <v>0</v>
          </cell>
          <cell r="AR336">
            <v>0</v>
          </cell>
          <cell r="AS336">
            <v>0</v>
          </cell>
          <cell r="AT336">
            <v>0</v>
          </cell>
          <cell r="AU336">
            <v>0</v>
          </cell>
          <cell r="AV336">
            <v>0</v>
          </cell>
          <cell r="AW336">
            <v>0</v>
          </cell>
          <cell r="AX336">
            <v>0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0</v>
          </cell>
        </row>
        <row r="337">
          <cell r="A337" t="str">
            <v>02.4.09.02</v>
          </cell>
          <cell r="B337" t="str">
            <v>DIGER ÇESITLI KARS DEGISIMINDE REAS PAYI</v>
          </cell>
          <cell r="C337">
            <v>0</v>
          </cell>
          <cell r="D337">
            <v>0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  <cell r="AH337">
            <v>0</v>
          </cell>
          <cell r="AI337">
            <v>0</v>
          </cell>
          <cell r="AJ337">
            <v>0</v>
          </cell>
          <cell r="AK337">
            <v>0</v>
          </cell>
          <cell r="AL337">
            <v>0</v>
          </cell>
          <cell r="AM337">
            <v>0</v>
          </cell>
          <cell r="AN337">
            <v>0</v>
          </cell>
          <cell r="AO337">
            <v>0</v>
          </cell>
          <cell r="AP337">
            <v>0</v>
          </cell>
          <cell r="AQ337">
            <v>0</v>
          </cell>
          <cell r="AR337">
            <v>0</v>
          </cell>
          <cell r="AS337">
            <v>0</v>
          </cell>
          <cell r="AT337">
            <v>0</v>
          </cell>
          <cell r="AU337">
            <v>0</v>
          </cell>
          <cell r="AV337">
            <v>0</v>
          </cell>
          <cell r="AW337">
            <v>0</v>
          </cell>
          <cell r="AX337">
            <v>0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0</v>
          </cell>
        </row>
        <row r="338">
          <cell r="A338" t="str">
            <v>02.4.09.02.01</v>
          </cell>
          <cell r="B338" t="str">
            <v>AKTUERYAL MATEMATİK KARSILIKLAR DEGISIMINDE</v>
          </cell>
          <cell r="C338">
            <v>0</v>
          </cell>
          <cell r="D338">
            <v>0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0</v>
          </cell>
          <cell r="V338">
            <v>0</v>
          </cell>
          <cell r="W338">
            <v>0</v>
          </cell>
          <cell r="X338">
            <v>0</v>
          </cell>
          <cell r="Y338">
            <v>0</v>
          </cell>
          <cell r="Z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0</v>
          </cell>
          <cell r="AE338">
            <v>0</v>
          </cell>
          <cell r="AF338">
            <v>0</v>
          </cell>
          <cell r="AG338">
            <v>0</v>
          </cell>
          <cell r="AH338">
            <v>0</v>
          </cell>
          <cell r="AI338">
            <v>0</v>
          </cell>
          <cell r="AJ338">
            <v>0</v>
          </cell>
          <cell r="AK338">
            <v>0</v>
          </cell>
          <cell r="AL338">
            <v>0</v>
          </cell>
          <cell r="AM338">
            <v>0</v>
          </cell>
          <cell r="AN338">
            <v>0</v>
          </cell>
          <cell r="AO338">
            <v>0</v>
          </cell>
          <cell r="AP338">
            <v>0</v>
          </cell>
          <cell r="AQ338">
            <v>0</v>
          </cell>
          <cell r="AR338">
            <v>0</v>
          </cell>
          <cell r="AS338">
            <v>0</v>
          </cell>
          <cell r="AT338">
            <v>0</v>
          </cell>
          <cell r="AU338">
            <v>0</v>
          </cell>
          <cell r="AV338">
            <v>0</v>
          </cell>
          <cell r="AW338">
            <v>0</v>
          </cell>
          <cell r="AX338">
            <v>0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0</v>
          </cell>
        </row>
        <row r="339">
          <cell r="A339" t="str">
            <v>02.4.09.02.01.01</v>
          </cell>
          <cell r="B339" t="str">
            <v>AKTUERYAL MATEMATİK KARŞ REAS PAYI</v>
          </cell>
          <cell r="C339">
            <v>0</v>
          </cell>
          <cell r="D339">
            <v>0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0</v>
          </cell>
          <cell r="V339">
            <v>0</v>
          </cell>
          <cell r="W339">
            <v>0</v>
          </cell>
          <cell r="X339">
            <v>0</v>
          </cell>
          <cell r="Y339">
            <v>0</v>
          </cell>
          <cell r="Z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0</v>
          </cell>
          <cell r="AE339">
            <v>0</v>
          </cell>
          <cell r="AF339">
            <v>0</v>
          </cell>
          <cell r="AG339">
            <v>0</v>
          </cell>
          <cell r="AH339">
            <v>0</v>
          </cell>
          <cell r="AI339">
            <v>0</v>
          </cell>
          <cell r="AJ339">
            <v>0</v>
          </cell>
          <cell r="AK339">
            <v>0</v>
          </cell>
          <cell r="AL339">
            <v>0</v>
          </cell>
          <cell r="AM339">
            <v>0</v>
          </cell>
          <cell r="AN339">
            <v>0</v>
          </cell>
          <cell r="AO339">
            <v>0</v>
          </cell>
          <cell r="AP339">
            <v>0</v>
          </cell>
          <cell r="AQ339">
            <v>0</v>
          </cell>
          <cell r="AR339">
            <v>0</v>
          </cell>
          <cell r="AS339">
            <v>0</v>
          </cell>
          <cell r="AT339">
            <v>0</v>
          </cell>
          <cell r="AU339">
            <v>0</v>
          </cell>
          <cell r="AV339">
            <v>0</v>
          </cell>
          <cell r="AW339">
            <v>0</v>
          </cell>
          <cell r="AX339">
            <v>0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0</v>
          </cell>
        </row>
        <row r="340">
          <cell r="A340" t="str">
            <v>02.4.09.02.01.02</v>
          </cell>
          <cell r="B340" t="str">
            <v>DEV AKTUERYAL MATEMATİK KARŞ REAS PAYI</v>
          </cell>
          <cell r="C340">
            <v>0</v>
          </cell>
          <cell r="D340">
            <v>0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0</v>
          </cell>
          <cell r="V340">
            <v>0</v>
          </cell>
          <cell r="W340">
            <v>0</v>
          </cell>
          <cell r="X340">
            <v>0</v>
          </cell>
          <cell r="Y340">
            <v>0</v>
          </cell>
          <cell r="Z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0</v>
          </cell>
          <cell r="AE340">
            <v>0</v>
          </cell>
          <cell r="AF340">
            <v>0</v>
          </cell>
          <cell r="AG340">
            <v>0</v>
          </cell>
          <cell r="AH340">
            <v>0</v>
          </cell>
          <cell r="AI340">
            <v>0</v>
          </cell>
          <cell r="AJ340">
            <v>0</v>
          </cell>
          <cell r="AK340">
            <v>0</v>
          </cell>
          <cell r="AL340">
            <v>0</v>
          </cell>
          <cell r="AM340">
            <v>0</v>
          </cell>
          <cell r="AN340">
            <v>0</v>
          </cell>
          <cell r="AO340">
            <v>0</v>
          </cell>
          <cell r="AP340">
            <v>0</v>
          </cell>
          <cell r="AQ340">
            <v>0</v>
          </cell>
          <cell r="AR340">
            <v>0</v>
          </cell>
          <cell r="AS340">
            <v>0</v>
          </cell>
          <cell r="AT340">
            <v>0</v>
          </cell>
          <cell r="AU340">
            <v>0</v>
          </cell>
          <cell r="AV340">
            <v>0</v>
          </cell>
          <cell r="AW340">
            <v>0</v>
          </cell>
          <cell r="AX340">
            <v>0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0</v>
          </cell>
        </row>
        <row r="341">
          <cell r="A341" t="str">
            <v>02.5</v>
          </cell>
          <cell r="B341" t="str">
            <v>FAALIYET GIDERLERI (-)</v>
          </cell>
          <cell r="C341">
            <v>-1943493489.6000013</v>
          </cell>
          <cell r="D341">
            <v>1288562.6599999999</v>
          </cell>
          <cell r="E341">
            <v>43074.96</v>
          </cell>
          <cell r="F341">
            <v>1672451.35</v>
          </cell>
          <cell r="G341">
            <v>0</v>
          </cell>
          <cell r="H341">
            <v>1115985.04</v>
          </cell>
          <cell r="I341">
            <v>168300.01</v>
          </cell>
          <cell r="J341">
            <v>-26705.49</v>
          </cell>
          <cell r="K341">
            <v>-1043011.63</v>
          </cell>
          <cell r="L341">
            <v>-12277</v>
          </cell>
          <cell r="M341">
            <v>53648.18</v>
          </cell>
          <cell r="N341">
            <v>-1567917307.3900001</v>
          </cell>
          <cell r="O341">
            <v>-189816361.65000001</v>
          </cell>
          <cell r="P341">
            <v>-13391118.390000001</v>
          </cell>
          <cell r="Q341">
            <v>3250324.25</v>
          </cell>
          <cell r="R341">
            <v>724280.83</v>
          </cell>
          <cell r="S341">
            <v>0.34</v>
          </cell>
          <cell r="T341">
            <v>-12928.46</v>
          </cell>
          <cell r="U341">
            <v>274232.68</v>
          </cell>
          <cell r="V341">
            <v>110.48</v>
          </cell>
          <cell r="W341">
            <v>31797.08</v>
          </cell>
          <cell r="X341">
            <v>-81790.649999999994</v>
          </cell>
          <cell r="Y341">
            <v>-345780.7</v>
          </cell>
          <cell r="Z341">
            <v>0</v>
          </cell>
          <cell r="AA341">
            <v>-532151.04000000004</v>
          </cell>
          <cell r="AB341">
            <v>-1229.3900000000001</v>
          </cell>
          <cell r="AC341">
            <v>525996.81999999995</v>
          </cell>
          <cell r="AD341">
            <v>0</v>
          </cell>
          <cell r="AE341">
            <v>-7484.18</v>
          </cell>
          <cell r="AF341">
            <v>1180555.1100000001</v>
          </cell>
          <cell r="AG341">
            <v>416263.85</v>
          </cell>
          <cell r="AH341">
            <v>422971.24</v>
          </cell>
          <cell r="AI341">
            <v>-38202.519999999997</v>
          </cell>
          <cell r="AJ341">
            <v>0</v>
          </cell>
          <cell r="AK341">
            <v>-4550869.32</v>
          </cell>
          <cell r="AL341">
            <v>-1135826.48</v>
          </cell>
          <cell r="AM341">
            <v>-2087804.27</v>
          </cell>
          <cell r="AN341">
            <v>3934872.49</v>
          </cell>
          <cell r="AO341">
            <v>274778.03999999998</v>
          </cell>
          <cell r="AP341">
            <v>107.8</v>
          </cell>
          <cell r="AQ341">
            <v>58562.36</v>
          </cell>
          <cell r="AR341">
            <v>721426.09</v>
          </cell>
          <cell r="AS341">
            <v>227881.59</v>
          </cell>
          <cell r="AT341">
            <v>0</v>
          </cell>
          <cell r="AU341">
            <v>6883.48</v>
          </cell>
          <cell r="AV341">
            <v>-222.36</v>
          </cell>
          <cell r="AW341">
            <v>-24432079.789999999</v>
          </cell>
          <cell r="AX341">
            <v>-15939205.75</v>
          </cell>
          <cell r="AY341">
            <v>-138514199.87</v>
          </cell>
          <cell r="AZ341">
            <v>0</v>
          </cell>
          <cell r="BA341">
            <v>-1943493489.6000013</v>
          </cell>
          <cell r="BB341">
            <v>3308352.8600000003</v>
          </cell>
          <cell r="BC341">
            <v>0</v>
          </cell>
        </row>
        <row r="342">
          <cell r="A342" t="str">
            <v>02.5.01</v>
          </cell>
          <cell r="B342" t="str">
            <v>ÜRETIM KOMISYONU GIDERLERI (-)</v>
          </cell>
          <cell r="C342">
            <v>-2069942763.71</v>
          </cell>
          <cell r="D342">
            <v>-9497914.9800000004</v>
          </cell>
          <cell r="E342">
            <v>-77473.48</v>
          </cell>
          <cell r="F342">
            <v>-15683673.52</v>
          </cell>
          <cell r="G342">
            <v>0</v>
          </cell>
          <cell r="H342">
            <v>-2223351.4300000002</v>
          </cell>
          <cell r="I342">
            <v>-518999.89</v>
          </cell>
          <cell r="J342">
            <v>-206783.25</v>
          </cell>
          <cell r="K342">
            <v>-7636162.8499999996</v>
          </cell>
          <cell r="L342">
            <v>-12277</v>
          </cell>
          <cell r="M342">
            <v>-610437.54</v>
          </cell>
          <cell r="N342">
            <v>-1568039150.6099999</v>
          </cell>
          <cell r="O342">
            <v>-189816361.65000001</v>
          </cell>
          <cell r="P342">
            <v>-13391118.390000001</v>
          </cell>
          <cell r="Q342">
            <v>-3713199.49</v>
          </cell>
          <cell r="R342">
            <v>-2299798.2200000002</v>
          </cell>
          <cell r="S342">
            <v>-0.25</v>
          </cell>
          <cell r="T342">
            <v>-205654.39</v>
          </cell>
          <cell r="U342">
            <v>-391020.5</v>
          </cell>
          <cell r="V342">
            <v>-431.69</v>
          </cell>
          <cell r="W342">
            <v>-126648.37</v>
          </cell>
          <cell r="X342">
            <v>-300921.08</v>
          </cell>
          <cell r="Y342">
            <v>-2023949.28</v>
          </cell>
          <cell r="Z342">
            <v>0</v>
          </cell>
          <cell r="AA342">
            <v>-532151.04000000004</v>
          </cell>
          <cell r="AB342">
            <v>-7375.66</v>
          </cell>
          <cell r="AC342">
            <v>-385804.35</v>
          </cell>
          <cell r="AD342">
            <v>0</v>
          </cell>
          <cell r="AE342">
            <v>-7484.18</v>
          </cell>
          <cell r="AF342">
            <v>-21675534.18</v>
          </cell>
          <cell r="AG342">
            <v>-820749.61</v>
          </cell>
          <cell r="AH342">
            <v>-777862.35</v>
          </cell>
          <cell r="AI342">
            <v>-3061630.44</v>
          </cell>
          <cell r="AJ342">
            <v>0</v>
          </cell>
          <cell r="AK342">
            <v>-4552202.41</v>
          </cell>
          <cell r="AL342">
            <v>-16607380.49</v>
          </cell>
          <cell r="AM342">
            <v>-4804114.67</v>
          </cell>
          <cell r="AN342">
            <v>-14994520.91</v>
          </cell>
          <cell r="AO342">
            <v>-2114955.0299999998</v>
          </cell>
          <cell r="AP342">
            <v>-431.18</v>
          </cell>
          <cell r="AQ342">
            <v>-234505.7</v>
          </cell>
          <cell r="AR342">
            <v>-2727780.86</v>
          </cell>
          <cell r="AS342">
            <v>-905609.83</v>
          </cell>
          <cell r="AT342">
            <v>0</v>
          </cell>
          <cell r="AU342">
            <v>-56259.28</v>
          </cell>
          <cell r="AV342">
            <v>-247.54</v>
          </cell>
          <cell r="AW342">
            <v>-24432079.789999999</v>
          </cell>
          <cell r="AX342">
            <v>-15939205.75</v>
          </cell>
          <cell r="AY342">
            <v>-138529550.59999999</v>
          </cell>
          <cell r="AZ342">
            <v>0</v>
          </cell>
          <cell r="BA342">
            <v>-2069942763.71</v>
          </cell>
          <cell r="BB342">
            <v>-32772061.120000001</v>
          </cell>
          <cell r="BC342">
            <v>0</v>
          </cell>
        </row>
        <row r="343">
          <cell r="A343" t="str">
            <v>02.5.01.01</v>
          </cell>
          <cell r="B343" t="str">
            <v>BANKALAR ÜRETİM KOMİSYON GİDERİ</v>
          </cell>
          <cell r="C343">
            <v>-619476.06999999995</v>
          </cell>
          <cell r="D343">
            <v>0</v>
          </cell>
          <cell r="E343">
            <v>0</v>
          </cell>
          <cell r="F343">
            <v>0</v>
          </cell>
          <cell r="G343">
            <v>0</v>
          </cell>
          <cell r="H343">
            <v>0</v>
          </cell>
          <cell r="I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5278.89</v>
          </cell>
          <cell r="O343">
            <v>584.16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0</v>
          </cell>
          <cell r="V343">
            <v>0</v>
          </cell>
          <cell r="W343">
            <v>0</v>
          </cell>
          <cell r="X343">
            <v>0</v>
          </cell>
          <cell r="Y343">
            <v>0</v>
          </cell>
          <cell r="Z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0</v>
          </cell>
          <cell r="AF343">
            <v>0</v>
          </cell>
          <cell r="AG343">
            <v>0</v>
          </cell>
          <cell r="AH343">
            <v>0</v>
          </cell>
          <cell r="AI343">
            <v>-13707.77</v>
          </cell>
          <cell r="AJ343">
            <v>0</v>
          </cell>
          <cell r="AK343">
            <v>-585534.28</v>
          </cell>
          <cell r="AL343">
            <v>0</v>
          </cell>
          <cell r="AM343">
            <v>0</v>
          </cell>
          <cell r="AN343">
            <v>0</v>
          </cell>
          <cell r="AO343">
            <v>0</v>
          </cell>
          <cell r="AP343">
            <v>0</v>
          </cell>
          <cell r="AQ343">
            <v>0</v>
          </cell>
          <cell r="AR343">
            <v>0</v>
          </cell>
          <cell r="AS343">
            <v>0</v>
          </cell>
          <cell r="AT343">
            <v>0</v>
          </cell>
          <cell r="AU343">
            <v>0</v>
          </cell>
          <cell r="AV343">
            <v>0</v>
          </cell>
          <cell r="AW343">
            <v>0</v>
          </cell>
          <cell r="AX343">
            <v>0</v>
          </cell>
          <cell r="AY343">
            <v>-26097.07</v>
          </cell>
          <cell r="AZ343">
            <v>0</v>
          </cell>
          <cell r="BA343">
            <v>-619476.06999999995</v>
          </cell>
          <cell r="BB343">
            <v>0</v>
          </cell>
          <cell r="BC343">
            <v>0</v>
          </cell>
        </row>
        <row r="344">
          <cell r="A344" t="str">
            <v>02.5.01.02</v>
          </cell>
          <cell r="B344" t="str">
            <v>ACENTELER ÜRETİM KOMİSYON GİDERİ</v>
          </cell>
          <cell r="C344">
            <v>-2206329710.8700004</v>
          </cell>
          <cell r="D344">
            <v>-11773551.48</v>
          </cell>
          <cell r="E344">
            <v>-59569.04</v>
          </cell>
          <cell r="F344">
            <v>-26897474.02</v>
          </cell>
          <cell r="G344">
            <v>0</v>
          </cell>
          <cell r="H344">
            <v>-2558921.7000000002</v>
          </cell>
          <cell r="I344">
            <v>-635526.5</v>
          </cell>
          <cell r="J344">
            <v>-872766.11</v>
          </cell>
          <cell r="K344">
            <v>-6585538.2199999997</v>
          </cell>
          <cell r="L344">
            <v>-12277</v>
          </cell>
          <cell r="M344">
            <v>-1306986.45</v>
          </cell>
          <cell r="N344">
            <v>-1413137998.3099999</v>
          </cell>
          <cell r="O344">
            <v>-413012264.45999998</v>
          </cell>
          <cell r="P344">
            <v>-48889131.789999999</v>
          </cell>
          <cell r="Q344">
            <v>-3456527.24</v>
          </cell>
          <cell r="R344">
            <v>-2474346.5499999998</v>
          </cell>
          <cell r="S344">
            <v>-1.5</v>
          </cell>
          <cell r="T344">
            <v>-152978.16</v>
          </cell>
          <cell r="U344">
            <v>-311803.63</v>
          </cell>
          <cell r="V344">
            <v>-350</v>
          </cell>
          <cell r="W344">
            <v>-182237.6</v>
          </cell>
          <cell r="X344">
            <v>-93671.49</v>
          </cell>
          <cell r="Y344">
            <v>-736103.68</v>
          </cell>
          <cell r="Z344">
            <v>0</v>
          </cell>
          <cell r="AA344">
            <v>-410871.35</v>
          </cell>
          <cell r="AB344">
            <v>-10985.97</v>
          </cell>
          <cell r="AC344">
            <v>-472782.92</v>
          </cell>
          <cell r="AD344">
            <v>0</v>
          </cell>
          <cell r="AE344">
            <v>-4268.8999999999996</v>
          </cell>
          <cell r="AF344">
            <v>-21588704.140000001</v>
          </cell>
          <cell r="AG344">
            <v>-932722.26</v>
          </cell>
          <cell r="AH344">
            <v>-927052.03</v>
          </cell>
          <cell r="AI344">
            <v>-5876625.3499999996</v>
          </cell>
          <cell r="AJ344">
            <v>0</v>
          </cell>
          <cell r="AK344">
            <v>-6330473.7400000002</v>
          </cell>
          <cell r="AL344">
            <v>-15810518.43</v>
          </cell>
          <cell r="AM344">
            <v>-5177230.53</v>
          </cell>
          <cell r="AN344">
            <v>-14106890.5</v>
          </cell>
          <cell r="AO344">
            <v>-1318984.42</v>
          </cell>
          <cell r="AP344">
            <v>0</v>
          </cell>
          <cell r="AQ344">
            <v>-228352.95</v>
          </cell>
          <cell r="AR344">
            <v>-2756686.99</v>
          </cell>
          <cell r="AS344">
            <v>-433467.35</v>
          </cell>
          <cell r="AT344">
            <v>0</v>
          </cell>
          <cell r="AU344">
            <v>-79573.179999999993</v>
          </cell>
          <cell r="AV344">
            <v>0</v>
          </cell>
          <cell r="AW344">
            <v>-28868055.010000002</v>
          </cell>
          <cell r="AX344">
            <v>-17744133.789999999</v>
          </cell>
          <cell r="AY344">
            <v>-150101306.13</v>
          </cell>
          <cell r="AZ344">
            <v>0</v>
          </cell>
          <cell r="BA344">
            <v>-2206329710.8700004</v>
          </cell>
          <cell r="BB344">
            <v>-35222029.910000004</v>
          </cell>
          <cell r="BC344">
            <v>0</v>
          </cell>
        </row>
        <row r="345">
          <cell r="A345" t="str">
            <v>02.5.01.03</v>
          </cell>
          <cell r="B345" t="str">
            <v>DOĞRUDAN SATIŞ PERSONELİ KOMİSYON GİDERİ</v>
          </cell>
          <cell r="C345">
            <v>0</v>
          </cell>
          <cell r="D345">
            <v>0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  <cell r="V345">
            <v>0</v>
          </cell>
          <cell r="W345">
            <v>0</v>
          </cell>
          <cell r="X345">
            <v>0</v>
          </cell>
          <cell r="Y345">
            <v>0</v>
          </cell>
          <cell r="Z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0</v>
          </cell>
          <cell r="AE345">
            <v>0</v>
          </cell>
          <cell r="AF345">
            <v>0</v>
          </cell>
          <cell r="AG345">
            <v>0</v>
          </cell>
          <cell r="AH345">
            <v>0</v>
          </cell>
          <cell r="AI345">
            <v>0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0</v>
          </cell>
          <cell r="AP345">
            <v>0</v>
          </cell>
          <cell r="AQ345">
            <v>0</v>
          </cell>
          <cell r="AR345">
            <v>0</v>
          </cell>
          <cell r="AS345">
            <v>0</v>
          </cell>
          <cell r="AT345">
            <v>0</v>
          </cell>
          <cell r="AU345">
            <v>0</v>
          </cell>
          <cell r="AV345">
            <v>0</v>
          </cell>
          <cell r="AW345">
            <v>0</v>
          </cell>
          <cell r="AX345">
            <v>0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0</v>
          </cell>
        </row>
        <row r="346">
          <cell r="A346" t="str">
            <v>02.5.01.09</v>
          </cell>
          <cell r="B346" t="str">
            <v xml:space="preserve">DİĞER ÜRETİM KOMİSYON GİDERLERİ </v>
          </cell>
          <cell r="C346">
            <v>-1578465.23</v>
          </cell>
          <cell r="D346">
            <v>0</v>
          </cell>
          <cell r="E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  <cell r="K346">
            <v>0</v>
          </cell>
          <cell r="L346">
            <v>0</v>
          </cell>
          <cell r="M346">
            <v>0</v>
          </cell>
          <cell r="N346">
            <v>-1578465.23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0</v>
          </cell>
          <cell r="V346">
            <v>0</v>
          </cell>
          <cell r="W346">
            <v>0</v>
          </cell>
          <cell r="X346">
            <v>0</v>
          </cell>
          <cell r="Y346">
            <v>0</v>
          </cell>
          <cell r="Z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0</v>
          </cell>
          <cell r="AE346">
            <v>0</v>
          </cell>
          <cell r="AF346">
            <v>0</v>
          </cell>
          <cell r="AG346">
            <v>0</v>
          </cell>
          <cell r="AH346">
            <v>0</v>
          </cell>
          <cell r="AI346">
            <v>0</v>
          </cell>
          <cell r="AJ346">
            <v>0</v>
          </cell>
          <cell r="AK346">
            <v>0</v>
          </cell>
          <cell r="AL346">
            <v>0</v>
          </cell>
          <cell r="AM346">
            <v>0</v>
          </cell>
          <cell r="AN346">
            <v>0</v>
          </cell>
          <cell r="AO346">
            <v>0</v>
          </cell>
          <cell r="AP346">
            <v>0</v>
          </cell>
          <cell r="AQ346">
            <v>0</v>
          </cell>
          <cell r="AR346">
            <v>0</v>
          </cell>
          <cell r="AS346">
            <v>0</v>
          </cell>
          <cell r="AT346">
            <v>0</v>
          </cell>
          <cell r="AU346">
            <v>0</v>
          </cell>
          <cell r="AV346">
            <v>0</v>
          </cell>
          <cell r="AW346">
            <v>0</v>
          </cell>
          <cell r="AX346">
            <v>0</v>
          </cell>
          <cell r="AY346">
            <v>0</v>
          </cell>
          <cell r="AZ346">
            <v>0</v>
          </cell>
          <cell r="BA346">
            <v>-1578465.23</v>
          </cell>
          <cell r="BB346">
            <v>0</v>
          </cell>
          <cell r="BC346">
            <v>0</v>
          </cell>
        </row>
        <row r="347">
          <cell r="A347" t="str">
            <v>02.5.01.11</v>
          </cell>
          <cell r="B347" t="str">
            <v>BANKALAR ÜRETİM KOM.ERTELEMESİ</v>
          </cell>
          <cell r="C347">
            <v>231350.43999999997</v>
          </cell>
          <cell r="D347">
            <v>0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  <cell r="V347">
            <v>0</v>
          </cell>
          <cell r="W347">
            <v>0</v>
          </cell>
          <cell r="X347">
            <v>0</v>
          </cell>
          <cell r="Y347">
            <v>0</v>
          </cell>
          <cell r="Z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0</v>
          </cell>
          <cell r="AE347">
            <v>0</v>
          </cell>
          <cell r="AF347">
            <v>0</v>
          </cell>
          <cell r="AG347">
            <v>0</v>
          </cell>
          <cell r="AH347">
            <v>0</v>
          </cell>
          <cell r="AI347">
            <v>5294.4</v>
          </cell>
          <cell r="AJ347">
            <v>0</v>
          </cell>
          <cell r="AK347">
            <v>216140.24</v>
          </cell>
          <cell r="AL347">
            <v>0</v>
          </cell>
          <cell r="AM347">
            <v>0</v>
          </cell>
          <cell r="AN347">
            <v>0</v>
          </cell>
          <cell r="AO347">
            <v>0</v>
          </cell>
          <cell r="AP347">
            <v>0</v>
          </cell>
          <cell r="AQ347">
            <v>0</v>
          </cell>
          <cell r="AR347">
            <v>0</v>
          </cell>
          <cell r="AS347">
            <v>0</v>
          </cell>
          <cell r="AT347">
            <v>0</v>
          </cell>
          <cell r="AU347">
            <v>0</v>
          </cell>
          <cell r="AV347">
            <v>0</v>
          </cell>
          <cell r="AW347">
            <v>0</v>
          </cell>
          <cell r="AX347">
            <v>0</v>
          </cell>
          <cell r="AY347">
            <v>9915.7999999999993</v>
          </cell>
          <cell r="AZ347">
            <v>0</v>
          </cell>
          <cell r="BA347">
            <v>231350.43999999997</v>
          </cell>
          <cell r="BB347">
            <v>0</v>
          </cell>
          <cell r="BC347">
            <v>0</v>
          </cell>
        </row>
        <row r="348">
          <cell r="A348" t="str">
            <v>02.5.01.12</v>
          </cell>
          <cell r="B348" t="str">
            <v xml:space="preserve">ACENTELER ÜRETİM KOM.ERTELEMESİ </v>
          </cell>
          <cell r="C348">
            <v>1448209307.5700002</v>
          </cell>
          <cell r="D348">
            <v>6029096.5499999998</v>
          </cell>
          <cell r="E348">
            <v>17170.18</v>
          </cell>
          <cell r="F348">
            <v>15708839.779999999</v>
          </cell>
          <cell r="G348">
            <v>0</v>
          </cell>
          <cell r="H348">
            <v>1738959.36</v>
          </cell>
          <cell r="I348">
            <v>271608.58</v>
          </cell>
          <cell r="J348">
            <v>748233.42</v>
          </cell>
          <cell r="K348">
            <v>3155596.09</v>
          </cell>
          <cell r="L348">
            <v>0</v>
          </cell>
          <cell r="M348">
            <v>805690.96</v>
          </cell>
          <cell r="N348">
            <v>958365372.28999996</v>
          </cell>
          <cell r="O348">
            <v>260633817.87</v>
          </cell>
          <cell r="P348">
            <v>38634128.689999998</v>
          </cell>
          <cell r="Q348">
            <v>1553676.99</v>
          </cell>
          <cell r="R348">
            <v>1273957.98</v>
          </cell>
          <cell r="S348">
            <v>1.25</v>
          </cell>
          <cell r="T348">
            <v>73261.210000000006</v>
          </cell>
          <cell r="U348">
            <v>164389.04</v>
          </cell>
          <cell r="V348">
            <v>33.950000000000003</v>
          </cell>
          <cell r="W348">
            <v>109027.64</v>
          </cell>
          <cell r="X348">
            <v>42353.38</v>
          </cell>
          <cell r="Y348">
            <v>520120.26</v>
          </cell>
          <cell r="Z348">
            <v>0</v>
          </cell>
          <cell r="AA348">
            <v>230106.21</v>
          </cell>
          <cell r="AB348">
            <v>6048.68</v>
          </cell>
          <cell r="AC348">
            <v>251299.04</v>
          </cell>
          <cell r="AD348">
            <v>0</v>
          </cell>
          <cell r="AE348">
            <v>1166.3800000000001</v>
          </cell>
          <cell r="AF348">
            <v>12426734.640000001</v>
          </cell>
          <cell r="AG348">
            <v>473468.33</v>
          </cell>
          <cell r="AH348">
            <v>473950.21</v>
          </cell>
          <cell r="AI348">
            <v>3023757.51</v>
          </cell>
          <cell r="AJ348">
            <v>0</v>
          </cell>
          <cell r="AK348">
            <v>4387986.33</v>
          </cell>
          <cell r="AL348">
            <v>3760018.13</v>
          </cell>
          <cell r="AM348">
            <v>1249465.73</v>
          </cell>
          <cell r="AN348">
            <v>7678597.0800000001</v>
          </cell>
          <cell r="AO348">
            <v>693481.09</v>
          </cell>
          <cell r="AP348">
            <v>0</v>
          </cell>
          <cell r="AQ348">
            <v>206599.63</v>
          </cell>
          <cell r="AR348">
            <v>269729.09999999998</v>
          </cell>
          <cell r="AS348">
            <v>221344.99</v>
          </cell>
          <cell r="AT348">
            <v>0</v>
          </cell>
          <cell r="AU348">
            <v>39736.86</v>
          </cell>
          <cell r="AV348">
            <v>0</v>
          </cell>
          <cell r="AW348">
            <v>14377593.609999999</v>
          </cell>
          <cell r="AX348">
            <v>4830948.71</v>
          </cell>
          <cell r="AY348">
            <v>103761939.84</v>
          </cell>
          <cell r="AZ348">
            <v>0</v>
          </cell>
          <cell r="BA348">
            <v>1448209307.5700002</v>
          </cell>
          <cell r="BB348">
            <v>19403249.73</v>
          </cell>
          <cell r="BC348">
            <v>0</v>
          </cell>
        </row>
        <row r="349">
          <cell r="A349" t="str">
            <v>02.5.01.13</v>
          </cell>
          <cell r="B349" t="str">
            <v xml:space="preserve">DOĞ.SATIŞ PERS.ÜRETİM KOM.ERTLEMESİ </v>
          </cell>
          <cell r="C349">
            <v>0</v>
          </cell>
          <cell r="D349">
            <v>0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0</v>
          </cell>
          <cell r="V349">
            <v>0</v>
          </cell>
          <cell r="W349">
            <v>0</v>
          </cell>
          <cell r="X349">
            <v>0</v>
          </cell>
          <cell r="Y349">
            <v>0</v>
          </cell>
          <cell r="Z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0</v>
          </cell>
          <cell r="AE349">
            <v>0</v>
          </cell>
          <cell r="AF349">
            <v>0</v>
          </cell>
          <cell r="AG349">
            <v>0</v>
          </cell>
          <cell r="AH349">
            <v>0</v>
          </cell>
          <cell r="AI349">
            <v>0</v>
          </cell>
          <cell r="AJ349">
            <v>0</v>
          </cell>
          <cell r="AK349">
            <v>0</v>
          </cell>
          <cell r="AL349">
            <v>0</v>
          </cell>
          <cell r="AM349">
            <v>0</v>
          </cell>
          <cell r="AN349">
            <v>0</v>
          </cell>
          <cell r="AO349">
            <v>0</v>
          </cell>
          <cell r="AP349">
            <v>0</v>
          </cell>
          <cell r="AQ349">
            <v>0</v>
          </cell>
          <cell r="AR349">
            <v>0</v>
          </cell>
          <cell r="AS349">
            <v>0</v>
          </cell>
          <cell r="AT349">
            <v>0</v>
          </cell>
          <cell r="AU349">
            <v>0</v>
          </cell>
          <cell r="AV349">
            <v>0</v>
          </cell>
          <cell r="AW349">
            <v>0</v>
          </cell>
          <cell r="AX349">
            <v>0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0</v>
          </cell>
        </row>
        <row r="350">
          <cell r="A350" t="str">
            <v>02.5.01.19</v>
          </cell>
          <cell r="B350" t="str">
            <v xml:space="preserve">DİĞER ÜRETİM KOM.ERTELEMESİ </v>
          </cell>
          <cell r="C350">
            <v>-913142.82</v>
          </cell>
          <cell r="D350">
            <v>0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-913142.82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  <cell r="AK350">
            <v>0</v>
          </cell>
          <cell r="AL350">
            <v>0</v>
          </cell>
          <cell r="AM350">
            <v>0</v>
          </cell>
          <cell r="AN350">
            <v>0</v>
          </cell>
          <cell r="AO350">
            <v>0</v>
          </cell>
          <cell r="AP350">
            <v>0</v>
          </cell>
          <cell r="AQ350">
            <v>0</v>
          </cell>
          <cell r="AR350">
            <v>0</v>
          </cell>
          <cell r="AS350">
            <v>0</v>
          </cell>
          <cell r="AT350">
            <v>0</v>
          </cell>
          <cell r="AU350">
            <v>0</v>
          </cell>
          <cell r="AV350">
            <v>0</v>
          </cell>
          <cell r="AW350">
            <v>0</v>
          </cell>
          <cell r="AX350">
            <v>0</v>
          </cell>
          <cell r="AY350">
            <v>0</v>
          </cell>
          <cell r="AZ350">
            <v>0</v>
          </cell>
          <cell r="BA350">
            <v>-913142.82</v>
          </cell>
          <cell r="BB350">
            <v>0</v>
          </cell>
          <cell r="BC350">
            <v>0</v>
          </cell>
        </row>
        <row r="351">
          <cell r="A351" t="str">
            <v>02.5.01.21</v>
          </cell>
          <cell r="B351" t="str">
            <v xml:space="preserve">DEV. BANKALAR KOM.ERTELEMESİ  </v>
          </cell>
          <cell r="C351">
            <v>-31440.170000000002</v>
          </cell>
          <cell r="D351">
            <v>0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-10149.66</v>
          </cell>
          <cell r="O351">
            <v>-3052.79</v>
          </cell>
          <cell r="P351">
            <v>-5232.1000000000004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  <cell r="V351">
            <v>0</v>
          </cell>
          <cell r="W351">
            <v>0</v>
          </cell>
          <cell r="X351">
            <v>0</v>
          </cell>
          <cell r="Y351">
            <v>0</v>
          </cell>
          <cell r="Z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0</v>
          </cell>
          <cell r="AE351">
            <v>0</v>
          </cell>
          <cell r="AF351">
            <v>0</v>
          </cell>
          <cell r="AG351">
            <v>0</v>
          </cell>
          <cell r="AH351">
            <v>0</v>
          </cell>
          <cell r="AI351">
            <v>-92.26</v>
          </cell>
          <cell r="AJ351">
            <v>0</v>
          </cell>
          <cell r="AK351">
            <v>-12847.34</v>
          </cell>
          <cell r="AL351">
            <v>0</v>
          </cell>
          <cell r="AM351">
            <v>0</v>
          </cell>
          <cell r="AN351">
            <v>0</v>
          </cell>
          <cell r="AO351">
            <v>0</v>
          </cell>
          <cell r="AP351">
            <v>0</v>
          </cell>
          <cell r="AQ351">
            <v>0</v>
          </cell>
          <cell r="AR351">
            <v>0</v>
          </cell>
          <cell r="AS351">
            <v>0</v>
          </cell>
          <cell r="AT351">
            <v>0</v>
          </cell>
          <cell r="AU351">
            <v>0</v>
          </cell>
          <cell r="AV351">
            <v>0</v>
          </cell>
          <cell r="AW351">
            <v>0</v>
          </cell>
          <cell r="AX351">
            <v>0</v>
          </cell>
          <cell r="AY351">
            <v>-66.02</v>
          </cell>
          <cell r="AZ351">
            <v>0</v>
          </cell>
          <cell r="BA351">
            <v>-31440.170000000002</v>
          </cell>
          <cell r="BB351">
            <v>0</v>
          </cell>
          <cell r="BC351">
            <v>0</v>
          </cell>
        </row>
        <row r="352">
          <cell r="A352" t="str">
            <v>02.5.01.22</v>
          </cell>
          <cell r="B352" t="str">
            <v xml:space="preserve">DEV. ACENTELER KOM.ERTELEMESİ </v>
          </cell>
          <cell r="C352">
            <v>-1309696194.7600009</v>
          </cell>
          <cell r="D352">
            <v>-3753460.05</v>
          </cell>
          <cell r="E352">
            <v>-35074.620000000003</v>
          </cell>
          <cell r="F352">
            <v>-4495039.28</v>
          </cell>
          <cell r="G352">
            <v>0</v>
          </cell>
          <cell r="H352">
            <v>-1403389.09</v>
          </cell>
          <cell r="I352">
            <v>-155081.97</v>
          </cell>
          <cell r="J352">
            <v>-82250.559999999998</v>
          </cell>
          <cell r="K352">
            <v>-4206220.72</v>
          </cell>
          <cell r="L352">
            <v>0</v>
          </cell>
          <cell r="M352">
            <v>-109142.05</v>
          </cell>
          <cell r="N352">
            <v>-1111555053.97</v>
          </cell>
          <cell r="O352">
            <v>-37435446.43</v>
          </cell>
          <cell r="P352">
            <v>-3130883.19</v>
          </cell>
          <cell r="Q352">
            <v>-1810349.24</v>
          </cell>
          <cell r="R352">
            <v>-1099409.6499999999</v>
          </cell>
          <cell r="S352">
            <v>0</v>
          </cell>
          <cell r="T352">
            <v>-125937.44</v>
          </cell>
          <cell r="U352">
            <v>-243605.91</v>
          </cell>
          <cell r="V352">
            <v>-115.64</v>
          </cell>
          <cell r="W352">
            <v>-53438.41</v>
          </cell>
          <cell r="X352">
            <v>-249602.97</v>
          </cell>
          <cell r="Y352">
            <v>-1807965.86</v>
          </cell>
          <cell r="Z352">
            <v>0</v>
          </cell>
          <cell r="AA352">
            <v>-351385.9</v>
          </cell>
          <cell r="AB352">
            <v>-2438.37</v>
          </cell>
          <cell r="AC352">
            <v>-164320.47</v>
          </cell>
          <cell r="AD352">
            <v>0</v>
          </cell>
          <cell r="AE352">
            <v>-4381.66</v>
          </cell>
          <cell r="AF352">
            <v>-12513564.68</v>
          </cell>
          <cell r="AG352">
            <v>-361495.68</v>
          </cell>
          <cell r="AH352">
            <v>-324760.53000000003</v>
          </cell>
          <cell r="AI352">
            <v>-200256.97</v>
          </cell>
          <cell r="AJ352">
            <v>0</v>
          </cell>
          <cell r="AK352">
            <v>-2227473.62</v>
          </cell>
          <cell r="AL352">
            <v>-4556880.1900000004</v>
          </cell>
          <cell r="AM352">
            <v>-876349.87</v>
          </cell>
          <cell r="AN352">
            <v>-8566227.4900000002</v>
          </cell>
          <cell r="AO352">
            <v>-1489451.7</v>
          </cell>
          <cell r="AP352">
            <v>-431.18</v>
          </cell>
          <cell r="AQ352">
            <v>-212752.38</v>
          </cell>
          <cell r="AR352">
            <v>-240822.97</v>
          </cell>
          <cell r="AS352">
            <v>-693487.47</v>
          </cell>
          <cell r="AT352">
            <v>0</v>
          </cell>
          <cell r="AU352">
            <v>-16422.96</v>
          </cell>
          <cell r="AV352">
            <v>-247.54</v>
          </cell>
          <cell r="AW352">
            <v>-9941618.3900000006</v>
          </cell>
          <cell r="AX352">
            <v>-3026020.67</v>
          </cell>
          <cell r="AY352">
            <v>-92173937.019999996</v>
          </cell>
          <cell r="AZ352">
            <v>0</v>
          </cell>
          <cell r="BA352">
            <v>-1309696194.7600009</v>
          </cell>
          <cell r="BB352">
            <v>-16953280.940000001</v>
          </cell>
          <cell r="BC352">
            <v>0</v>
          </cell>
        </row>
        <row r="353">
          <cell r="A353" t="str">
            <v>02.5.01.23</v>
          </cell>
          <cell r="B353" t="str">
            <v xml:space="preserve">DEV. DOĞ.SATIŞ PER.KOM.ERTELEMESİ </v>
          </cell>
          <cell r="C353">
            <v>0</v>
          </cell>
          <cell r="D353">
            <v>0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  <cell r="V353">
            <v>0</v>
          </cell>
          <cell r="W353">
            <v>0</v>
          </cell>
          <cell r="X353">
            <v>0</v>
          </cell>
          <cell r="Y353">
            <v>0</v>
          </cell>
          <cell r="Z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0</v>
          </cell>
          <cell r="AE353">
            <v>0</v>
          </cell>
          <cell r="AF353">
            <v>0</v>
          </cell>
          <cell r="AG353">
            <v>0</v>
          </cell>
          <cell r="AH353">
            <v>0</v>
          </cell>
          <cell r="AI353">
            <v>0</v>
          </cell>
          <cell r="AJ353">
            <v>0</v>
          </cell>
          <cell r="AK353">
            <v>0</v>
          </cell>
          <cell r="AL353">
            <v>0</v>
          </cell>
          <cell r="AM353">
            <v>0</v>
          </cell>
          <cell r="AN353">
            <v>0</v>
          </cell>
          <cell r="AO353">
            <v>0</v>
          </cell>
          <cell r="AP353">
            <v>0</v>
          </cell>
          <cell r="AQ353">
            <v>0</v>
          </cell>
          <cell r="AR353">
            <v>0</v>
          </cell>
          <cell r="AS353">
            <v>0</v>
          </cell>
          <cell r="AT353">
            <v>0</v>
          </cell>
          <cell r="AU353">
            <v>0</v>
          </cell>
          <cell r="AV353">
            <v>0</v>
          </cell>
          <cell r="AW353">
            <v>0</v>
          </cell>
          <cell r="AX353">
            <v>0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0</v>
          </cell>
        </row>
        <row r="354">
          <cell r="A354" t="str">
            <v>02.5.01.29</v>
          </cell>
          <cell r="B354" t="str">
            <v xml:space="preserve">DEV. DİĞER ÜRETİM KOM.ERTELEMESİ </v>
          </cell>
          <cell r="C354">
            <v>785008.2</v>
          </cell>
          <cell r="D354">
            <v>0</v>
          </cell>
          <cell r="E354">
            <v>0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785008.2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  <cell r="AK354">
            <v>0</v>
          </cell>
          <cell r="AL354">
            <v>0</v>
          </cell>
          <cell r="AM354">
            <v>0</v>
          </cell>
          <cell r="AN354">
            <v>0</v>
          </cell>
          <cell r="AO354">
            <v>0</v>
          </cell>
          <cell r="AP354">
            <v>0</v>
          </cell>
          <cell r="AQ354">
            <v>0</v>
          </cell>
          <cell r="AR354">
            <v>0</v>
          </cell>
          <cell r="AS354">
            <v>0</v>
          </cell>
          <cell r="AT354">
            <v>0</v>
          </cell>
          <cell r="AU354">
            <v>0</v>
          </cell>
          <cell r="AV354">
            <v>0</v>
          </cell>
          <cell r="AW354">
            <v>0</v>
          </cell>
          <cell r="AX354">
            <v>0</v>
          </cell>
          <cell r="AY354">
            <v>0</v>
          </cell>
          <cell r="AZ354">
            <v>0</v>
          </cell>
          <cell r="BA354">
            <v>785008.2</v>
          </cell>
          <cell r="BB354">
            <v>0</v>
          </cell>
          <cell r="BC354">
            <v>0</v>
          </cell>
        </row>
        <row r="355">
          <cell r="A355" t="str">
            <v>02.5.01.97</v>
          </cell>
          <cell r="B355" t="str">
            <v xml:space="preserve">TIP HAVUZUNA VERİLEN ÜRETİM KOMİSYONLAR </v>
          </cell>
          <cell r="C355">
            <v>0</v>
          </cell>
          <cell r="D355">
            <v>0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  <cell r="V355">
            <v>0</v>
          </cell>
          <cell r="W355">
            <v>0</v>
          </cell>
          <cell r="X355">
            <v>0</v>
          </cell>
          <cell r="Y355">
            <v>0</v>
          </cell>
          <cell r="Z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0</v>
          </cell>
          <cell r="AE355">
            <v>0</v>
          </cell>
          <cell r="AF355">
            <v>0</v>
          </cell>
          <cell r="AG355">
            <v>0</v>
          </cell>
          <cell r="AH355">
            <v>0</v>
          </cell>
          <cell r="AI355">
            <v>0</v>
          </cell>
          <cell r="AJ355">
            <v>0</v>
          </cell>
          <cell r="AK355">
            <v>0</v>
          </cell>
          <cell r="AL355">
            <v>0</v>
          </cell>
          <cell r="AM355">
            <v>0</v>
          </cell>
          <cell r="AN355">
            <v>0</v>
          </cell>
          <cell r="AO355">
            <v>0</v>
          </cell>
          <cell r="AP355">
            <v>0</v>
          </cell>
          <cell r="AQ355">
            <v>0</v>
          </cell>
          <cell r="AR355">
            <v>0</v>
          </cell>
          <cell r="AS355">
            <v>0</v>
          </cell>
          <cell r="AT355">
            <v>0</v>
          </cell>
          <cell r="AU355">
            <v>0</v>
          </cell>
          <cell r="AV355">
            <v>0</v>
          </cell>
          <cell r="AW355">
            <v>0</v>
          </cell>
          <cell r="AX355">
            <v>0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0</v>
          </cell>
        </row>
        <row r="356">
          <cell r="A356" t="str">
            <v>02.5.01.98</v>
          </cell>
          <cell r="B356" t="str">
            <v xml:space="preserve">HAVUZA VERİLEN ÜRETİM KOMİSYONLAR </v>
          </cell>
          <cell r="C356">
            <v>0</v>
          </cell>
          <cell r="D356">
            <v>0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  <cell r="V356">
            <v>0</v>
          </cell>
          <cell r="W356">
            <v>0</v>
          </cell>
          <cell r="X356">
            <v>0</v>
          </cell>
          <cell r="Y356">
            <v>0</v>
          </cell>
          <cell r="Z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0</v>
          </cell>
          <cell r="AE356">
            <v>0</v>
          </cell>
          <cell r="AF356">
            <v>0</v>
          </cell>
          <cell r="AG356">
            <v>0</v>
          </cell>
          <cell r="AH356">
            <v>0</v>
          </cell>
          <cell r="AI356">
            <v>0</v>
          </cell>
          <cell r="AJ356">
            <v>0</v>
          </cell>
          <cell r="AK356">
            <v>0</v>
          </cell>
          <cell r="AL356">
            <v>0</v>
          </cell>
          <cell r="AM356">
            <v>0</v>
          </cell>
          <cell r="AN356">
            <v>0</v>
          </cell>
          <cell r="AO356">
            <v>0</v>
          </cell>
          <cell r="AP356">
            <v>0</v>
          </cell>
          <cell r="AQ356">
            <v>0</v>
          </cell>
          <cell r="AR356">
            <v>0</v>
          </cell>
          <cell r="AS356">
            <v>0</v>
          </cell>
          <cell r="AT356">
            <v>0</v>
          </cell>
          <cell r="AU356">
            <v>0</v>
          </cell>
          <cell r="AV356">
            <v>0</v>
          </cell>
          <cell r="AW356">
            <v>0</v>
          </cell>
          <cell r="AX356">
            <v>0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0</v>
          </cell>
        </row>
        <row r="357">
          <cell r="A357" t="str">
            <v>02.5.02</v>
          </cell>
          <cell r="B357" t="str">
            <v>PERSONEL  GIDERLER(-)</v>
          </cell>
          <cell r="C357">
            <v>0</v>
          </cell>
          <cell r="D357">
            <v>0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  <cell r="V357">
            <v>0</v>
          </cell>
          <cell r="W357">
            <v>0</v>
          </cell>
          <cell r="X357">
            <v>0</v>
          </cell>
          <cell r="Y357">
            <v>0</v>
          </cell>
          <cell r="Z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0</v>
          </cell>
          <cell r="AE357">
            <v>0</v>
          </cell>
          <cell r="AF357">
            <v>0</v>
          </cell>
          <cell r="AG357">
            <v>0</v>
          </cell>
          <cell r="AH357">
            <v>0</v>
          </cell>
          <cell r="AI357">
            <v>0</v>
          </cell>
          <cell r="AJ357">
            <v>0</v>
          </cell>
          <cell r="AK357">
            <v>0</v>
          </cell>
          <cell r="AL357">
            <v>0</v>
          </cell>
          <cell r="AM357">
            <v>0</v>
          </cell>
          <cell r="AN357">
            <v>0</v>
          </cell>
          <cell r="AO357">
            <v>0</v>
          </cell>
          <cell r="AP357">
            <v>0</v>
          </cell>
          <cell r="AQ357">
            <v>0</v>
          </cell>
          <cell r="AR357">
            <v>0</v>
          </cell>
          <cell r="AS357">
            <v>0</v>
          </cell>
          <cell r="AT357">
            <v>0</v>
          </cell>
          <cell r="AU357">
            <v>0</v>
          </cell>
          <cell r="AV357">
            <v>0</v>
          </cell>
          <cell r="AW357">
            <v>0</v>
          </cell>
          <cell r="AX357">
            <v>0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0</v>
          </cell>
        </row>
        <row r="358">
          <cell r="A358" t="str">
            <v>02.5.02.01</v>
          </cell>
          <cell r="B358" t="str">
            <v>ÜCRET VE BENZERİ MENFAATLER</v>
          </cell>
          <cell r="C358">
            <v>0</v>
          </cell>
          <cell r="D358">
            <v>0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  <cell r="AH358">
            <v>0</v>
          </cell>
          <cell r="AI358">
            <v>0</v>
          </cell>
          <cell r="AJ358">
            <v>0</v>
          </cell>
          <cell r="AK358">
            <v>0</v>
          </cell>
          <cell r="AL358">
            <v>0</v>
          </cell>
          <cell r="AM358">
            <v>0</v>
          </cell>
          <cell r="AN358">
            <v>0</v>
          </cell>
          <cell r="AO358">
            <v>0</v>
          </cell>
          <cell r="AP358">
            <v>0</v>
          </cell>
          <cell r="AQ358">
            <v>0</v>
          </cell>
          <cell r="AR358">
            <v>0</v>
          </cell>
          <cell r="AS358">
            <v>0</v>
          </cell>
          <cell r="AT358">
            <v>0</v>
          </cell>
          <cell r="AU358">
            <v>0</v>
          </cell>
          <cell r="AV358">
            <v>0</v>
          </cell>
          <cell r="AW358">
            <v>0</v>
          </cell>
          <cell r="AX358">
            <v>0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0</v>
          </cell>
        </row>
        <row r="359">
          <cell r="A359" t="str">
            <v>02.5.02.02</v>
          </cell>
          <cell r="B359" t="str">
            <v xml:space="preserve">ÜCRET DIŞI MOTİVASYON GİDERLERİ </v>
          </cell>
          <cell r="C359">
            <v>0</v>
          </cell>
          <cell r="D359">
            <v>0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  <cell r="V359">
            <v>0</v>
          </cell>
          <cell r="W359">
            <v>0</v>
          </cell>
          <cell r="X359">
            <v>0</v>
          </cell>
          <cell r="Y359">
            <v>0</v>
          </cell>
          <cell r="Z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0</v>
          </cell>
          <cell r="AF359">
            <v>0</v>
          </cell>
          <cell r="AG359">
            <v>0</v>
          </cell>
          <cell r="AH359">
            <v>0</v>
          </cell>
          <cell r="AI359">
            <v>0</v>
          </cell>
          <cell r="AJ359">
            <v>0</v>
          </cell>
          <cell r="AK359">
            <v>0</v>
          </cell>
          <cell r="AL359">
            <v>0</v>
          </cell>
          <cell r="AM359">
            <v>0</v>
          </cell>
          <cell r="AN359">
            <v>0</v>
          </cell>
          <cell r="AO359">
            <v>0</v>
          </cell>
          <cell r="AP359">
            <v>0</v>
          </cell>
          <cell r="AQ359">
            <v>0</v>
          </cell>
          <cell r="AR359">
            <v>0</v>
          </cell>
          <cell r="AS359">
            <v>0</v>
          </cell>
          <cell r="AT359">
            <v>0</v>
          </cell>
          <cell r="AU359">
            <v>0</v>
          </cell>
          <cell r="AV359">
            <v>0</v>
          </cell>
          <cell r="AW359">
            <v>0</v>
          </cell>
          <cell r="AX359">
            <v>0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0</v>
          </cell>
        </row>
        <row r="360">
          <cell r="A360" t="str">
            <v>02.5.03</v>
          </cell>
          <cell r="B360" t="str">
            <v>YÖNETİM GİDERLERİ (-)</v>
          </cell>
          <cell r="C360">
            <v>0</v>
          </cell>
          <cell r="D360">
            <v>0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  <cell r="AK360">
            <v>0</v>
          </cell>
          <cell r="AL360">
            <v>0</v>
          </cell>
          <cell r="AM360">
            <v>0</v>
          </cell>
          <cell r="AN360">
            <v>0</v>
          </cell>
          <cell r="AO360">
            <v>0</v>
          </cell>
          <cell r="AP360">
            <v>0</v>
          </cell>
          <cell r="AQ360">
            <v>0</v>
          </cell>
          <cell r="AR360">
            <v>0</v>
          </cell>
          <cell r="AS360">
            <v>0</v>
          </cell>
          <cell r="AT360">
            <v>0</v>
          </cell>
          <cell r="AU360">
            <v>0</v>
          </cell>
          <cell r="AV360">
            <v>0</v>
          </cell>
          <cell r="AW360">
            <v>0</v>
          </cell>
          <cell r="AX360">
            <v>0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0</v>
          </cell>
        </row>
        <row r="361">
          <cell r="A361" t="str">
            <v>02.5.03.01</v>
          </cell>
          <cell r="B361" t="str">
            <v xml:space="preserve">BİNA VE MÜŞTEMLAT GİDERLERİ </v>
          </cell>
          <cell r="C361">
            <v>0</v>
          </cell>
          <cell r="D361">
            <v>0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  <cell r="AK361">
            <v>0</v>
          </cell>
          <cell r="AL361">
            <v>0</v>
          </cell>
          <cell r="AM361">
            <v>0</v>
          </cell>
          <cell r="AN361">
            <v>0</v>
          </cell>
          <cell r="AO361">
            <v>0</v>
          </cell>
          <cell r="AP361">
            <v>0</v>
          </cell>
          <cell r="AQ361">
            <v>0</v>
          </cell>
          <cell r="AR361">
            <v>0</v>
          </cell>
          <cell r="AS361">
            <v>0</v>
          </cell>
          <cell r="AT361">
            <v>0</v>
          </cell>
          <cell r="AU361">
            <v>0</v>
          </cell>
          <cell r="AV361">
            <v>0</v>
          </cell>
          <cell r="AW361">
            <v>0</v>
          </cell>
          <cell r="AX361">
            <v>0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0</v>
          </cell>
        </row>
        <row r="362">
          <cell r="A362" t="str">
            <v>02.5.03.02</v>
          </cell>
          <cell r="B362" t="str">
            <v>EKİPMAN, DEMİRBAŞ VE DONANIM GİDERLERİ</v>
          </cell>
          <cell r="C362">
            <v>0</v>
          </cell>
          <cell r="D362">
            <v>0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  <cell r="AK362">
            <v>0</v>
          </cell>
          <cell r="AL362">
            <v>0</v>
          </cell>
          <cell r="AM362">
            <v>0</v>
          </cell>
          <cell r="AN362">
            <v>0</v>
          </cell>
          <cell r="AO362">
            <v>0</v>
          </cell>
          <cell r="AP362">
            <v>0</v>
          </cell>
          <cell r="AQ362">
            <v>0</v>
          </cell>
          <cell r="AR362">
            <v>0</v>
          </cell>
          <cell r="AS362">
            <v>0</v>
          </cell>
          <cell r="AT362">
            <v>0</v>
          </cell>
          <cell r="AU362">
            <v>0</v>
          </cell>
          <cell r="AV362">
            <v>0</v>
          </cell>
          <cell r="AW362">
            <v>0</v>
          </cell>
          <cell r="AX362">
            <v>0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0</v>
          </cell>
        </row>
        <row r="363">
          <cell r="A363" t="str">
            <v>02.5.03.03</v>
          </cell>
          <cell r="B363" t="str">
            <v>DİĞER OFİS VE YÖNETİM GİDERLERİ</v>
          </cell>
          <cell r="C363">
            <v>0</v>
          </cell>
          <cell r="D363">
            <v>0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  <cell r="AH363">
            <v>0</v>
          </cell>
          <cell r="AI363">
            <v>0</v>
          </cell>
          <cell r="AJ363">
            <v>0</v>
          </cell>
          <cell r="AK363">
            <v>0</v>
          </cell>
          <cell r="AL363">
            <v>0</v>
          </cell>
          <cell r="AM363">
            <v>0</v>
          </cell>
          <cell r="AN363">
            <v>0</v>
          </cell>
          <cell r="AO363">
            <v>0</v>
          </cell>
          <cell r="AP363">
            <v>0</v>
          </cell>
          <cell r="AQ363">
            <v>0</v>
          </cell>
          <cell r="AR363">
            <v>0</v>
          </cell>
          <cell r="AS363">
            <v>0</v>
          </cell>
          <cell r="AT363">
            <v>0</v>
          </cell>
          <cell r="AU363">
            <v>0</v>
          </cell>
          <cell r="AV363">
            <v>0</v>
          </cell>
          <cell r="AW363">
            <v>0</v>
          </cell>
          <cell r="AX363">
            <v>0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0</v>
          </cell>
        </row>
        <row r="364">
          <cell r="A364" t="str">
            <v>02.5.03.04</v>
          </cell>
          <cell r="B364" t="str">
            <v>VERGİ VE DİĞER GİDERLER</v>
          </cell>
          <cell r="C364">
            <v>0</v>
          </cell>
          <cell r="D364">
            <v>0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  <cell r="AH364">
            <v>0</v>
          </cell>
          <cell r="AI364">
            <v>0</v>
          </cell>
          <cell r="AJ364">
            <v>0</v>
          </cell>
          <cell r="AK364">
            <v>0</v>
          </cell>
          <cell r="AL364">
            <v>0</v>
          </cell>
          <cell r="AM364">
            <v>0</v>
          </cell>
          <cell r="AN364">
            <v>0</v>
          </cell>
          <cell r="AO364">
            <v>0</v>
          </cell>
          <cell r="AP364">
            <v>0</v>
          </cell>
          <cell r="AQ364">
            <v>0</v>
          </cell>
          <cell r="AR364">
            <v>0</v>
          </cell>
          <cell r="AS364">
            <v>0</v>
          </cell>
          <cell r="AT364">
            <v>0</v>
          </cell>
          <cell r="AU364">
            <v>0</v>
          </cell>
          <cell r="AV364">
            <v>0</v>
          </cell>
          <cell r="AW364">
            <v>0</v>
          </cell>
          <cell r="AX364">
            <v>0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0</v>
          </cell>
        </row>
        <row r="365">
          <cell r="A365" t="str">
            <v>02.5.03.05</v>
          </cell>
          <cell r="B365" t="str">
            <v>BİLGİSAYAR VE TEKNOLOJİ GİDERLERİ</v>
          </cell>
          <cell r="C365">
            <v>0</v>
          </cell>
          <cell r="D365">
            <v>0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  <cell r="AH365">
            <v>0</v>
          </cell>
          <cell r="AI365">
            <v>0</v>
          </cell>
          <cell r="AJ365">
            <v>0</v>
          </cell>
          <cell r="AK365">
            <v>0</v>
          </cell>
          <cell r="AL365">
            <v>0</v>
          </cell>
          <cell r="AM365">
            <v>0</v>
          </cell>
          <cell r="AN365">
            <v>0</v>
          </cell>
          <cell r="AO365">
            <v>0</v>
          </cell>
          <cell r="AP365">
            <v>0</v>
          </cell>
          <cell r="AQ365">
            <v>0</v>
          </cell>
          <cell r="AR365">
            <v>0</v>
          </cell>
          <cell r="AS365">
            <v>0</v>
          </cell>
          <cell r="AT365">
            <v>0</v>
          </cell>
          <cell r="AU365">
            <v>0</v>
          </cell>
          <cell r="AV365">
            <v>0</v>
          </cell>
          <cell r="AW365">
            <v>0</v>
          </cell>
          <cell r="AX365">
            <v>0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0</v>
          </cell>
        </row>
        <row r="366">
          <cell r="A366" t="str">
            <v>02.5.04</v>
          </cell>
          <cell r="B366" t="str">
            <v>ARASTIRMA VE GELISTIRME GIDERLERI (-)</v>
          </cell>
          <cell r="C366">
            <v>0</v>
          </cell>
          <cell r="D366">
            <v>0</v>
          </cell>
          <cell r="E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  <cell r="AH366">
            <v>0</v>
          </cell>
          <cell r="AI366">
            <v>0</v>
          </cell>
          <cell r="AJ366">
            <v>0</v>
          </cell>
          <cell r="AK366">
            <v>0</v>
          </cell>
          <cell r="AL366">
            <v>0</v>
          </cell>
          <cell r="AM366">
            <v>0</v>
          </cell>
          <cell r="AN366">
            <v>0</v>
          </cell>
          <cell r="AO366">
            <v>0</v>
          </cell>
          <cell r="AP366">
            <v>0</v>
          </cell>
          <cell r="AQ366">
            <v>0</v>
          </cell>
          <cell r="AR366">
            <v>0</v>
          </cell>
          <cell r="AS366">
            <v>0</v>
          </cell>
          <cell r="AT366">
            <v>0</v>
          </cell>
          <cell r="AU366">
            <v>0</v>
          </cell>
          <cell r="AV366">
            <v>0</v>
          </cell>
          <cell r="AW366">
            <v>0</v>
          </cell>
          <cell r="AX366">
            <v>0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0</v>
          </cell>
        </row>
        <row r="367">
          <cell r="A367" t="str">
            <v>02.5.05</v>
          </cell>
          <cell r="B367" t="str">
            <v>PAZARLAMA VE SATIS GIDERLERI (-)</v>
          </cell>
          <cell r="C367">
            <v>0</v>
          </cell>
          <cell r="D367">
            <v>0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  <cell r="AK367">
            <v>0</v>
          </cell>
          <cell r="AL367">
            <v>0</v>
          </cell>
          <cell r="AM367">
            <v>0</v>
          </cell>
          <cell r="AN367">
            <v>0</v>
          </cell>
          <cell r="AO367">
            <v>0</v>
          </cell>
          <cell r="AP367">
            <v>0</v>
          </cell>
          <cell r="AQ367">
            <v>0</v>
          </cell>
          <cell r="AR367">
            <v>0</v>
          </cell>
          <cell r="AS367">
            <v>0</v>
          </cell>
          <cell r="AT367">
            <v>0</v>
          </cell>
          <cell r="AU367">
            <v>0</v>
          </cell>
          <cell r="AV367">
            <v>0</v>
          </cell>
          <cell r="AW367">
            <v>0</v>
          </cell>
          <cell r="AX367">
            <v>0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0</v>
          </cell>
        </row>
        <row r="368">
          <cell r="A368" t="str">
            <v>02.5.05.01</v>
          </cell>
          <cell r="B368" t="str">
            <v>PAZARLAMA GİDERLERİ</v>
          </cell>
          <cell r="C368">
            <v>0</v>
          </cell>
          <cell r="D368">
            <v>0</v>
          </cell>
          <cell r="E368">
            <v>0</v>
          </cell>
          <cell r="F368">
            <v>0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  <cell r="AK368">
            <v>0</v>
          </cell>
          <cell r="AL368">
            <v>0</v>
          </cell>
          <cell r="AM368">
            <v>0</v>
          </cell>
          <cell r="AN368">
            <v>0</v>
          </cell>
          <cell r="AO368">
            <v>0</v>
          </cell>
          <cell r="AP368">
            <v>0</v>
          </cell>
          <cell r="AQ368">
            <v>0</v>
          </cell>
          <cell r="AR368">
            <v>0</v>
          </cell>
          <cell r="AS368">
            <v>0</v>
          </cell>
          <cell r="AT368">
            <v>0</v>
          </cell>
          <cell r="AU368">
            <v>0</v>
          </cell>
          <cell r="AV368">
            <v>0</v>
          </cell>
          <cell r="AW368">
            <v>0</v>
          </cell>
          <cell r="AX368">
            <v>0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0</v>
          </cell>
        </row>
        <row r="369">
          <cell r="A369" t="str">
            <v>02.5.05.02</v>
          </cell>
          <cell r="B369" t="str">
            <v>SATIŞ GİDERLERİ</v>
          </cell>
          <cell r="C369">
            <v>0</v>
          </cell>
          <cell r="D369">
            <v>0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  <cell r="AK369">
            <v>0</v>
          </cell>
          <cell r="AL369">
            <v>0</v>
          </cell>
          <cell r="AM369">
            <v>0</v>
          </cell>
          <cell r="AN369">
            <v>0</v>
          </cell>
          <cell r="AO369">
            <v>0</v>
          </cell>
          <cell r="AP369">
            <v>0</v>
          </cell>
          <cell r="AQ369">
            <v>0</v>
          </cell>
          <cell r="AR369">
            <v>0</v>
          </cell>
          <cell r="AS369">
            <v>0</v>
          </cell>
          <cell r="AT369">
            <v>0</v>
          </cell>
          <cell r="AU369">
            <v>0</v>
          </cell>
          <cell r="AV369">
            <v>0</v>
          </cell>
          <cell r="AW369">
            <v>0</v>
          </cell>
          <cell r="AX369">
            <v>0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0</v>
          </cell>
        </row>
        <row r="370">
          <cell r="A370" t="str">
            <v>02.5.06</v>
          </cell>
          <cell r="B370" t="str">
            <v>DISARIDAN SAGLANAN FAYDA VE HIZMET GIDERLERI(-)</v>
          </cell>
          <cell r="C370">
            <v>0</v>
          </cell>
          <cell r="D370">
            <v>0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0</v>
          </cell>
          <cell r="V370">
            <v>0</v>
          </cell>
          <cell r="W370">
            <v>0</v>
          </cell>
          <cell r="X370">
            <v>0</v>
          </cell>
          <cell r="Y370">
            <v>0</v>
          </cell>
          <cell r="Z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0</v>
          </cell>
          <cell r="AE370">
            <v>0</v>
          </cell>
          <cell r="AF370">
            <v>0</v>
          </cell>
          <cell r="AG370">
            <v>0</v>
          </cell>
          <cell r="AH370">
            <v>0</v>
          </cell>
          <cell r="AI370">
            <v>0</v>
          </cell>
          <cell r="AJ370">
            <v>0</v>
          </cell>
          <cell r="AK370">
            <v>0</v>
          </cell>
          <cell r="AL370">
            <v>0</v>
          </cell>
          <cell r="AM370">
            <v>0</v>
          </cell>
          <cell r="AN370">
            <v>0</v>
          </cell>
          <cell r="AO370">
            <v>0</v>
          </cell>
          <cell r="AP370">
            <v>0</v>
          </cell>
          <cell r="AQ370">
            <v>0</v>
          </cell>
          <cell r="AR370">
            <v>0</v>
          </cell>
          <cell r="AS370">
            <v>0</v>
          </cell>
          <cell r="AT370">
            <v>0</v>
          </cell>
          <cell r="AU370">
            <v>0</v>
          </cell>
          <cell r="AV370">
            <v>0</v>
          </cell>
          <cell r="AW370">
            <v>0</v>
          </cell>
          <cell r="AX370">
            <v>0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0</v>
          </cell>
        </row>
        <row r="371">
          <cell r="A371" t="str">
            <v>02.5.06.01</v>
          </cell>
          <cell r="B371" t="str">
            <v xml:space="preserve">DANIŞMANLIK GİDERLERİ </v>
          </cell>
          <cell r="C371">
            <v>0</v>
          </cell>
          <cell r="D371">
            <v>0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0</v>
          </cell>
          <cell r="V371">
            <v>0</v>
          </cell>
          <cell r="W371">
            <v>0</v>
          </cell>
          <cell r="X371">
            <v>0</v>
          </cell>
          <cell r="Y371">
            <v>0</v>
          </cell>
          <cell r="Z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0</v>
          </cell>
          <cell r="AE371">
            <v>0</v>
          </cell>
          <cell r="AF371">
            <v>0</v>
          </cell>
          <cell r="AG371">
            <v>0</v>
          </cell>
          <cell r="AH371">
            <v>0</v>
          </cell>
          <cell r="AI371">
            <v>0</v>
          </cell>
          <cell r="AJ371">
            <v>0</v>
          </cell>
          <cell r="AK371">
            <v>0</v>
          </cell>
          <cell r="AL371">
            <v>0</v>
          </cell>
          <cell r="AM371">
            <v>0</v>
          </cell>
          <cell r="AN371">
            <v>0</v>
          </cell>
          <cell r="AO371">
            <v>0</v>
          </cell>
          <cell r="AP371">
            <v>0</v>
          </cell>
          <cell r="AQ371">
            <v>0</v>
          </cell>
          <cell r="AR371">
            <v>0</v>
          </cell>
          <cell r="AS371">
            <v>0</v>
          </cell>
          <cell r="AT371">
            <v>0</v>
          </cell>
          <cell r="AU371">
            <v>0</v>
          </cell>
          <cell r="AV371">
            <v>0</v>
          </cell>
          <cell r="AW371">
            <v>0</v>
          </cell>
          <cell r="AX371">
            <v>0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0</v>
          </cell>
        </row>
        <row r="372">
          <cell r="A372" t="str">
            <v>02.5.06.02</v>
          </cell>
          <cell r="B372" t="str">
            <v xml:space="preserve">DENETİM GİDERLERİ </v>
          </cell>
          <cell r="C372">
            <v>0</v>
          </cell>
          <cell r="D372">
            <v>0</v>
          </cell>
          <cell r="E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  <cell r="AH372">
            <v>0</v>
          </cell>
          <cell r="AI372">
            <v>0</v>
          </cell>
          <cell r="AJ372">
            <v>0</v>
          </cell>
          <cell r="AK372">
            <v>0</v>
          </cell>
          <cell r="AL372">
            <v>0</v>
          </cell>
          <cell r="AM372">
            <v>0</v>
          </cell>
          <cell r="AN372">
            <v>0</v>
          </cell>
          <cell r="AO372">
            <v>0</v>
          </cell>
          <cell r="AP372">
            <v>0</v>
          </cell>
          <cell r="AQ372">
            <v>0</v>
          </cell>
          <cell r="AR372">
            <v>0</v>
          </cell>
          <cell r="AS372">
            <v>0</v>
          </cell>
          <cell r="AT372">
            <v>0</v>
          </cell>
          <cell r="AU372">
            <v>0</v>
          </cell>
          <cell r="AV372">
            <v>0</v>
          </cell>
          <cell r="AW372">
            <v>0</v>
          </cell>
          <cell r="AX372">
            <v>0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0</v>
          </cell>
        </row>
        <row r="373">
          <cell r="A373" t="str">
            <v>02.5.06.03</v>
          </cell>
          <cell r="B373" t="str">
            <v xml:space="preserve">HASAR DANIŞMANLIK GİDERLERİ </v>
          </cell>
          <cell r="C373">
            <v>0</v>
          </cell>
          <cell r="D373">
            <v>0</v>
          </cell>
          <cell r="E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0</v>
          </cell>
          <cell r="V373">
            <v>0</v>
          </cell>
          <cell r="W373">
            <v>0</v>
          </cell>
          <cell r="X373">
            <v>0</v>
          </cell>
          <cell r="Y373">
            <v>0</v>
          </cell>
          <cell r="Z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0</v>
          </cell>
          <cell r="AE373">
            <v>0</v>
          </cell>
          <cell r="AF373">
            <v>0</v>
          </cell>
          <cell r="AG373">
            <v>0</v>
          </cell>
          <cell r="AH373">
            <v>0</v>
          </cell>
          <cell r="AI373">
            <v>0</v>
          </cell>
          <cell r="AJ373">
            <v>0</v>
          </cell>
          <cell r="AK373">
            <v>0</v>
          </cell>
          <cell r="AL373">
            <v>0</v>
          </cell>
          <cell r="AM373">
            <v>0</v>
          </cell>
          <cell r="AN373">
            <v>0</v>
          </cell>
          <cell r="AO373">
            <v>0</v>
          </cell>
          <cell r="AP373">
            <v>0</v>
          </cell>
          <cell r="AQ373">
            <v>0</v>
          </cell>
          <cell r="AR373">
            <v>0</v>
          </cell>
          <cell r="AS373">
            <v>0</v>
          </cell>
          <cell r="AT373">
            <v>0</v>
          </cell>
          <cell r="AU373">
            <v>0</v>
          </cell>
          <cell r="AV373">
            <v>0</v>
          </cell>
          <cell r="AW373">
            <v>0</v>
          </cell>
          <cell r="AX373">
            <v>0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0</v>
          </cell>
        </row>
        <row r="374">
          <cell r="A374" t="str">
            <v>02.5.06.04</v>
          </cell>
          <cell r="B374" t="str">
            <v xml:space="preserve">DİĞER DANIŞMANLIK GİDERLERİ </v>
          </cell>
          <cell r="C374">
            <v>0</v>
          </cell>
          <cell r="D374">
            <v>0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  <cell r="AH374">
            <v>0</v>
          </cell>
          <cell r="AI374">
            <v>0</v>
          </cell>
          <cell r="AJ374">
            <v>0</v>
          </cell>
          <cell r="AK374">
            <v>0</v>
          </cell>
          <cell r="AL374">
            <v>0</v>
          </cell>
          <cell r="AM374">
            <v>0</v>
          </cell>
          <cell r="AN374">
            <v>0</v>
          </cell>
          <cell r="AO374">
            <v>0</v>
          </cell>
          <cell r="AP374">
            <v>0</v>
          </cell>
          <cell r="AQ374">
            <v>0</v>
          </cell>
          <cell r="AR374">
            <v>0</v>
          </cell>
          <cell r="AS374">
            <v>0</v>
          </cell>
          <cell r="AT374">
            <v>0</v>
          </cell>
          <cell r="AU374">
            <v>0</v>
          </cell>
          <cell r="AV374">
            <v>0</v>
          </cell>
          <cell r="AW374">
            <v>0</v>
          </cell>
          <cell r="AX374">
            <v>0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0</v>
          </cell>
        </row>
        <row r="375">
          <cell r="A375" t="str">
            <v>02.5.07</v>
          </cell>
          <cell r="B375" t="str">
            <v>REASÜRANS KOMISYONLARI (+)</v>
          </cell>
          <cell r="C375">
            <v>126449274.11000003</v>
          </cell>
          <cell r="D375">
            <v>10786477.640000001</v>
          </cell>
          <cell r="E375">
            <v>120548.44</v>
          </cell>
          <cell r="F375">
            <v>17356124.870000001</v>
          </cell>
          <cell r="G375">
            <v>0</v>
          </cell>
          <cell r="H375">
            <v>3339336.47</v>
          </cell>
          <cell r="I375">
            <v>687299.9</v>
          </cell>
          <cell r="J375">
            <v>180077.76</v>
          </cell>
          <cell r="K375">
            <v>6593151.2199999997</v>
          </cell>
          <cell r="L375">
            <v>0</v>
          </cell>
          <cell r="M375">
            <v>664085.72</v>
          </cell>
          <cell r="N375">
            <v>121843.22</v>
          </cell>
          <cell r="O375">
            <v>0</v>
          </cell>
          <cell r="P375">
            <v>0</v>
          </cell>
          <cell r="Q375">
            <v>6963523.7400000002</v>
          </cell>
          <cell r="R375">
            <v>3024079.05</v>
          </cell>
          <cell r="S375">
            <v>0.59</v>
          </cell>
          <cell r="T375">
            <v>192725.93</v>
          </cell>
          <cell r="U375">
            <v>665253.18000000005</v>
          </cell>
          <cell r="V375">
            <v>542.16999999999996</v>
          </cell>
          <cell r="W375">
            <v>158445.45000000001</v>
          </cell>
          <cell r="X375">
            <v>219130.43</v>
          </cell>
          <cell r="Y375">
            <v>1678168.58</v>
          </cell>
          <cell r="Z375">
            <v>0</v>
          </cell>
          <cell r="AA375">
            <v>0</v>
          </cell>
          <cell r="AB375">
            <v>6146.27</v>
          </cell>
          <cell r="AC375">
            <v>911801.17</v>
          </cell>
          <cell r="AD375">
            <v>0</v>
          </cell>
          <cell r="AE375">
            <v>0</v>
          </cell>
          <cell r="AF375">
            <v>22856089.289999999</v>
          </cell>
          <cell r="AG375">
            <v>1237013.46</v>
          </cell>
          <cell r="AH375">
            <v>1200833.5900000001</v>
          </cell>
          <cell r="AI375">
            <v>3023427.92</v>
          </cell>
          <cell r="AJ375">
            <v>0</v>
          </cell>
          <cell r="AK375">
            <v>1333.09</v>
          </cell>
          <cell r="AL375">
            <v>15471554.01</v>
          </cell>
          <cell r="AM375">
            <v>2716310.4</v>
          </cell>
          <cell r="AN375">
            <v>18929393.399999999</v>
          </cell>
          <cell r="AO375">
            <v>2389733.0699999998</v>
          </cell>
          <cell r="AP375">
            <v>538.98</v>
          </cell>
          <cell r="AQ375">
            <v>293068.06</v>
          </cell>
          <cell r="AR375">
            <v>3449206.95</v>
          </cell>
          <cell r="AS375">
            <v>1133491.42</v>
          </cell>
          <cell r="AT375">
            <v>0</v>
          </cell>
          <cell r="AU375">
            <v>63142.76</v>
          </cell>
          <cell r="AV375">
            <v>25.18</v>
          </cell>
          <cell r="AW375">
            <v>0</v>
          </cell>
          <cell r="AX375">
            <v>0</v>
          </cell>
          <cell r="AY375">
            <v>15350.73</v>
          </cell>
          <cell r="AZ375">
            <v>0</v>
          </cell>
          <cell r="BA375">
            <v>126449274.11000003</v>
          </cell>
          <cell r="BB375">
            <v>36080413.980000004</v>
          </cell>
          <cell r="BC375">
            <v>0</v>
          </cell>
        </row>
        <row r="376">
          <cell r="A376" t="str">
            <v>02.5.07.01</v>
          </cell>
          <cell r="B376" t="str">
            <v>EKSEDANDAN ALINAN KOMİSYONLAR</v>
          </cell>
          <cell r="C376">
            <v>50604494.369999997</v>
          </cell>
          <cell r="D376">
            <v>7278704.29</v>
          </cell>
          <cell r="E376">
            <v>58676.13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789730.21</v>
          </cell>
          <cell r="L376">
            <v>0</v>
          </cell>
          <cell r="M376">
            <v>878815.6</v>
          </cell>
          <cell r="N376">
            <v>0</v>
          </cell>
          <cell r="O376">
            <v>0</v>
          </cell>
          <cell r="P376">
            <v>0</v>
          </cell>
          <cell r="Q376">
            <v>2127665.31</v>
          </cell>
          <cell r="R376">
            <v>848817.37</v>
          </cell>
          <cell r="S376">
            <v>3.12</v>
          </cell>
          <cell r="T376">
            <v>77256.77</v>
          </cell>
          <cell r="U376">
            <v>286290.28000000003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13622004.66</v>
          </cell>
          <cell r="AG376">
            <v>1148665.24</v>
          </cell>
          <cell r="AH376">
            <v>1150448.3999999999</v>
          </cell>
          <cell r="AI376">
            <v>4020524.31</v>
          </cell>
          <cell r="AJ376">
            <v>0</v>
          </cell>
          <cell r="AK376">
            <v>0</v>
          </cell>
          <cell r="AL376">
            <v>2651774.02</v>
          </cell>
          <cell r="AM376">
            <v>2433827.9500000002</v>
          </cell>
          <cell r="AN376">
            <v>13073996.609999999</v>
          </cell>
          <cell r="AO376">
            <v>157294.1</v>
          </cell>
          <cell r="AP376">
            <v>0</v>
          </cell>
          <cell r="AQ376">
            <v>0</v>
          </cell>
          <cell r="AR376">
            <v>0</v>
          </cell>
          <cell r="AS376">
            <v>0</v>
          </cell>
          <cell r="AT376">
            <v>0</v>
          </cell>
          <cell r="AU376">
            <v>0</v>
          </cell>
          <cell r="AV376">
            <v>0</v>
          </cell>
          <cell r="AW376">
            <v>0</v>
          </cell>
          <cell r="AX376">
            <v>0</v>
          </cell>
          <cell r="AY376">
            <v>0</v>
          </cell>
          <cell r="AZ376">
            <v>0</v>
          </cell>
          <cell r="BA376">
            <v>50604494.369999997</v>
          </cell>
          <cell r="BB376">
            <v>23199822.589999996</v>
          </cell>
          <cell r="BC376">
            <v>0</v>
          </cell>
        </row>
        <row r="377">
          <cell r="A377" t="str">
            <v>02.5.07.02</v>
          </cell>
          <cell r="B377" t="str">
            <v xml:space="preserve">KOTPARDAN ALINAN KOMİSYONLARI </v>
          </cell>
          <cell r="C377">
            <v>29741049.349999994</v>
          </cell>
          <cell r="D377">
            <v>1979370.72</v>
          </cell>
          <cell r="E377">
            <v>18002.599999999999</v>
          </cell>
          <cell r="F377">
            <v>0</v>
          </cell>
          <cell r="G377">
            <v>0</v>
          </cell>
          <cell r="H377">
            <v>4240554.0599999996</v>
          </cell>
          <cell r="I377">
            <v>0</v>
          </cell>
          <cell r="J377">
            <v>592632.61</v>
          </cell>
          <cell r="K377">
            <v>3233532.92</v>
          </cell>
          <cell r="L377">
            <v>0</v>
          </cell>
          <cell r="M377">
            <v>439407.89</v>
          </cell>
          <cell r="N377">
            <v>0</v>
          </cell>
          <cell r="O377">
            <v>0</v>
          </cell>
          <cell r="P377">
            <v>0</v>
          </cell>
          <cell r="Q377">
            <v>1017352.51</v>
          </cell>
          <cell r="R377">
            <v>432624.82</v>
          </cell>
          <cell r="S377">
            <v>0.4</v>
          </cell>
          <cell r="T377">
            <v>63357.79</v>
          </cell>
          <cell r="U377">
            <v>98972.47</v>
          </cell>
          <cell r="V377">
            <v>562.5</v>
          </cell>
          <cell r="W377">
            <v>228085.45</v>
          </cell>
          <cell r="X377">
            <v>0</v>
          </cell>
          <cell r="Y377">
            <v>0</v>
          </cell>
          <cell r="Z377">
            <v>0</v>
          </cell>
          <cell r="AA377">
            <v>0</v>
          </cell>
          <cell r="AB377">
            <v>9154.89</v>
          </cell>
          <cell r="AC377">
            <v>0</v>
          </cell>
          <cell r="AD377">
            <v>0</v>
          </cell>
          <cell r="AE377">
            <v>0</v>
          </cell>
          <cell r="AF377">
            <v>3431074.11</v>
          </cell>
          <cell r="AG377">
            <v>290178.83</v>
          </cell>
          <cell r="AH377">
            <v>285041.62</v>
          </cell>
          <cell r="AI377">
            <v>1249810.75</v>
          </cell>
          <cell r="AJ377">
            <v>0</v>
          </cell>
          <cell r="AK377">
            <v>0</v>
          </cell>
          <cell r="AL377">
            <v>9495025.7400000002</v>
          </cell>
          <cell r="AM377">
            <v>242561.47</v>
          </cell>
          <cell r="AN377">
            <v>1433008.06</v>
          </cell>
          <cell r="AO377">
            <v>961550.58</v>
          </cell>
          <cell r="AP377">
            <v>0</v>
          </cell>
          <cell r="AQ377">
            <v>0</v>
          </cell>
          <cell r="AR377">
            <v>0</v>
          </cell>
          <cell r="AS377">
            <v>0</v>
          </cell>
          <cell r="AT377">
            <v>0</v>
          </cell>
          <cell r="AU377">
            <v>0</v>
          </cell>
          <cell r="AV377">
            <v>0</v>
          </cell>
          <cell r="AW377">
            <v>0</v>
          </cell>
          <cell r="AX377">
            <v>0</v>
          </cell>
          <cell r="AY377">
            <v>-813.44</v>
          </cell>
          <cell r="AZ377">
            <v>0</v>
          </cell>
          <cell r="BA377">
            <v>29741049.349999994</v>
          </cell>
          <cell r="BB377">
            <v>5985665.2800000003</v>
          </cell>
          <cell r="BC377">
            <v>0</v>
          </cell>
        </row>
        <row r="378">
          <cell r="A378" t="str">
            <v>02.5.07.03</v>
          </cell>
          <cell r="B378" t="str">
            <v xml:space="preserve">İHTİYARİ ALINAN KOMİSYONLAR </v>
          </cell>
          <cell r="C378">
            <v>52570749.750000007</v>
          </cell>
          <cell r="D378">
            <v>1197897.8500000001</v>
          </cell>
          <cell r="E378">
            <v>13509.93</v>
          </cell>
          <cell r="F378">
            <v>29409930.109999999</v>
          </cell>
          <cell r="G378">
            <v>0</v>
          </cell>
          <cell r="H378">
            <v>0</v>
          </cell>
          <cell r="I378">
            <v>794504.33</v>
          </cell>
          <cell r="J378">
            <v>0</v>
          </cell>
          <cell r="K378">
            <v>296233.57</v>
          </cell>
          <cell r="L378">
            <v>0</v>
          </cell>
          <cell r="M378">
            <v>34775.230000000003</v>
          </cell>
          <cell r="N378">
            <v>30175.83</v>
          </cell>
          <cell r="O378">
            <v>0</v>
          </cell>
          <cell r="P378">
            <v>0</v>
          </cell>
          <cell r="Q378">
            <v>4061942.22</v>
          </cell>
          <cell r="R378">
            <v>1612197.77</v>
          </cell>
          <cell r="S378">
            <v>0</v>
          </cell>
          <cell r="T378">
            <v>1840.35</v>
          </cell>
          <cell r="U378">
            <v>34392.300000000003</v>
          </cell>
          <cell r="V378">
            <v>0</v>
          </cell>
          <cell r="W378">
            <v>0</v>
          </cell>
          <cell r="X378">
            <v>-63204.57</v>
          </cell>
          <cell r="Y378">
            <v>1007413.1</v>
          </cell>
          <cell r="Z378">
            <v>0</v>
          </cell>
          <cell r="AA378">
            <v>0</v>
          </cell>
          <cell r="AB378">
            <v>0</v>
          </cell>
          <cell r="AC378">
            <v>1113546.8600000001</v>
          </cell>
          <cell r="AD378">
            <v>0</v>
          </cell>
          <cell r="AE378">
            <v>0</v>
          </cell>
          <cell r="AF378">
            <v>3854449.59</v>
          </cell>
          <cell r="AG378">
            <v>31018.59</v>
          </cell>
          <cell r="AH378">
            <v>32883.620000000003</v>
          </cell>
          <cell r="AI378">
            <v>342910.89</v>
          </cell>
          <cell r="AJ378">
            <v>0</v>
          </cell>
          <cell r="AK378">
            <v>0</v>
          </cell>
          <cell r="AL378">
            <v>821214.37</v>
          </cell>
          <cell r="AM378">
            <v>8322.1</v>
          </cell>
          <cell r="AN378">
            <v>3499484.95</v>
          </cell>
          <cell r="AO378">
            <v>36667.839999999997</v>
          </cell>
          <cell r="AP378">
            <v>0</v>
          </cell>
          <cell r="AQ378">
            <v>285377.13</v>
          </cell>
          <cell r="AR378">
            <v>3485339.65</v>
          </cell>
          <cell r="AS378">
            <v>543139.83999999997</v>
          </cell>
          <cell r="AT378">
            <v>0</v>
          </cell>
          <cell r="AU378">
            <v>84786.3</v>
          </cell>
          <cell r="AV378">
            <v>0</v>
          </cell>
          <cell r="AW378">
            <v>0</v>
          </cell>
          <cell r="AX378">
            <v>0</v>
          </cell>
          <cell r="AY378">
            <v>0</v>
          </cell>
          <cell r="AZ378">
            <v>0</v>
          </cell>
          <cell r="BA378">
            <v>52570749.750000007</v>
          </cell>
          <cell r="BB378">
            <v>5116249.6499999994</v>
          </cell>
          <cell r="BC378">
            <v>0</v>
          </cell>
        </row>
        <row r="379">
          <cell r="A379" t="str">
            <v>02.5.07.09</v>
          </cell>
          <cell r="B379" t="str">
            <v xml:space="preserve">DİĞER ALINAN KOMİSYONLAR </v>
          </cell>
          <cell r="C379">
            <v>0</v>
          </cell>
          <cell r="D379">
            <v>0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  <cell r="AH379">
            <v>0</v>
          </cell>
          <cell r="AI379">
            <v>0</v>
          </cell>
          <cell r="AJ379">
            <v>0</v>
          </cell>
          <cell r="AK379">
            <v>0</v>
          </cell>
          <cell r="AL379">
            <v>0</v>
          </cell>
          <cell r="AM379">
            <v>0</v>
          </cell>
          <cell r="AN379">
            <v>0</v>
          </cell>
          <cell r="AO379">
            <v>0</v>
          </cell>
          <cell r="AP379">
            <v>0</v>
          </cell>
          <cell r="AQ379">
            <v>0</v>
          </cell>
          <cell r="AR379">
            <v>0</v>
          </cell>
          <cell r="AS379">
            <v>0</v>
          </cell>
          <cell r="AT379">
            <v>0</v>
          </cell>
          <cell r="AU379">
            <v>0</v>
          </cell>
          <cell r="AV379">
            <v>0</v>
          </cell>
          <cell r="AW379">
            <v>0</v>
          </cell>
          <cell r="AX379">
            <v>0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0</v>
          </cell>
        </row>
        <row r="380">
          <cell r="A380" t="str">
            <v>02.5.07.11</v>
          </cell>
          <cell r="B380" t="str">
            <v xml:space="preserve">EKSEDAN ALINAN KOM.ERTELEMESİ </v>
          </cell>
          <cell r="C380">
            <v>-23782666.620000001</v>
          </cell>
          <cell r="D380">
            <v>-3092529.94</v>
          </cell>
          <cell r="E380">
            <v>-19074.580000000002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-378379.08</v>
          </cell>
          <cell r="L380">
            <v>0</v>
          </cell>
          <cell r="M380">
            <v>-530023.9</v>
          </cell>
          <cell r="N380">
            <v>0</v>
          </cell>
          <cell r="O380">
            <v>0</v>
          </cell>
          <cell r="P380">
            <v>0</v>
          </cell>
          <cell r="Q380">
            <v>-1079161.3400000001</v>
          </cell>
          <cell r="R380">
            <v>-480450.98</v>
          </cell>
          <cell r="S380">
            <v>-2.6</v>
          </cell>
          <cell r="T380">
            <v>-26904.53</v>
          </cell>
          <cell r="U380">
            <v>-127732.66</v>
          </cell>
          <cell r="V380">
            <v>0</v>
          </cell>
          <cell r="W380">
            <v>0</v>
          </cell>
          <cell r="X380">
            <v>0</v>
          </cell>
          <cell r="Y380">
            <v>0</v>
          </cell>
          <cell r="Z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0</v>
          </cell>
          <cell r="AE380">
            <v>0</v>
          </cell>
          <cell r="AF380">
            <v>-6829551.5599999996</v>
          </cell>
          <cell r="AG380">
            <v>-527874.43000000005</v>
          </cell>
          <cell r="AH380">
            <v>-531642.97</v>
          </cell>
          <cell r="AI380">
            <v>-2234181.12</v>
          </cell>
          <cell r="AJ380">
            <v>0</v>
          </cell>
          <cell r="AK380">
            <v>-51.5</v>
          </cell>
          <cell r="AL380">
            <v>-214974.3</v>
          </cell>
          <cell r="AM380">
            <v>-546110.79</v>
          </cell>
          <cell r="AN380">
            <v>-7079347.9400000004</v>
          </cell>
          <cell r="AO380">
            <v>-84672.4</v>
          </cell>
          <cell r="AP380">
            <v>0</v>
          </cell>
          <cell r="AQ380">
            <v>0</v>
          </cell>
          <cell r="AR380">
            <v>0</v>
          </cell>
          <cell r="AS380">
            <v>0</v>
          </cell>
          <cell r="AT380">
            <v>0</v>
          </cell>
          <cell r="AU380">
            <v>0</v>
          </cell>
          <cell r="AV380">
            <v>0</v>
          </cell>
          <cell r="AW380">
            <v>0</v>
          </cell>
          <cell r="AX380">
            <v>0</v>
          </cell>
          <cell r="AY380">
            <v>0</v>
          </cell>
          <cell r="AZ380">
            <v>0</v>
          </cell>
          <cell r="BA380">
            <v>-23782666.620000001</v>
          </cell>
          <cell r="BB380">
            <v>-10981598.9</v>
          </cell>
          <cell r="BC380">
            <v>0</v>
          </cell>
        </row>
        <row r="381">
          <cell r="A381" t="str">
            <v>02.5.07.12</v>
          </cell>
          <cell r="B381" t="str">
            <v xml:space="preserve">KOTPAR ALINAN KOM.ERTELEMESİ </v>
          </cell>
          <cell r="C381">
            <v>-14433096.869999999</v>
          </cell>
          <cell r="D381">
            <v>-1006202.03</v>
          </cell>
          <cell r="E381">
            <v>-6964.84</v>
          </cell>
          <cell r="F381">
            <v>0</v>
          </cell>
          <cell r="G381">
            <v>0</v>
          </cell>
          <cell r="H381">
            <v>-2901741.25</v>
          </cell>
          <cell r="I381">
            <v>0</v>
          </cell>
          <cell r="J381">
            <v>-524992</v>
          </cell>
          <cell r="K381">
            <v>-1528150.94</v>
          </cell>
          <cell r="L381">
            <v>0</v>
          </cell>
          <cell r="M381">
            <v>-265011.96000000002</v>
          </cell>
          <cell r="N381">
            <v>0</v>
          </cell>
          <cell r="O381">
            <v>0</v>
          </cell>
          <cell r="P381">
            <v>0</v>
          </cell>
          <cell r="Q381">
            <v>-515110.23</v>
          </cell>
          <cell r="R381">
            <v>-235896.23</v>
          </cell>
          <cell r="S381">
            <v>-0.33</v>
          </cell>
          <cell r="T381">
            <v>-33368.26</v>
          </cell>
          <cell r="U381">
            <v>-58061.760000000002</v>
          </cell>
          <cell r="V381">
            <v>-164.87</v>
          </cell>
          <cell r="W381">
            <v>-136464.53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-5040.58</v>
          </cell>
          <cell r="AC381">
            <v>0</v>
          </cell>
          <cell r="AD381">
            <v>0</v>
          </cell>
          <cell r="AE381">
            <v>0</v>
          </cell>
          <cell r="AF381">
            <v>-1998261.85</v>
          </cell>
          <cell r="AG381">
            <v>-154198.07999999999</v>
          </cell>
          <cell r="AH381">
            <v>-153229.66</v>
          </cell>
          <cell r="AI381">
            <v>-595012.05000000005</v>
          </cell>
          <cell r="AJ381">
            <v>0</v>
          </cell>
          <cell r="AK381">
            <v>-17.170000000000002</v>
          </cell>
          <cell r="AL381">
            <v>-2965157.68</v>
          </cell>
          <cell r="AM381">
            <v>-52867.01</v>
          </cell>
          <cell r="AN381">
            <v>-731626.46</v>
          </cell>
          <cell r="AO381">
            <v>-565509.77</v>
          </cell>
          <cell r="AP381">
            <v>0</v>
          </cell>
          <cell r="AQ381">
            <v>0</v>
          </cell>
          <cell r="AR381">
            <v>0</v>
          </cell>
          <cell r="AS381">
            <v>0</v>
          </cell>
          <cell r="AT381">
            <v>0</v>
          </cell>
          <cell r="AU381">
            <v>0</v>
          </cell>
          <cell r="AV381">
            <v>0</v>
          </cell>
          <cell r="AW381">
            <v>0</v>
          </cell>
          <cell r="AX381">
            <v>0</v>
          </cell>
          <cell r="AY381">
            <v>-47.33</v>
          </cell>
          <cell r="AZ381">
            <v>0</v>
          </cell>
          <cell r="BA381">
            <v>-14433096.869999999</v>
          </cell>
          <cell r="BB381">
            <v>-3311891.62</v>
          </cell>
          <cell r="BC381">
            <v>0</v>
          </cell>
        </row>
        <row r="382">
          <cell r="A382" t="str">
            <v>02.5.07.13</v>
          </cell>
          <cell r="B382" t="str">
            <v xml:space="preserve">İHTİYARİ ALINAN KOM.ERTELEMESİ </v>
          </cell>
          <cell r="C382">
            <v>-26773360.419999998</v>
          </cell>
          <cell r="D382">
            <v>-465311.46</v>
          </cell>
          <cell r="E382">
            <v>-1375.04</v>
          </cell>
          <cell r="F382">
            <v>-17031972.649999999</v>
          </cell>
          <cell r="G382">
            <v>0</v>
          </cell>
          <cell r="H382">
            <v>0</v>
          </cell>
          <cell r="I382">
            <v>-326903.89</v>
          </cell>
          <cell r="J382">
            <v>0</v>
          </cell>
          <cell r="K382">
            <v>-99422.69</v>
          </cell>
          <cell r="L382">
            <v>0</v>
          </cell>
          <cell r="M382">
            <v>-19769.48</v>
          </cell>
          <cell r="N382">
            <v>-9335.73</v>
          </cell>
          <cell r="O382">
            <v>0</v>
          </cell>
          <cell r="P382">
            <v>0</v>
          </cell>
          <cell r="Q382">
            <v>-1355489.51</v>
          </cell>
          <cell r="R382">
            <v>-765393.63</v>
          </cell>
          <cell r="S382">
            <v>0</v>
          </cell>
          <cell r="T382">
            <v>-799.98</v>
          </cell>
          <cell r="U382">
            <v>-5483</v>
          </cell>
          <cell r="V382">
            <v>0</v>
          </cell>
          <cell r="W382">
            <v>0</v>
          </cell>
          <cell r="X382">
            <v>-245.49</v>
          </cell>
          <cell r="Y382">
            <v>-480670.94</v>
          </cell>
          <cell r="Z382">
            <v>0</v>
          </cell>
          <cell r="AA382">
            <v>0</v>
          </cell>
          <cell r="AB382">
            <v>0</v>
          </cell>
          <cell r="AC382">
            <v>-571641.24</v>
          </cell>
          <cell r="AD382">
            <v>0</v>
          </cell>
          <cell r="AE382">
            <v>0</v>
          </cell>
          <cell r="AF382">
            <v>-2433994.61</v>
          </cell>
          <cell r="AG382">
            <v>-3252.56</v>
          </cell>
          <cell r="AH382">
            <v>-3307.64</v>
          </cell>
          <cell r="AI382">
            <v>-49201.34</v>
          </cell>
          <cell r="AJ382">
            <v>0</v>
          </cell>
          <cell r="AK382">
            <v>-51.5</v>
          </cell>
          <cell r="AL382">
            <v>-119510.66</v>
          </cell>
          <cell r="AM382">
            <v>-26561.54</v>
          </cell>
          <cell r="AN382">
            <v>-2076822.48</v>
          </cell>
          <cell r="AO382">
            <v>-11981.73</v>
          </cell>
          <cell r="AP382">
            <v>0</v>
          </cell>
          <cell r="AQ382">
            <v>-258249.55</v>
          </cell>
          <cell r="AR382">
            <v>-337161.36</v>
          </cell>
          <cell r="AS382">
            <v>-277291.07</v>
          </cell>
          <cell r="AT382">
            <v>0</v>
          </cell>
          <cell r="AU382">
            <v>-42159.65</v>
          </cell>
          <cell r="AV382">
            <v>0</v>
          </cell>
          <cell r="AW382">
            <v>0</v>
          </cell>
          <cell r="AX382">
            <v>0</v>
          </cell>
          <cell r="AY382">
            <v>0</v>
          </cell>
          <cell r="AZ382">
            <v>0</v>
          </cell>
          <cell r="BA382">
            <v>-26773360.419999998</v>
          </cell>
          <cell r="BB382">
            <v>-2905866.27</v>
          </cell>
          <cell r="BC382">
            <v>0</v>
          </cell>
        </row>
        <row r="383">
          <cell r="A383" t="str">
            <v>02.5.07.21</v>
          </cell>
          <cell r="B383" t="str">
            <v xml:space="preserve">DEV.EKSEDSAN KOM.ERTELEMESİ </v>
          </cell>
          <cell r="C383">
            <v>29503546.489999995</v>
          </cell>
          <cell r="D383">
            <v>3131467.64</v>
          </cell>
          <cell r="E383">
            <v>40066.480000000003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506831.14</v>
          </cell>
          <cell r="L383">
            <v>0</v>
          </cell>
          <cell r="M383">
            <v>77258.350000000006</v>
          </cell>
          <cell r="N383">
            <v>0</v>
          </cell>
          <cell r="O383">
            <v>0</v>
          </cell>
          <cell r="P383">
            <v>0</v>
          </cell>
          <cell r="Q383">
            <v>2224396.59</v>
          </cell>
          <cell r="R383">
            <v>829318.43</v>
          </cell>
          <cell r="S383">
            <v>0</v>
          </cell>
          <cell r="T383">
            <v>40861.96</v>
          </cell>
          <cell r="U383">
            <v>241439.78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8366439.3099999996</v>
          </cell>
          <cell r="AG383">
            <v>290804.34999999998</v>
          </cell>
          <cell r="AH383">
            <v>276592.95</v>
          </cell>
          <cell r="AI383">
            <v>252668.48</v>
          </cell>
          <cell r="AJ383">
            <v>0</v>
          </cell>
          <cell r="AK383">
            <v>617.12</v>
          </cell>
          <cell r="AL383">
            <v>3914835.08</v>
          </cell>
          <cell r="AM383">
            <v>565086.03</v>
          </cell>
          <cell r="AN383">
            <v>7524690.9699999997</v>
          </cell>
          <cell r="AO383">
            <v>1220171.83</v>
          </cell>
          <cell r="AP383">
            <v>0</v>
          </cell>
          <cell r="AQ383">
            <v>0</v>
          </cell>
          <cell r="AR383">
            <v>0</v>
          </cell>
          <cell r="AS383">
            <v>0</v>
          </cell>
          <cell r="AT383">
            <v>0</v>
          </cell>
          <cell r="AU383">
            <v>0</v>
          </cell>
          <cell r="AV383">
            <v>0</v>
          </cell>
          <cell r="AW383">
            <v>0</v>
          </cell>
          <cell r="AX383">
            <v>0</v>
          </cell>
          <cell r="AY383">
            <v>0</v>
          </cell>
          <cell r="AZ383">
            <v>0</v>
          </cell>
          <cell r="BA383">
            <v>29503546.489999995</v>
          </cell>
          <cell r="BB383">
            <v>12065304.249999998</v>
          </cell>
          <cell r="BC383">
            <v>0</v>
          </cell>
        </row>
        <row r="384">
          <cell r="A384" t="str">
            <v>02.5.07.22</v>
          </cell>
          <cell r="B384" t="str">
            <v xml:space="preserve">DEV.KOTPAR KOM.ERTELEMESİ </v>
          </cell>
          <cell r="C384">
            <v>11100695.299999999</v>
          </cell>
          <cell r="D384">
            <v>1035171.39</v>
          </cell>
          <cell r="E384">
            <v>7209.18</v>
          </cell>
          <cell r="F384">
            <v>0</v>
          </cell>
          <cell r="G384">
            <v>0</v>
          </cell>
          <cell r="H384">
            <v>2000523.66</v>
          </cell>
          <cell r="I384">
            <v>0</v>
          </cell>
          <cell r="J384">
            <v>112437.15</v>
          </cell>
          <cell r="K384">
            <v>1302593.92</v>
          </cell>
          <cell r="L384">
            <v>0</v>
          </cell>
          <cell r="M384">
            <v>38627.480000000003</v>
          </cell>
          <cell r="N384">
            <v>0</v>
          </cell>
          <cell r="O384">
            <v>0</v>
          </cell>
          <cell r="P384">
            <v>0</v>
          </cell>
          <cell r="Q384">
            <v>365282.6</v>
          </cell>
          <cell r="R384">
            <v>137574.95000000001</v>
          </cell>
          <cell r="S384">
            <v>0</v>
          </cell>
          <cell r="T384">
            <v>64652.47</v>
          </cell>
          <cell r="U384">
            <v>62631.360000000001</v>
          </cell>
          <cell r="V384">
            <v>144.54</v>
          </cell>
          <cell r="W384">
            <v>66824.53</v>
          </cell>
          <cell r="X384">
            <v>0</v>
          </cell>
          <cell r="Y384">
            <v>0</v>
          </cell>
          <cell r="Z384">
            <v>0</v>
          </cell>
          <cell r="AA384">
            <v>0</v>
          </cell>
          <cell r="AB384">
            <v>2031.96</v>
          </cell>
          <cell r="AC384">
            <v>0</v>
          </cell>
          <cell r="AD384">
            <v>0</v>
          </cell>
          <cell r="AE384">
            <v>0</v>
          </cell>
          <cell r="AF384">
            <v>2558738.2200000002</v>
          </cell>
          <cell r="AG384">
            <v>110319.24</v>
          </cell>
          <cell r="AH384">
            <v>89598.2</v>
          </cell>
          <cell r="AI384">
            <v>31821.37</v>
          </cell>
          <cell r="AJ384">
            <v>0</v>
          </cell>
          <cell r="AK384">
            <v>205.71</v>
          </cell>
          <cell r="AL384">
            <v>1787713.91</v>
          </cell>
          <cell r="AM384">
            <v>44187.03</v>
          </cell>
          <cell r="AN384">
            <v>686644.25</v>
          </cell>
          <cell r="AO384">
            <v>579525.5</v>
          </cell>
          <cell r="AP384">
            <v>0</v>
          </cell>
          <cell r="AQ384">
            <v>0</v>
          </cell>
          <cell r="AR384">
            <v>0</v>
          </cell>
          <cell r="AS384">
            <v>0</v>
          </cell>
          <cell r="AT384">
            <v>0</v>
          </cell>
          <cell r="AU384">
            <v>0</v>
          </cell>
          <cell r="AV384">
            <v>25.18</v>
          </cell>
          <cell r="AW384">
            <v>0</v>
          </cell>
          <cell r="AX384">
            <v>0</v>
          </cell>
          <cell r="AY384">
            <v>16211.5</v>
          </cell>
          <cell r="AZ384">
            <v>0</v>
          </cell>
          <cell r="BA384">
            <v>11100695.299999999</v>
          </cell>
          <cell r="BB384">
            <v>3793827.0500000007</v>
          </cell>
          <cell r="BC384">
            <v>0</v>
          </cell>
        </row>
        <row r="385">
          <cell r="A385" t="str">
            <v>02.5.07.23</v>
          </cell>
          <cell r="B385" t="str">
            <v xml:space="preserve">DEV.İHTİYARİ KOM.ERTELEMESİ </v>
          </cell>
          <cell r="C385">
            <v>17917862.759999998</v>
          </cell>
          <cell r="D385">
            <v>727909.18</v>
          </cell>
          <cell r="E385">
            <v>10498.58</v>
          </cell>
          <cell r="F385">
            <v>4978167.41</v>
          </cell>
          <cell r="G385">
            <v>0</v>
          </cell>
          <cell r="H385">
            <v>0</v>
          </cell>
          <cell r="I385">
            <v>219699.46</v>
          </cell>
          <cell r="J385">
            <v>0</v>
          </cell>
          <cell r="K385">
            <v>2470182.17</v>
          </cell>
          <cell r="L385">
            <v>0</v>
          </cell>
          <cell r="M385">
            <v>10006.51</v>
          </cell>
          <cell r="N385">
            <v>101003.12</v>
          </cell>
          <cell r="O385">
            <v>0</v>
          </cell>
          <cell r="P385">
            <v>0</v>
          </cell>
          <cell r="Q385">
            <v>116645.59</v>
          </cell>
          <cell r="R385">
            <v>645286.55000000005</v>
          </cell>
          <cell r="S385">
            <v>0</v>
          </cell>
          <cell r="T385">
            <v>5829.36</v>
          </cell>
          <cell r="U385">
            <v>132804.41</v>
          </cell>
          <cell r="V385">
            <v>0</v>
          </cell>
          <cell r="W385">
            <v>0</v>
          </cell>
          <cell r="X385">
            <v>282580.49</v>
          </cell>
          <cell r="Y385">
            <v>1151426.42</v>
          </cell>
          <cell r="Z385">
            <v>0</v>
          </cell>
          <cell r="AA385">
            <v>0</v>
          </cell>
          <cell r="AB385">
            <v>0</v>
          </cell>
          <cell r="AC385">
            <v>369895.55</v>
          </cell>
          <cell r="AD385">
            <v>0</v>
          </cell>
          <cell r="AE385">
            <v>0</v>
          </cell>
          <cell r="AF385">
            <v>2285191.42</v>
          </cell>
          <cell r="AG385">
            <v>51352.28</v>
          </cell>
          <cell r="AH385">
            <v>54449.07</v>
          </cell>
          <cell r="AI385">
            <v>4086.63</v>
          </cell>
          <cell r="AJ385">
            <v>0</v>
          </cell>
          <cell r="AK385">
            <v>630.42999999999995</v>
          </cell>
          <cell r="AL385">
            <v>100633.53</v>
          </cell>
          <cell r="AM385">
            <v>47865.16</v>
          </cell>
          <cell r="AN385">
            <v>2599365.44</v>
          </cell>
          <cell r="AO385">
            <v>96687.12</v>
          </cell>
          <cell r="AP385">
            <v>538.98</v>
          </cell>
          <cell r="AQ385">
            <v>265940.47999999998</v>
          </cell>
          <cell r="AR385">
            <v>301028.65999999997</v>
          </cell>
          <cell r="AS385">
            <v>867642.65</v>
          </cell>
          <cell r="AT385">
            <v>0</v>
          </cell>
          <cell r="AU385">
            <v>20516.11</v>
          </cell>
          <cell r="AV385">
            <v>0</v>
          </cell>
          <cell r="AW385">
            <v>0</v>
          </cell>
          <cell r="AX385">
            <v>0</v>
          </cell>
          <cell r="AY385">
            <v>0</v>
          </cell>
          <cell r="AZ385">
            <v>0</v>
          </cell>
          <cell r="BA385">
            <v>17917862.759999998</v>
          </cell>
          <cell r="BB385">
            <v>3118901.9499999997</v>
          </cell>
          <cell r="BC385">
            <v>0</v>
          </cell>
        </row>
        <row r="386">
          <cell r="A386" t="str">
            <v>02.5.07.97</v>
          </cell>
          <cell r="B386" t="str">
            <v xml:space="preserve">TIP HAVUZUNDAN ALINAN KOMİSYONLAR </v>
          </cell>
          <cell r="C386">
            <v>0</v>
          </cell>
          <cell r="D386">
            <v>0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0</v>
          </cell>
          <cell r="V386">
            <v>0</v>
          </cell>
          <cell r="W386">
            <v>0</v>
          </cell>
          <cell r="X386">
            <v>0</v>
          </cell>
          <cell r="Y386">
            <v>0</v>
          </cell>
          <cell r="Z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0</v>
          </cell>
          <cell r="AE386">
            <v>0</v>
          </cell>
          <cell r="AF386">
            <v>0</v>
          </cell>
          <cell r="AG386">
            <v>0</v>
          </cell>
          <cell r="AH386">
            <v>0</v>
          </cell>
          <cell r="AI386">
            <v>0</v>
          </cell>
          <cell r="AJ386">
            <v>0</v>
          </cell>
          <cell r="AK386">
            <v>0</v>
          </cell>
          <cell r="AL386">
            <v>0</v>
          </cell>
          <cell r="AM386">
            <v>0</v>
          </cell>
          <cell r="AN386">
            <v>0</v>
          </cell>
          <cell r="AO386">
            <v>0</v>
          </cell>
          <cell r="AP386">
            <v>0</v>
          </cell>
          <cell r="AQ386">
            <v>0</v>
          </cell>
          <cell r="AR386">
            <v>0</v>
          </cell>
          <cell r="AS386">
            <v>0</v>
          </cell>
          <cell r="AT386">
            <v>0</v>
          </cell>
          <cell r="AU386">
            <v>0</v>
          </cell>
          <cell r="AV386">
            <v>0</v>
          </cell>
          <cell r="AW386">
            <v>0</v>
          </cell>
          <cell r="AX386">
            <v>0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0</v>
          </cell>
        </row>
        <row r="387">
          <cell r="A387" t="str">
            <v>02.5.07.98</v>
          </cell>
          <cell r="B387" t="str">
            <v xml:space="preserve">HAVUZDAN ALINAN KOMİSYONLAR </v>
          </cell>
          <cell r="C387">
            <v>0</v>
          </cell>
          <cell r="D387">
            <v>0</v>
          </cell>
          <cell r="E387">
            <v>0</v>
          </cell>
          <cell r="F387">
            <v>0</v>
          </cell>
          <cell r="G387">
            <v>0</v>
          </cell>
          <cell r="H387">
            <v>0</v>
          </cell>
          <cell r="I387">
            <v>0</v>
          </cell>
          <cell r="J387">
            <v>0</v>
          </cell>
          <cell r="K387">
            <v>0</v>
          </cell>
          <cell r="L387">
            <v>0</v>
          </cell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0</v>
          </cell>
          <cell r="V387">
            <v>0</v>
          </cell>
          <cell r="W387">
            <v>0</v>
          </cell>
          <cell r="X387">
            <v>0</v>
          </cell>
          <cell r="Y387">
            <v>0</v>
          </cell>
          <cell r="Z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0</v>
          </cell>
          <cell r="AE387">
            <v>0</v>
          </cell>
          <cell r="AF387">
            <v>0</v>
          </cell>
          <cell r="AG387">
            <v>0</v>
          </cell>
          <cell r="AH387">
            <v>0</v>
          </cell>
          <cell r="AI387">
            <v>0</v>
          </cell>
          <cell r="AJ387">
            <v>0</v>
          </cell>
          <cell r="AK387">
            <v>0</v>
          </cell>
          <cell r="AL387">
            <v>0</v>
          </cell>
          <cell r="AM387">
            <v>0</v>
          </cell>
          <cell r="AN387">
            <v>0</v>
          </cell>
          <cell r="AO387">
            <v>0</v>
          </cell>
          <cell r="AP387">
            <v>0</v>
          </cell>
          <cell r="AQ387">
            <v>0</v>
          </cell>
          <cell r="AR387">
            <v>0</v>
          </cell>
          <cell r="AS387">
            <v>0</v>
          </cell>
          <cell r="AT387">
            <v>0</v>
          </cell>
          <cell r="AU387">
            <v>0</v>
          </cell>
          <cell r="AV387">
            <v>0</v>
          </cell>
          <cell r="AW387">
            <v>0</v>
          </cell>
          <cell r="AX387">
            <v>0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0</v>
          </cell>
        </row>
        <row r="388">
          <cell r="A388" t="str">
            <v>02.5.09</v>
          </cell>
          <cell r="B388" t="str">
            <v>DIGER FAALIYET GIDERLERI (-)</v>
          </cell>
          <cell r="C388">
            <v>0</v>
          </cell>
          <cell r="D388">
            <v>0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0</v>
          </cell>
          <cell r="V388">
            <v>0</v>
          </cell>
          <cell r="W388">
            <v>0</v>
          </cell>
          <cell r="X388">
            <v>0</v>
          </cell>
          <cell r="Y388">
            <v>0</v>
          </cell>
          <cell r="Z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0</v>
          </cell>
          <cell r="AE388">
            <v>0</v>
          </cell>
          <cell r="AF388">
            <v>0</v>
          </cell>
          <cell r="AG388">
            <v>0</v>
          </cell>
          <cell r="AH388">
            <v>0</v>
          </cell>
          <cell r="AI388">
            <v>0</v>
          </cell>
          <cell r="AJ388">
            <v>0</v>
          </cell>
          <cell r="AK388">
            <v>0</v>
          </cell>
          <cell r="AL388">
            <v>0</v>
          </cell>
          <cell r="AM388">
            <v>0</v>
          </cell>
          <cell r="AN388">
            <v>0</v>
          </cell>
          <cell r="AO388">
            <v>0</v>
          </cell>
          <cell r="AP388">
            <v>0</v>
          </cell>
          <cell r="AQ388">
            <v>0</v>
          </cell>
          <cell r="AR388">
            <v>0</v>
          </cell>
          <cell r="AS388">
            <v>0</v>
          </cell>
          <cell r="AT388">
            <v>0</v>
          </cell>
          <cell r="AU388">
            <v>0</v>
          </cell>
          <cell r="AV388">
            <v>0</v>
          </cell>
          <cell r="AW388">
            <v>0</v>
          </cell>
          <cell r="AX388">
            <v>0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0</v>
          </cell>
        </row>
        <row r="389">
          <cell r="A389" t="str">
            <v>02.5.09.01</v>
          </cell>
          <cell r="B389" t="str">
            <v>GÜVENCE HESABI</v>
          </cell>
          <cell r="C389">
            <v>0</v>
          </cell>
          <cell r="D389">
            <v>0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  <cell r="AK389">
            <v>0</v>
          </cell>
          <cell r="AL389">
            <v>0</v>
          </cell>
          <cell r="AM389">
            <v>0</v>
          </cell>
          <cell r="AN389">
            <v>0</v>
          </cell>
          <cell r="AO389">
            <v>0</v>
          </cell>
          <cell r="AP389">
            <v>0</v>
          </cell>
          <cell r="AQ389">
            <v>0</v>
          </cell>
          <cell r="AR389">
            <v>0</v>
          </cell>
          <cell r="AS389">
            <v>0</v>
          </cell>
          <cell r="AT389">
            <v>0</v>
          </cell>
          <cell r="AU389">
            <v>0</v>
          </cell>
          <cell r="AV389">
            <v>0</v>
          </cell>
          <cell r="AW389">
            <v>0</v>
          </cell>
          <cell r="AX389">
            <v>0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0</v>
          </cell>
        </row>
        <row r="390">
          <cell r="A390" t="str">
            <v>02.9</v>
          </cell>
          <cell r="B390" t="str">
            <v>DİĞER TEKNİK GİDERLER</v>
          </cell>
          <cell r="C390">
            <v>-154735344.83000001</v>
          </cell>
          <cell r="D390">
            <v>-2250.6799999999998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-133378777.98999999</v>
          </cell>
          <cell r="O390">
            <v>0</v>
          </cell>
          <cell r="P390">
            <v>-1473540.45</v>
          </cell>
          <cell r="Q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0</v>
          </cell>
          <cell r="V390">
            <v>-45</v>
          </cell>
          <cell r="W390">
            <v>-18246.84</v>
          </cell>
          <cell r="X390">
            <v>0</v>
          </cell>
          <cell r="Y390">
            <v>0</v>
          </cell>
          <cell r="Z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  <cell r="AH390">
            <v>0</v>
          </cell>
          <cell r="AI390">
            <v>0</v>
          </cell>
          <cell r="AJ390">
            <v>0</v>
          </cell>
          <cell r="AK390">
            <v>-2257.12</v>
          </cell>
          <cell r="AL390">
            <v>0</v>
          </cell>
          <cell r="AM390">
            <v>0</v>
          </cell>
          <cell r="AN390">
            <v>0</v>
          </cell>
          <cell r="AO390">
            <v>0</v>
          </cell>
          <cell r="AP390">
            <v>0</v>
          </cell>
          <cell r="AQ390">
            <v>0</v>
          </cell>
          <cell r="AR390">
            <v>0</v>
          </cell>
          <cell r="AS390">
            <v>0</v>
          </cell>
          <cell r="AT390">
            <v>0</v>
          </cell>
          <cell r="AU390">
            <v>0</v>
          </cell>
          <cell r="AV390">
            <v>0</v>
          </cell>
          <cell r="AW390">
            <v>0</v>
          </cell>
          <cell r="AX390">
            <v>0</v>
          </cell>
          <cell r="AY390">
            <v>-19860226.75</v>
          </cell>
          <cell r="AZ390">
            <v>0</v>
          </cell>
          <cell r="BA390">
            <v>-154735344.83000001</v>
          </cell>
          <cell r="BB390">
            <v>-2250.6799999999998</v>
          </cell>
          <cell r="BC390">
            <v>0</v>
          </cell>
        </row>
        <row r="391">
          <cell r="A391" t="str">
            <v>02.9.01</v>
          </cell>
          <cell r="B391" t="str">
            <v>DİĞER TEKNİK GİDERLER (-)</v>
          </cell>
          <cell r="C391">
            <v>-154735344.83000001</v>
          </cell>
          <cell r="D391">
            <v>-2250.6799999999998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M391">
            <v>0</v>
          </cell>
          <cell r="N391">
            <v>-133378777.98999999</v>
          </cell>
          <cell r="O391">
            <v>0</v>
          </cell>
          <cell r="P391">
            <v>-1473540.45</v>
          </cell>
          <cell r="Q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0</v>
          </cell>
          <cell r="V391">
            <v>-45</v>
          </cell>
          <cell r="W391">
            <v>-18246.84</v>
          </cell>
          <cell r="X391">
            <v>0</v>
          </cell>
          <cell r="Y391">
            <v>0</v>
          </cell>
          <cell r="Z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0</v>
          </cell>
          <cell r="AF391">
            <v>0</v>
          </cell>
          <cell r="AG391">
            <v>0</v>
          </cell>
          <cell r="AH391">
            <v>0</v>
          </cell>
          <cell r="AI391">
            <v>0</v>
          </cell>
          <cell r="AJ391">
            <v>0</v>
          </cell>
          <cell r="AK391">
            <v>-2257.12</v>
          </cell>
          <cell r="AL391">
            <v>0</v>
          </cell>
          <cell r="AM391">
            <v>0</v>
          </cell>
          <cell r="AN391">
            <v>0</v>
          </cell>
          <cell r="AO391">
            <v>0</v>
          </cell>
          <cell r="AP391">
            <v>0</v>
          </cell>
          <cell r="AQ391">
            <v>0</v>
          </cell>
          <cell r="AR391">
            <v>0</v>
          </cell>
          <cell r="AS391">
            <v>0</v>
          </cell>
          <cell r="AT391">
            <v>0</v>
          </cell>
          <cell r="AU391">
            <v>0</v>
          </cell>
          <cell r="AV391">
            <v>0</v>
          </cell>
          <cell r="AW391">
            <v>0</v>
          </cell>
          <cell r="AX391">
            <v>0</v>
          </cell>
          <cell r="AY391">
            <v>-19860226.75</v>
          </cell>
          <cell r="AZ391">
            <v>0</v>
          </cell>
          <cell r="BA391">
            <v>-154735344.83000001</v>
          </cell>
          <cell r="BB391">
            <v>-2250.6799999999998</v>
          </cell>
          <cell r="BC391">
            <v>0</v>
          </cell>
        </row>
        <row r="392">
          <cell r="A392" t="str">
            <v>02.9.01.01</v>
          </cell>
          <cell r="B392" t="str">
            <v>ASİSTANS GİDERLERİ</v>
          </cell>
          <cell r="C392">
            <v>-21338272.719999999</v>
          </cell>
          <cell r="D392">
            <v>-2250.6799999999998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2.2799999999999998</v>
          </cell>
          <cell r="O392">
            <v>0</v>
          </cell>
          <cell r="P392">
            <v>-1473540.45</v>
          </cell>
          <cell r="Q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0</v>
          </cell>
          <cell r="V392">
            <v>0</v>
          </cell>
          <cell r="W392">
            <v>0</v>
          </cell>
          <cell r="X392">
            <v>0</v>
          </cell>
          <cell r="Y392">
            <v>0</v>
          </cell>
          <cell r="Z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0</v>
          </cell>
          <cell r="AE392">
            <v>0</v>
          </cell>
          <cell r="AF392">
            <v>0</v>
          </cell>
          <cell r="AG392">
            <v>0</v>
          </cell>
          <cell r="AH392">
            <v>0</v>
          </cell>
          <cell r="AI392">
            <v>0</v>
          </cell>
          <cell r="AJ392">
            <v>0</v>
          </cell>
          <cell r="AK392">
            <v>-2257.12</v>
          </cell>
          <cell r="AL392">
            <v>0</v>
          </cell>
          <cell r="AM392">
            <v>0</v>
          </cell>
          <cell r="AN392">
            <v>0</v>
          </cell>
          <cell r="AO392">
            <v>0</v>
          </cell>
          <cell r="AP392">
            <v>0</v>
          </cell>
          <cell r="AQ392">
            <v>0</v>
          </cell>
          <cell r="AR392">
            <v>0</v>
          </cell>
          <cell r="AS392">
            <v>0</v>
          </cell>
          <cell r="AT392">
            <v>0</v>
          </cell>
          <cell r="AU392">
            <v>0</v>
          </cell>
          <cell r="AV392">
            <v>0</v>
          </cell>
          <cell r="AW392">
            <v>0</v>
          </cell>
          <cell r="AX392">
            <v>0</v>
          </cell>
          <cell r="AY392">
            <v>-19860226.75</v>
          </cell>
          <cell r="AZ392">
            <v>0</v>
          </cell>
          <cell r="BA392">
            <v>-21338272.719999999</v>
          </cell>
          <cell r="BB392">
            <v>-2250.6799999999998</v>
          </cell>
          <cell r="BC392">
            <v>0</v>
          </cell>
        </row>
        <row r="393">
          <cell r="A393" t="str">
            <v>02.9.01.02</v>
          </cell>
          <cell r="B393" t="str">
            <v xml:space="preserve">ÖN EKSPERTİZ VE TERCÜME GİDERLERİ </v>
          </cell>
          <cell r="C393">
            <v>-133397072.11</v>
          </cell>
          <cell r="D393">
            <v>0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M393">
            <v>0</v>
          </cell>
          <cell r="N393">
            <v>-133378780.27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0</v>
          </cell>
          <cell r="V393">
            <v>-45</v>
          </cell>
          <cell r="W393">
            <v>-18246.84</v>
          </cell>
          <cell r="X393">
            <v>0</v>
          </cell>
          <cell r="Y393">
            <v>0</v>
          </cell>
          <cell r="Z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0</v>
          </cell>
          <cell r="AE393">
            <v>0</v>
          </cell>
          <cell r="AF393">
            <v>0</v>
          </cell>
          <cell r="AG393">
            <v>0</v>
          </cell>
          <cell r="AH393">
            <v>0</v>
          </cell>
          <cell r="AI393">
            <v>0</v>
          </cell>
          <cell r="AJ393">
            <v>0</v>
          </cell>
          <cell r="AK393">
            <v>0</v>
          </cell>
          <cell r="AL393">
            <v>0</v>
          </cell>
          <cell r="AM393">
            <v>0</v>
          </cell>
          <cell r="AN393">
            <v>0</v>
          </cell>
          <cell r="AO393">
            <v>0</v>
          </cell>
          <cell r="AP393">
            <v>0</v>
          </cell>
          <cell r="AQ393">
            <v>0</v>
          </cell>
          <cell r="AR393">
            <v>0</v>
          </cell>
          <cell r="AS393">
            <v>0</v>
          </cell>
          <cell r="AT393">
            <v>0</v>
          </cell>
          <cell r="AU393">
            <v>0</v>
          </cell>
          <cell r="AV393">
            <v>0</v>
          </cell>
          <cell r="AW393">
            <v>0</v>
          </cell>
          <cell r="AX393">
            <v>0</v>
          </cell>
          <cell r="AY393">
            <v>0</v>
          </cell>
          <cell r="AZ393">
            <v>0</v>
          </cell>
          <cell r="BA393">
            <v>-133397072.11</v>
          </cell>
          <cell r="BB393">
            <v>0</v>
          </cell>
          <cell r="BC393">
            <v>0</v>
          </cell>
        </row>
        <row r="394">
          <cell r="A394" t="str">
            <v>02.9.01.09</v>
          </cell>
          <cell r="B394" t="str">
            <v>DİĞER TEKNİK GİDERLER</v>
          </cell>
          <cell r="C394">
            <v>0</v>
          </cell>
          <cell r="D394">
            <v>0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  <cell r="V394">
            <v>0</v>
          </cell>
          <cell r="W394">
            <v>0</v>
          </cell>
          <cell r="X394">
            <v>0</v>
          </cell>
          <cell r="Y394">
            <v>0</v>
          </cell>
          <cell r="Z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0</v>
          </cell>
          <cell r="AE394">
            <v>0</v>
          </cell>
          <cell r="AF394">
            <v>0</v>
          </cell>
          <cell r="AG394">
            <v>0</v>
          </cell>
          <cell r="AH394">
            <v>0</v>
          </cell>
          <cell r="AI394">
            <v>0</v>
          </cell>
          <cell r="AJ394">
            <v>0</v>
          </cell>
          <cell r="AK394">
            <v>0</v>
          </cell>
          <cell r="AL394">
            <v>0</v>
          </cell>
          <cell r="AM394">
            <v>0</v>
          </cell>
          <cell r="AN394">
            <v>0</v>
          </cell>
          <cell r="AO394">
            <v>0</v>
          </cell>
          <cell r="AP394">
            <v>0</v>
          </cell>
          <cell r="AQ394">
            <v>0</v>
          </cell>
          <cell r="AR394">
            <v>0</v>
          </cell>
          <cell r="AS394">
            <v>0</v>
          </cell>
          <cell r="AT394">
            <v>0</v>
          </cell>
          <cell r="AU394">
            <v>0</v>
          </cell>
          <cell r="AV394">
            <v>0</v>
          </cell>
          <cell r="AW394">
            <v>0</v>
          </cell>
          <cell r="AX394">
            <v>0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0</v>
          </cell>
        </row>
        <row r="395">
          <cell r="A395" t="str">
            <v>02.9.02</v>
          </cell>
          <cell r="B395" t="str">
            <v>DİĞER TEKNİK GİDERLER REAS PAYI (+)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0</v>
          </cell>
          <cell r="V395">
            <v>0</v>
          </cell>
          <cell r="W395">
            <v>0</v>
          </cell>
          <cell r="X395">
            <v>0</v>
          </cell>
          <cell r="Y395">
            <v>0</v>
          </cell>
          <cell r="Z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0</v>
          </cell>
          <cell r="AE395">
            <v>0</v>
          </cell>
          <cell r="AF395">
            <v>0</v>
          </cell>
          <cell r="AG395">
            <v>0</v>
          </cell>
          <cell r="AH395">
            <v>0</v>
          </cell>
          <cell r="AI395">
            <v>0</v>
          </cell>
          <cell r="AJ395">
            <v>0</v>
          </cell>
          <cell r="AK395">
            <v>0</v>
          </cell>
          <cell r="AL395">
            <v>0</v>
          </cell>
          <cell r="AM395">
            <v>0</v>
          </cell>
          <cell r="AN395">
            <v>0</v>
          </cell>
          <cell r="AO395">
            <v>0</v>
          </cell>
          <cell r="AP395">
            <v>0</v>
          </cell>
          <cell r="AQ395">
            <v>0</v>
          </cell>
          <cell r="AR395">
            <v>0</v>
          </cell>
          <cell r="AS395">
            <v>0</v>
          </cell>
          <cell r="AT395">
            <v>0</v>
          </cell>
          <cell r="AU395">
            <v>0</v>
          </cell>
          <cell r="AV395">
            <v>0</v>
          </cell>
          <cell r="AW395">
            <v>0</v>
          </cell>
          <cell r="AX395">
            <v>0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0</v>
          </cell>
        </row>
        <row r="396">
          <cell r="A396" t="str">
            <v>02.9.02.09</v>
          </cell>
          <cell r="B396" t="str">
            <v>DİĞER TEKNİK GİDERLER REAS PAYI</v>
          </cell>
          <cell r="C396">
            <v>0</v>
          </cell>
          <cell r="D396">
            <v>0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  <cell r="AK396">
            <v>0</v>
          </cell>
          <cell r="AL396">
            <v>0</v>
          </cell>
          <cell r="AM396">
            <v>0</v>
          </cell>
          <cell r="AN396">
            <v>0</v>
          </cell>
          <cell r="AO396">
            <v>0</v>
          </cell>
          <cell r="AP396">
            <v>0</v>
          </cell>
          <cell r="AQ396">
            <v>0</v>
          </cell>
          <cell r="AR396">
            <v>0</v>
          </cell>
          <cell r="AS396">
            <v>0</v>
          </cell>
          <cell r="AT396">
            <v>0</v>
          </cell>
          <cell r="AU396">
            <v>0</v>
          </cell>
          <cell r="AV396">
            <v>0</v>
          </cell>
          <cell r="AW396">
            <v>0</v>
          </cell>
          <cell r="AX396">
            <v>0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0</v>
          </cell>
        </row>
        <row r="397">
          <cell r="C397">
            <v>0</v>
          </cell>
          <cell r="I397">
            <v>0</v>
          </cell>
          <cell r="V397">
            <v>0</v>
          </cell>
          <cell r="AV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0</v>
          </cell>
        </row>
        <row r="398">
          <cell r="C398">
            <v>-3194194947.8300014</v>
          </cell>
          <cell r="D398">
            <v>3245333.2300000004</v>
          </cell>
          <cell r="E398">
            <v>-488514.03</v>
          </cell>
          <cell r="F398">
            <v>1673561.28</v>
          </cell>
          <cell r="G398">
            <v>0</v>
          </cell>
          <cell r="H398">
            <v>7079101.4800000004</v>
          </cell>
          <cell r="I398">
            <v>168300.01</v>
          </cell>
          <cell r="J398">
            <v>1329603.06</v>
          </cell>
          <cell r="K398">
            <v>-11390371.439999999</v>
          </cell>
          <cell r="L398">
            <v>-12277</v>
          </cell>
          <cell r="M398">
            <v>997594.21</v>
          </cell>
          <cell r="N398">
            <v>-5843252233.6400013</v>
          </cell>
          <cell r="O398">
            <v>1469323931.6300001</v>
          </cell>
          <cell r="P398">
            <v>1454369.8400000036</v>
          </cell>
          <cell r="Q398">
            <v>5485699.4800000004</v>
          </cell>
          <cell r="R398">
            <v>2433740.9099999997</v>
          </cell>
          <cell r="S398">
            <v>0.59000000000000008</v>
          </cell>
          <cell r="T398">
            <v>-514074.74999999994</v>
          </cell>
          <cell r="U398">
            <v>1019313.1900000001</v>
          </cell>
          <cell r="V398">
            <v>1901.14</v>
          </cell>
          <cell r="W398">
            <v>-93232.330000000075</v>
          </cell>
          <cell r="X398">
            <v>-717315.22</v>
          </cell>
          <cell r="Y398">
            <v>103434.46999999997</v>
          </cell>
          <cell r="Z398">
            <v>0</v>
          </cell>
          <cell r="AA398">
            <v>-2880922.7</v>
          </cell>
          <cell r="AB398">
            <v>19203.010000000002</v>
          </cell>
          <cell r="AC398">
            <v>515232.9</v>
          </cell>
          <cell r="AD398">
            <v>0</v>
          </cell>
          <cell r="AE398">
            <v>-543306.12</v>
          </cell>
          <cell r="AF398">
            <v>17958821.290000003</v>
          </cell>
          <cell r="AG398">
            <v>-179694.52999999991</v>
          </cell>
          <cell r="AH398">
            <v>360867.29</v>
          </cell>
          <cell r="AI398">
            <v>3288920.9000000004</v>
          </cell>
          <cell r="AJ398">
            <v>0</v>
          </cell>
          <cell r="AK398">
            <v>9024213.0300000012</v>
          </cell>
          <cell r="AL398">
            <v>-5278452.0099999979</v>
          </cell>
          <cell r="AM398">
            <v>6484256.2800000003</v>
          </cell>
          <cell r="AN398">
            <v>4341273.46</v>
          </cell>
          <cell r="AO398">
            <v>-340897.06000000006</v>
          </cell>
          <cell r="AP398">
            <v>107.8</v>
          </cell>
          <cell r="AQ398">
            <v>58562.38</v>
          </cell>
          <cell r="AR398">
            <v>373123.20999999996</v>
          </cell>
          <cell r="AS398">
            <v>236139.51999999999</v>
          </cell>
          <cell r="AT398">
            <v>0</v>
          </cell>
          <cell r="AU398">
            <v>77519.26999999999</v>
          </cell>
          <cell r="AV398">
            <v>153.69999999999999</v>
          </cell>
          <cell r="AW398">
            <v>-17721760.319999993</v>
          </cell>
          <cell r="AX398">
            <v>17098624.239999998</v>
          </cell>
          <cell r="AY398">
            <v>1135065200.52</v>
          </cell>
          <cell r="AZ398">
            <v>0</v>
          </cell>
          <cell r="BA398">
            <v>-3194194947.8300014</v>
          </cell>
          <cell r="BB398">
            <v>21385327.280000001</v>
          </cell>
          <cell r="BC398">
            <v>0</v>
          </cell>
        </row>
        <row r="400">
          <cell r="B400" t="str">
            <v>GENEL TOPLAM</v>
          </cell>
          <cell r="C400">
            <v>0</v>
          </cell>
          <cell r="D400">
            <v>-2962932487.1700006</v>
          </cell>
        </row>
        <row r="402">
          <cell r="C402">
            <v>99.999999999999986</v>
          </cell>
          <cell r="D402">
            <v>0.26</v>
          </cell>
          <cell r="E402">
            <v>0</v>
          </cell>
          <cell r="F402">
            <v>0.75</v>
          </cell>
          <cell r="G402">
            <v>0</v>
          </cell>
          <cell r="H402">
            <v>0.08</v>
          </cell>
          <cell r="I402">
            <v>0.01</v>
          </cell>
          <cell r="J402">
            <v>0.01</v>
          </cell>
          <cell r="K402">
            <v>0.21</v>
          </cell>
          <cell r="L402">
            <v>0</v>
          </cell>
          <cell r="M402">
            <v>0.01</v>
          </cell>
          <cell r="N402">
            <v>59.05</v>
          </cell>
          <cell r="O402">
            <v>6.91</v>
          </cell>
          <cell r="P402">
            <v>0.41</v>
          </cell>
          <cell r="Q402">
            <v>0.09</v>
          </cell>
          <cell r="R402">
            <v>0.09</v>
          </cell>
          <cell r="S402">
            <v>0</v>
          </cell>
          <cell r="T402">
            <v>0.08</v>
          </cell>
          <cell r="U402">
            <v>7.0000000000000007E-2</v>
          </cell>
          <cell r="V402">
            <v>0</v>
          </cell>
          <cell r="W402">
            <v>0</v>
          </cell>
          <cell r="X402">
            <v>0.01</v>
          </cell>
          <cell r="Y402">
            <v>0.03</v>
          </cell>
          <cell r="Z402">
            <v>0</v>
          </cell>
          <cell r="AA402">
            <v>0.08</v>
          </cell>
          <cell r="AB402">
            <v>0</v>
          </cell>
          <cell r="AC402">
            <v>0.01</v>
          </cell>
          <cell r="AD402">
            <v>0</v>
          </cell>
          <cell r="AE402">
            <v>0</v>
          </cell>
          <cell r="AF402">
            <v>0.35</v>
          </cell>
          <cell r="AG402">
            <v>0.05</v>
          </cell>
          <cell r="AH402">
            <v>0.04</v>
          </cell>
          <cell r="AI402">
            <v>0.13</v>
          </cell>
          <cell r="AJ402">
            <v>0</v>
          </cell>
          <cell r="AK402">
            <v>0.16</v>
          </cell>
          <cell r="AL402">
            <v>0.77</v>
          </cell>
          <cell r="AM402">
            <v>0.5</v>
          </cell>
          <cell r="AN402">
            <v>0.19</v>
          </cell>
          <cell r="AO402">
            <v>0.12</v>
          </cell>
          <cell r="AP402">
            <v>0</v>
          </cell>
          <cell r="AQ402">
            <v>0</v>
          </cell>
          <cell r="AR402">
            <v>0.05</v>
          </cell>
          <cell r="AS402">
            <v>0.01</v>
          </cell>
          <cell r="AT402">
            <v>0</v>
          </cell>
          <cell r="AU402">
            <v>0</v>
          </cell>
          <cell r="AV402">
            <v>0</v>
          </cell>
          <cell r="AW402">
            <v>12.98</v>
          </cell>
          <cell r="AX402">
            <v>1.05</v>
          </cell>
          <cell r="AY402">
            <v>15.44</v>
          </cell>
          <cell r="AZ402">
            <v>0</v>
          </cell>
          <cell r="BA402">
            <v>0</v>
          </cell>
        </row>
        <row r="403">
          <cell r="A403" t="str">
            <v>614.01</v>
          </cell>
          <cell r="B403" t="str">
            <v>ÜRETIM GIDERLERI (-)</v>
          </cell>
          <cell r="C403">
            <v>-5377075.1200000001</v>
          </cell>
          <cell r="D403">
            <v>-13980.395312000001</v>
          </cell>
          <cell r="E403">
            <v>0</v>
          </cell>
          <cell r="F403">
            <v>-40328.063399999999</v>
          </cell>
          <cell r="G403">
            <v>0</v>
          </cell>
          <cell r="H403">
            <v>-4301.6600959999996</v>
          </cell>
          <cell r="I403">
            <v>-537.70751199999995</v>
          </cell>
          <cell r="J403">
            <v>-537.70751199999995</v>
          </cell>
          <cell r="K403">
            <v>-11291.857752</v>
          </cell>
          <cell r="L403">
            <v>0</v>
          </cell>
          <cell r="M403">
            <v>-537.70751199999995</v>
          </cell>
          <cell r="N403">
            <v>-3175162.8583599995</v>
          </cell>
          <cell r="O403">
            <v>-371555.89079199999</v>
          </cell>
          <cell r="P403">
            <v>-22046.007991999999</v>
          </cell>
          <cell r="Q403">
            <v>-4839.3676079999996</v>
          </cell>
          <cell r="R403">
            <v>-4839.3676079999996</v>
          </cell>
          <cell r="S403">
            <v>0</v>
          </cell>
          <cell r="T403">
            <v>-4301.6600959999996</v>
          </cell>
          <cell r="U403">
            <v>-3763.9525840000006</v>
          </cell>
          <cell r="V403">
            <v>0</v>
          </cell>
          <cell r="W403">
            <v>0</v>
          </cell>
          <cell r="X403">
            <v>-537.70751199999995</v>
          </cell>
          <cell r="Y403">
            <v>-1613.1225359999999</v>
          </cell>
          <cell r="Z403">
            <v>0</v>
          </cell>
          <cell r="AA403">
            <v>-4301.6600959999996</v>
          </cell>
          <cell r="AB403">
            <v>0</v>
          </cell>
          <cell r="AC403">
            <v>-537.70751199999995</v>
          </cell>
          <cell r="AD403">
            <v>0</v>
          </cell>
          <cell r="AE403">
            <v>0</v>
          </cell>
          <cell r="AF403">
            <v>-18819.762919999997</v>
          </cell>
          <cell r="AG403">
            <v>-2688.5375599999998</v>
          </cell>
          <cell r="AH403">
            <v>-2150.8300479999998</v>
          </cell>
          <cell r="AI403">
            <v>-6990.1976560000003</v>
          </cell>
          <cell r="AJ403">
            <v>0</v>
          </cell>
          <cell r="AK403">
            <v>-8603.3201919999992</v>
          </cell>
          <cell r="AL403">
            <v>-41403.478424000001</v>
          </cell>
          <cell r="AM403">
            <v>-26885.375599999999</v>
          </cell>
          <cell r="AN403">
            <v>-10216.442728</v>
          </cell>
          <cell r="AO403">
            <v>-6452.4901439999994</v>
          </cell>
          <cell r="AP403">
            <v>0</v>
          </cell>
          <cell r="AQ403">
            <v>0</v>
          </cell>
          <cell r="AR403">
            <v>-2688.5375599999998</v>
          </cell>
          <cell r="AS403">
            <v>-537.70751199999995</v>
          </cell>
          <cell r="AT403">
            <v>0</v>
          </cell>
          <cell r="AU403">
            <v>0</v>
          </cell>
          <cell r="AV403">
            <v>0</v>
          </cell>
          <cell r="AW403">
            <v>-697944.35057600006</v>
          </cell>
          <cell r="AX403">
            <v>-56459.288760000003</v>
          </cell>
          <cell r="AY403">
            <v>-830220.39852799999</v>
          </cell>
          <cell r="AZ403">
            <v>0</v>
          </cell>
          <cell r="BA403">
            <v>0</v>
          </cell>
          <cell r="BB403">
            <v>-5377075.1200000001</v>
          </cell>
        </row>
        <row r="404">
          <cell r="A404" t="str">
            <v>614.02</v>
          </cell>
          <cell r="B404" t="str">
            <v>PERSONELE İLİŞKİN GİDERLER (-)</v>
          </cell>
          <cell r="C404">
            <v>-303857644.63999999</v>
          </cell>
          <cell r="D404">
            <v>-790029.87606399995</v>
          </cell>
          <cell r="E404">
            <v>0</v>
          </cell>
          <cell r="F404">
            <v>-2278932.3347999998</v>
          </cell>
          <cell r="G404">
            <v>0</v>
          </cell>
          <cell r="H404">
            <v>-243086.11571199997</v>
          </cell>
          <cell r="I404">
            <v>-30385.764463999996</v>
          </cell>
          <cell r="J404">
            <v>-30385.764463999996</v>
          </cell>
          <cell r="K404">
            <v>-638101.05374399992</v>
          </cell>
          <cell r="L404">
            <v>0</v>
          </cell>
          <cell r="M404">
            <v>-30385.764463999996</v>
          </cell>
          <cell r="N404">
            <v>-179427939.15991998</v>
          </cell>
          <cell r="O404">
            <v>-20996563.244624</v>
          </cell>
          <cell r="P404">
            <v>-1245816.3430239998</v>
          </cell>
          <cell r="Q404">
            <v>-273471.88017599995</v>
          </cell>
          <cell r="R404">
            <v>-273471.88017599995</v>
          </cell>
          <cell r="S404">
            <v>0</v>
          </cell>
          <cell r="T404">
            <v>-243086.11571199997</v>
          </cell>
          <cell r="U404">
            <v>-212700.35124799999</v>
          </cell>
          <cell r="V404">
            <v>0</v>
          </cell>
          <cell r="W404">
            <v>0</v>
          </cell>
          <cell r="X404">
            <v>-30385.764463999996</v>
          </cell>
          <cell r="Y404">
            <v>-91157.293391999992</v>
          </cell>
          <cell r="Z404">
            <v>0</v>
          </cell>
          <cell r="AA404">
            <v>-243086.11571199997</v>
          </cell>
          <cell r="AB404">
            <v>0</v>
          </cell>
          <cell r="AC404">
            <v>-30385.764463999996</v>
          </cell>
          <cell r="AD404">
            <v>0</v>
          </cell>
          <cell r="AE404">
            <v>0</v>
          </cell>
          <cell r="AF404">
            <v>-1063501.7562399998</v>
          </cell>
          <cell r="AG404">
            <v>-151928.82232000001</v>
          </cell>
          <cell r="AH404">
            <v>-121543.05785599998</v>
          </cell>
          <cell r="AI404">
            <v>-395014.93803199998</v>
          </cell>
          <cell r="AJ404">
            <v>0</v>
          </cell>
          <cell r="AK404">
            <v>-486172.23142399994</v>
          </cell>
          <cell r="AL404">
            <v>-2339703.8637279999</v>
          </cell>
          <cell r="AM404">
            <v>-1519288.2231999999</v>
          </cell>
          <cell r="AN404">
            <v>-577329.52481600002</v>
          </cell>
          <cell r="AO404">
            <v>-364629.17356799997</v>
          </cell>
          <cell r="AP404">
            <v>0</v>
          </cell>
          <cell r="AQ404">
            <v>0</v>
          </cell>
          <cell r="AR404">
            <v>-151928.82232000001</v>
          </cell>
          <cell r="AS404">
            <v>-30385.764463999996</v>
          </cell>
          <cell r="AT404">
            <v>0</v>
          </cell>
          <cell r="AU404">
            <v>0</v>
          </cell>
          <cell r="AV404">
            <v>0</v>
          </cell>
          <cell r="AW404">
            <v>-39440722.274271995</v>
          </cell>
          <cell r="AX404">
            <v>-3190505.2687199996</v>
          </cell>
          <cell r="AY404">
            <v>-46915620.332415998</v>
          </cell>
          <cell r="AZ404">
            <v>0</v>
          </cell>
          <cell r="BA404">
            <v>0</v>
          </cell>
          <cell r="BB404">
            <v>-303857644.63999993</v>
          </cell>
        </row>
        <row r="405">
          <cell r="A405" t="str">
            <v>614.03</v>
          </cell>
          <cell r="B405" t="str">
            <v>YÖNETIM GIDERLERI (-)</v>
          </cell>
          <cell r="C405">
            <v>-529924192.55000001</v>
          </cell>
          <cell r="D405">
            <v>-1377802.90063</v>
          </cell>
          <cell r="E405">
            <v>0</v>
          </cell>
          <cell r="F405">
            <v>-3974431.4441250004</v>
          </cell>
          <cell r="G405">
            <v>0</v>
          </cell>
          <cell r="H405">
            <v>-423939.35404000001</v>
          </cell>
          <cell r="I405">
            <v>-52992.419255000001</v>
          </cell>
          <cell r="J405">
            <v>-52992.419255000001</v>
          </cell>
          <cell r="K405">
            <v>-1112840.8043549999</v>
          </cell>
          <cell r="L405">
            <v>0</v>
          </cell>
          <cell r="M405">
            <v>-52992.419255000001</v>
          </cell>
          <cell r="N405">
            <v>-312920235.70077497</v>
          </cell>
          <cell r="O405">
            <v>-36617761.705205001</v>
          </cell>
          <cell r="P405">
            <v>-2172689.1894549998</v>
          </cell>
          <cell r="Q405">
            <v>-476931.77329499996</v>
          </cell>
          <cell r="R405">
            <v>-476931.77329499996</v>
          </cell>
          <cell r="S405">
            <v>0</v>
          </cell>
          <cell r="T405">
            <v>-423939.35404000001</v>
          </cell>
          <cell r="U405">
            <v>-370946.93478499999</v>
          </cell>
          <cell r="V405">
            <v>0</v>
          </cell>
          <cell r="W405">
            <v>0</v>
          </cell>
          <cell r="X405">
            <v>-52992.419255000001</v>
          </cell>
          <cell r="Y405">
            <v>-158977.25776499999</v>
          </cell>
          <cell r="Z405">
            <v>0</v>
          </cell>
          <cell r="AA405">
            <v>-423939.35404000001</v>
          </cell>
          <cell r="AB405">
            <v>0</v>
          </cell>
          <cell r="AC405">
            <v>-52992.419255000001</v>
          </cell>
          <cell r="AD405">
            <v>0</v>
          </cell>
          <cell r="AE405">
            <v>0</v>
          </cell>
          <cell r="AF405">
            <v>-1854734.6739249998</v>
          </cell>
          <cell r="AG405">
            <v>-264962.09627500002</v>
          </cell>
          <cell r="AH405">
            <v>-211969.67702</v>
          </cell>
          <cell r="AI405">
            <v>-688901.45031500002</v>
          </cell>
          <cell r="AJ405">
            <v>0</v>
          </cell>
          <cell r="AK405">
            <v>-847878.70808000001</v>
          </cell>
          <cell r="AL405">
            <v>-4080416.2826350005</v>
          </cell>
          <cell r="AM405">
            <v>-2649620.9627499999</v>
          </cell>
          <cell r="AN405">
            <v>-1006855.965845</v>
          </cell>
          <cell r="AO405">
            <v>-635909.03105999995</v>
          </cell>
          <cell r="AP405">
            <v>0</v>
          </cell>
          <cell r="AQ405">
            <v>0</v>
          </cell>
          <cell r="AR405">
            <v>-264962.09627500002</v>
          </cell>
          <cell r="AS405">
            <v>-52992.419255000001</v>
          </cell>
          <cell r="AT405">
            <v>0</v>
          </cell>
          <cell r="AU405">
            <v>0</v>
          </cell>
          <cell r="AV405">
            <v>0</v>
          </cell>
          <cell r="AW405">
            <v>-68784160.192990005</v>
          </cell>
          <cell r="AX405">
            <v>-5564204.0217749998</v>
          </cell>
          <cell r="AY405">
            <v>-81820295.329720005</v>
          </cell>
          <cell r="AZ405">
            <v>0</v>
          </cell>
          <cell r="BA405">
            <v>0</v>
          </cell>
          <cell r="BB405">
            <v>-529924192.54999995</v>
          </cell>
        </row>
        <row r="406">
          <cell r="A406" t="str">
            <v>614.05</v>
          </cell>
          <cell r="B406" t="str">
            <v>PAZARLAMA VE SATIS GIDERLERI (-)</v>
          </cell>
          <cell r="C406">
            <v>-46081600.450000003</v>
          </cell>
          <cell r="D406">
            <v>-119812.16117000001</v>
          </cell>
          <cell r="E406">
            <v>0</v>
          </cell>
          <cell r="F406">
            <v>-345612.00337500009</v>
          </cell>
          <cell r="G406">
            <v>0</v>
          </cell>
          <cell r="H406">
            <v>-36865.280360000004</v>
          </cell>
          <cell r="I406">
            <v>-4608.1600450000005</v>
          </cell>
          <cell r="J406">
            <v>-4608.1600450000005</v>
          </cell>
          <cell r="K406">
            <v>-96771.360944999993</v>
          </cell>
          <cell r="L406">
            <v>0</v>
          </cell>
          <cell r="M406">
            <v>-4608.1600450000005</v>
          </cell>
          <cell r="N406">
            <v>-27211185.065725002</v>
          </cell>
          <cell r="O406">
            <v>-3184238.5910950005</v>
          </cell>
          <cell r="P406">
            <v>-188934.56184500002</v>
          </cell>
          <cell r="Q406">
            <v>-41473.440405000001</v>
          </cell>
          <cell r="R406">
            <v>-41473.440405000001</v>
          </cell>
          <cell r="S406">
            <v>0</v>
          </cell>
          <cell r="T406">
            <v>-36865.280360000004</v>
          </cell>
          <cell r="U406">
            <v>-32257.120315000004</v>
          </cell>
          <cell r="V406">
            <v>0</v>
          </cell>
          <cell r="W406">
            <v>0</v>
          </cell>
          <cell r="X406">
            <v>-4608.1600450000005</v>
          </cell>
          <cell r="Y406">
            <v>-13824.480135000002</v>
          </cell>
          <cell r="Z406">
            <v>0</v>
          </cell>
          <cell r="AA406">
            <v>-36865.280360000004</v>
          </cell>
          <cell r="AB406">
            <v>0</v>
          </cell>
          <cell r="AC406">
            <v>-4608.1600450000005</v>
          </cell>
          <cell r="AD406">
            <v>0</v>
          </cell>
          <cell r="AE406">
            <v>0</v>
          </cell>
          <cell r="AF406">
            <v>-161285.60157500001</v>
          </cell>
          <cell r="AG406">
            <v>-23040.800225000003</v>
          </cell>
          <cell r="AH406">
            <v>-18432.640180000002</v>
          </cell>
          <cell r="AI406">
            <v>-59906.080585000003</v>
          </cell>
          <cell r="AJ406">
            <v>0</v>
          </cell>
          <cell r="AK406">
            <v>-73730.560720000009</v>
          </cell>
          <cell r="AL406">
            <v>-354828.32346500002</v>
          </cell>
          <cell r="AM406">
            <v>-230408.00225000002</v>
          </cell>
          <cell r="AN406">
            <v>-87555.040854999999</v>
          </cell>
          <cell r="AO406">
            <v>-55297.920540000006</v>
          </cell>
          <cell r="AP406">
            <v>0</v>
          </cell>
          <cell r="AQ406">
            <v>0</v>
          </cell>
          <cell r="AR406">
            <v>-23040.800225000003</v>
          </cell>
          <cell r="AS406">
            <v>-4608.1600450000005</v>
          </cell>
          <cell r="AT406">
            <v>0</v>
          </cell>
          <cell r="AU406">
            <v>0</v>
          </cell>
          <cell r="AV406">
            <v>0</v>
          </cell>
          <cell r="AW406">
            <v>-5981391.7384100007</v>
          </cell>
          <cell r="AX406">
            <v>-483856.80472500005</v>
          </cell>
          <cell r="AY406">
            <v>-7114999.109480001</v>
          </cell>
          <cell r="AZ406">
            <v>0</v>
          </cell>
          <cell r="BA406">
            <v>0</v>
          </cell>
          <cell r="BB406">
            <v>-46081600.45000001</v>
          </cell>
        </row>
        <row r="407">
          <cell r="A407" t="str">
            <v>614.06</v>
          </cell>
          <cell r="B407" t="str">
            <v>DISARIDAN SAGLANAN FAYDA VE</v>
          </cell>
          <cell r="C407">
            <v>-279881417.89999998</v>
          </cell>
          <cell r="D407">
            <v>-727691.68654000002</v>
          </cell>
          <cell r="E407">
            <v>0</v>
          </cell>
          <cell r="F407">
            <v>-2099110.6342499997</v>
          </cell>
          <cell r="G407">
            <v>0</v>
          </cell>
          <cell r="H407">
            <v>-223905.13432000001</v>
          </cell>
          <cell r="I407">
            <v>-27988.141790000001</v>
          </cell>
          <cell r="J407">
            <v>-27988.141790000001</v>
          </cell>
          <cell r="K407">
            <v>-587750.97758999991</v>
          </cell>
          <cell r="L407">
            <v>0</v>
          </cell>
          <cell r="M407">
            <v>-27988.141790000001</v>
          </cell>
          <cell r="N407">
            <v>-165269977.26994997</v>
          </cell>
          <cell r="O407">
            <v>-19339805.976889998</v>
          </cell>
          <cell r="P407">
            <v>-1147513.8133899998</v>
          </cell>
          <cell r="Q407">
            <v>-251893.27610999998</v>
          </cell>
          <cell r="R407">
            <v>-251893.27610999998</v>
          </cell>
          <cell r="S407">
            <v>0</v>
          </cell>
          <cell r="T407">
            <v>-223905.13432000001</v>
          </cell>
          <cell r="U407">
            <v>-195916.99252999999</v>
          </cell>
          <cell r="V407">
            <v>0</v>
          </cell>
          <cell r="W407">
            <v>0</v>
          </cell>
          <cell r="X407">
            <v>-27988.141790000001</v>
          </cell>
          <cell r="Y407">
            <v>-83964.425369999983</v>
          </cell>
          <cell r="Z407">
            <v>0</v>
          </cell>
          <cell r="AA407">
            <v>-223905.13432000001</v>
          </cell>
          <cell r="AB407">
            <v>0</v>
          </cell>
          <cell r="AC407">
            <v>-27988.141790000001</v>
          </cell>
          <cell r="AD407">
            <v>0</v>
          </cell>
          <cell r="AE407">
            <v>0</v>
          </cell>
          <cell r="AF407">
            <v>-979584.96264999988</v>
          </cell>
          <cell r="AG407">
            <v>-139940.70895</v>
          </cell>
          <cell r="AH407">
            <v>-111952.56716000001</v>
          </cell>
          <cell r="AI407">
            <v>-363845.84327000001</v>
          </cell>
          <cell r="AJ407">
            <v>0</v>
          </cell>
          <cell r="AK407">
            <v>-447810.26864000002</v>
          </cell>
          <cell r="AL407">
            <v>-2155086.9178299997</v>
          </cell>
          <cell r="AM407">
            <v>-1399407.0894999998</v>
          </cell>
          <cell r="AN407">
            <v>-531774.69400999998</v>
          </cell>
          <cell r="AO407">
            <v>-335857.70147999993</v>
          </cell>
          <cell r="AP407">
            <v>0</v>
          </cell>
          <cell r="AQ407">
            <v>0</v>
          </cell>
          <cell r="AR407">
            <v>-139940.70895</v>
          </cell>
          <cell r="AS407">
            <v>-27988.141790000001</v>
          </cell>
          <cell r="AT407">
            <v>0</v>
          </cell>
          <cell r="AU407">
            <v>0</v>
          </cell>
          <cell r="AV407">
            <v>0</v>
          </cell>
          <cell r="AW407">
            <v>-36328608.043420002</v>
          </cell>
          <cell r="AX407">
            <v>-2938754.8879500004</v>
          </cell>
          <cell r="AY407">
            <v>-43213690.923759997</v>
          </cell>
          <cell r="AZ407">
            <v>0</v>
          </cell>
          <cell r="BA407">
            <v>0</v>
          </cell>
          <cell r="BB407">
            <v>-279881417.89999998</v>
          </cell>
        </row>
        <row r="408">
          <cell r="A408" t="str">
            <v>614.08</v>
          </cell>
          <cell r="B408" t="str">
            <v>DIGER FAALIYET GIDERLERI (-)</v>
          </cell>
          <cell r="C408">
            <v>-182418.16</v>
          </cell>
          <cell r="D408">
            <v>-474.28721600000006</v>
          </cell>
          <cell r="E408">
            <v>0</v>
          </cell>
          <cell r="F408">
            <v>-1368.1361999999999</v>
          </cell>
          <cell r="G408">
            <v>0</v>
          </cell>
          <cell r="H408">
            <v>-145.934528</v>
          </cell>
          <cell r="I408">
            <v>-18.241816</v>
          </cell>
          <cell r="J408">
            <v>-18.241816</v>
          </cell>
          <cell r="K408">
            <v>-383.07813600000003</v>
          </cell>
          <cell r="L408">
            <v>0</v>
          </cell>
          <cell r="M408">
            <v>-18.241816</v>
          </cell>
          <cell r="N408">
            <v>-107717.92348</v>
          </cell>
          <cell r="O408">
            <v>-12605.094856</v>
          </cell>
          <cell r="P408">
            <v>-747.91445599999997</v>
          </cell>
          <cell r="Q408">
            <v>-164.176344</v>
          </cell>
          <cell r="R408">
            <v>-164.176344</v>
          </cell>
          <cell r="S408">
            <v>0</v>
          </cell>
          <cell r="T408">
            <v>-145.934528</v>
          </cell>
          <cell r="U408">
            <v>-127.69271200000001</v>
          </cell>
          <cell r="V408">
            <v>0</v>
          </cell>
          <cell r="W408">
            <v>0</v>
          </cell>
          <cell r="X408">
            <v>-18.241816</v>
          </cell>
          <cell r="Y408">
            <v>-54.725448</v>
          </cell>
          <cell r="Z408">
            <v>0</v>
          </cell>
          <cell r="AA408">
            <v>-145.934528</v>
          </cell>
          <cell r="AB408">
            <v>0</v>
          </cell>
          <cell r="AC408">
            <v>-18.241816</v>
          </cell>
          <cell r="AD408">
            <v>0</v>
          </cell>
          <cell r="AE408">
            <v>0</v>
          </cell>
          <cell r="AF408">
            <v>-638.46356000000003</v>
          </cell>
          <cell r="AG408">
            <v>-91.209080000000014</v>
          </cell>
          <cell r="AH408">
            <v>-72.967264</v>
          </cell>
          <cell r="AI408">
            <v>-237.14360800000003</v>
          </cell>
          <cell r="AJ408">
            <v>0</v>
          </cell>
          <cell r="AK408">
            <v>-291.869056</v>
          </cell>
          <cell r="AL408">
            <v>-1404.6198320000001</v>
          </cell>
          <cell r="AM408">
            <v>-912.09080000000006</v>
          </cell>
          <cell r="AN408">
            <v>-346.59450400000003</v>
          </cell>
          <cell r="AO408">
            <v>-218.901792</v>
          </cell>
          <cell r="AP408">
            <v>0</v>
          </cell>
          <cell r="AQ408">
            <v>0</v>
          </cell>
          <cell r="AR408">
            <v>-91.209080000000014</v>
          </cell>
          <cell r="AS408">
            <v>-18.241816</v>
          </cell>
          <cell r="AT408">
            <v>0</v>
          </cell>
          <cell r="AU408">
            <v>0</v>
          </cell>
          <cell r="AV408">
            <v>0</v>
          </cell>
          <cell r="AW408">
            <v>-23677.877167999999</v>
          </cell>
          <cell r="AX408">
            <v>-1915.39068</v>
          </cell>
          <cell r="AY408">
            <v>-28165.363903999998</v>
          </cell>
          <cell r="AZ408">
            <v>0</v>
          </cell>
          <cell r="BA408">
            <v>0</v>
          </cell>
          <cell r="BB408">
            <v>-182418.16</v>
          </cell>
        </row>
        <row r="411">
          <cell r="B411" t="str">
            <v xml:space="preserve">FAALİYET GİDERLERİ </v>
          </cell>
          <cell r="C411">
            <v>-1165304348.8199999</v>
          </cell>
          <cell r="D411">
            <v>-3029791.306932</v>
          </cell>
          <cell r="E411">
            <v>0</v>
          </cell>
          <cell r="F411">
            <v>-8739782.6161499992</v>
          </cell>
          <cell r="G411">
            <v>0</v>
          </cell>
          <cell r="H411">
            <v>-932243.47905600001</v>
          </cell>
          <cell r="I411">
            <v>-116530.434882</v>
          </cell>
          <cell r="J411">
            <v>-116530.434882</v>
          </cell>
          <cell r="K411">
            <v>-2447139.1325219995</v>
          </cell>
          <cell r="L411">
            <v>0</v>
          </cell>
          <cell r="M411">
            <v>-116530.434882</v>
          </cell>
          <cell r="N411">
            <v>-688112217.97820997</v>
          </cell>
          <cell r="O411">
            <v>-80522530.503461987</v>
          </cell>
          <cell r="P411">
            <v>-4777747.830161999</v>
          </cell>
          <cell r="Q411">
            <v>-1048773.9139379999</v>
          </cell>
          <cell r="R411">
            <v>-1048773.9139379999</v>
          </cell>
          <cell r="S411">
            <v>0</v>
          </cell>
          <cell r="T411">
            <v>-932243.47905600001</v>
          </cell>
          <cell r="U411">
            <v>-815713.04417399981</v>
          </cell>
          <cell r="V411">
            <v>0</v>
          </cell>
          <cell r="W411">
            <v>0</v>
          </cell>
          <cell r="X411">
            <v>-116530.434882</v>
          </cell>
          <cell r="Y411">
            <v>-349591.30464600003</v>
          </cell>
          <cell r="Z411">
            <v>0</v>
          </cell>
          <cell r="AA411">
            <v>-932243.47905600001</v>
          </cell>
          <cell r="AB411">
            <v>0</v>
          </cell>
          <cell r="AC411">
            <v>-116530.434882</v>
          </cell>
          <cell r="AD411">
            <v>0</v>
          </cell>
          <cell r="AE411">
            <v>0</v>
          </cell>
          <cell r="AF411">
            <v>-4078565.2208699994</v>
          </cell>
          <cell r="AG411">
            <v>-582652.17440999998</v>
          </cell>
          <cell r="AH411">
            <v>-466121.73952800001</v>
          </cell>
          <cell r="AI411">
            <v>-1514895.653466</v>
          </cell>
          <cell r="AJ411">
            <v>0</v>
          </cell>
          <cell r="AK411">
            <v>-1864486.958112</v>
          </cell>
          <cell r="AL411">
            <v>-8972843.4859140012</v>
          </cell>
          <cell r="AM411">
            <v>-5826521.7440999998</v>
          </cell>
          <cell r="AN411">
            <v>-2214078.2627580003</v>
          </cell>
          <cell r="AO411">
            <v>-1398365.2185840001</v>
          </cell>
          <cell r="AP411">
            <v>0</v>
          </cell>
          <cell r="AQ411">
            <v>0</v>
          </cell>
          <cell r="AR411">
            <v>-582652.17440999998</v>
          </cell>
          <cell r="AS411">
            <v>-116530.434882</v>
          </cell>
          <cell r="AT411">
            <v>0</v>
          </cell>
          <cell r="AU411">
            <v>0</v>
          </cell>
          <cell r="AV411">
            <v>0</v>
          </cell>
          <cell r="AW411">
            <v>-151256504.476836</v>
          </cell>
          <cell r="AX411">
            <v>-12235695.662610002</v>
          </cell>
          <cell r="AY411">
            <v>-179922991.45780799</v>
          </cell>
          <cell r="AZ411">
            <v>0</v>
          </cell>
          <cell r="BA411">
            <v>0</v>
          </cell>
        </row>
        <row r="412">
          <cell r="B412" t="str">
            <v>NET TEKNİK KAR ZARAR</v>
          </cell>
          <cell r="C412">
            <v>-4359499296.6500015</v>
          </cell>
          <cell r="D412">
            <v>215541.92306800047</v>
          </cell>
          <cell r="E412">
            <v>-488514.03</v>
          </cell>
          <cell r="F412">
            <v>-7066221.3361499989</v>
          </cell>
          <cell r="G412">
            <v>0</v>
          </cell>
          <cell r="H412">
            <v>6146858.0009440007</v>
          </cell>
          <cell r="I412">
            <v>51769.575118000008</v>
          </cell>
          <cell r="J412">
            <v>1213072.625118</v>
          </cell>
          <cell r="K412">
            <v>-13837510.572521999</v>
          </cell>
          <cell r="L412">
            <v>-12277</v>
          </cell>
          <cell r="M412">
            <v>881063.77511799999</v>
          </cell>
          <cell r="N412">
            <v>-6531364451.6182117</v>
          </cell>
          <cell r="O412">
            <v>1388801401.126538</v>
          </cell>
          <cell r="P412">
            <v>-3323377.9901619954</v>
          </cell>
          <cell r="Q412">
            <v>4436925.5660620006</v>
          </cell>
          <cell r="R412">
            <v>1384966.9960619998</v>
          </cell>
          <cell r="S412">
            <v>0.59000000000000008</v>
          </cell>
          <cell r="T412">
            <v>-1446318.229056</v>
          </cell>
          <cell r="U412">
            <v>203600.14582600025</v>
          </cell>
          <cell r="V412">
            <v>1901.14</v>
          </cell>
          <cell r="W412">
            <v>-93232.330000000075</v>
          </cell>
          <cell r="X412">
            <v>-833845.65488199994</v>
          </cell>
          <cell r="Y412">
            <v>-246156.83464600006</v>
          </cell>
          <cell r="Z412">
            <v>0</v>
          </cell>
          <cell r="AA412">
            <v>-3813166.179056</v>
          </cell>
          <cell r="AB412">
            <v>19203.010000000002</v>
          </cell>
          <cell r="AC412">
            <v>398702.46511800005</v>
          </cell>
          <cell r="AD412">
            <v>0</v>
          </cell>
          <cell r="AE412">
            <v>-543306.12</v>
          </cell>
          <cell r="AF412">
            <v>13880256.069130003</v>
          </cell>
          <cell r="AG412">
            <v>-762346.70440999989</v>
          </cell>
          <cell r="AH412">
            <v>-105254.44952800003</v>
          </cell>
          <cell r="AI412">
            <v>1774025.2465340004</v>
          </cell>
          <cell r="AJ412">
            <v>0</v>
          </cell>
          <cell r="AK412">
            <v>7159726.0718880016</v>
          </cell>
          <cell r="AL412">
            <v>-14251295.495913999</v>
          </cell>
          <cell r="AM412">
            <v>657734.53590000048</v>
          </cell>
          <cell r="AN412">
            <v>2127195.1972419997</v>
          </cell>
          <cell r="AO412">
            <v>-1739262.2785840002</v>
          </cell>
          <cell r="AP412">
            <v>107.8</v>
          </cell>
          <cell r="AQ412">
            <v>58562.38</v>
          </cell>
          <cell r="AR412">
            <v>-209528.96441000002</v>
          </cell>
          <cell r="AS412">
            <v>119609.08511799999</v>
          </cell>
          <cell r="AT412">
            <v>0</v>
          </cell>
          <cell r="AU412">
            <v>77519.26999999999</v>
          </cell>
          <cell r="AV412">
            <v>153.69999999999999</v>
          </cell>
          <cell r="AW412">
            <v>-168978264.79683599</v>
          </cell>
          <cell r="AX412">
            <v>4862928.5773899965</v>
          </cell>
          <cell r="AY412">
            <v>955142209.06219196</v>
          </cell>
          <cell r="AZ412">
            <v>0</v>
          </cell>
          <cell r="BA412">
            <v>-3194194947.8300014</v>
          </cell>
        </row>
        <row r="413">
          <cell r="B413" t="str">
            <v>Trafik ve Destek hariç</v>
          </cell>
          <cell r="C413">
            <v>1216722945.9060183</v>
          </cell>
        </row>
        <row r="418">
          <cell r="A418">
            <v>619</v>
          </cell>
          <cell r="B418" t="str">
            <v>DİĞER TEKNİK GİDERLER (-)</v>
          </cell>
          <cell r="C418">
            <v>-40895.550000000003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CD98-AF1A-4129-A1D1-05B129F6D327}">
  <sheetPr>
    <tabColor theme="2" tint="-0.499984740745262"/>
  </sheetPr>
  <dimension ref="A1:N137"/>
  <sheetViews>
    <sheetView showGridLines="0" tabSelected="1" zoomScale="80" zoomScaleNormal="80" workbookViewId="0">
      <pane xSplit="2" ySplit="6" topLeftCell="C7" activePane="bottomRight" state="frozen"/>
      <selection activeCell="M100" sqref="M100"/>
      <selection pane="topRight" activeCell="M100" sqref="M100"/>
      <selection pane="bottomLeft" activeCell="M100" sqref="M100"/>
      <selection pane="bottomRight" activeCell="C4" sqref="C4:H4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9.88671875" style="3" bestFit="1" customWidth="1"/>
    <col min="10" max="10" width="9.109375" style="3"/>
    <col min="11" max="11" width="14.44140625" style="3" customWidth="1"/>
    <col min="12" max="16384" width="9.109375" style="3"/>
  </cols>
  <sheetData>
    <row r="1" spans="1:14" ht="15" customHeight="1">
      <c r="A1" s="1" t="s">
        <v>0</v>
      </c>
      <c r="B1" s="2"/>
    </row>
    <row r="2" spans="1:14" ht="15" customHeight="1">
      <c r="A2" s="1" t="s">
        <v>1</v>
      </c>
      <c r="B2" s="4"/>
    </row>
    <row r="3" spans="1:14" ht="15" customHeight="1">
      <c r="A3" s="5" t="s">
        <v>362</v>
      </c>
      <c r="B3" s="2"/>
    </row>
    <row r="4" spans="1:14" ht="22.5" customHeight="1">
      <c r="C4" s="84" t="s">
        <v>2</v>
      </c>
      <c r="D4" s="85"/>
      <c r="E4" s="85"/>
      <c r="F4" s="85"/>
      <c r="G4" s="85"/>
      <c r="H4" s="86"/>
      <c r="J4" s="87" t="s">
        <v>3</v>
      </c>
      <c r="K4" s="88"/>
      <c r="L4" s="89"/>
      <c r="M4" s="6"/>
      <c r="N4" s="6"/>
    </row>
    <row r="5" spans="1:14" ht="22.5" customHeight="1">
      <c r="C5" s="90" t="s">
        <v>4</v>
      </c>
      <c r="D5" s="91"/>
      <c r="E5" s="90" t="s">
        <v>5</v>
      </c>
      <c r="F5" s="91"/>
      <c r="G5" s="90" t="s">
        <v>6</v>
      </c>
      <c r="H5" s="91"/>
      <c r="J5" s="7"/>
      <c r="N5" s="6"/>
    </row>
    <row r="6" spans="1:14" ht="79.5" customHeight="1" thickBot="1">
      <c r="A6" s="8" t="s">
        <v>7</v>
      </c>
      <c r="B6" s="8" t="s">
        <v>8</v>
      </c>
      <c r="C6" s="9" t="s">
        <v>9</v>
      </c>
      <c r="D6" s="9" t="s">
        <v>10</v>
      </c>
      <c r="E6" s="9" t="s">
        <v>9</v>
      </c>
      <c r="F6" s="9" t="s">
        <v>10</v>
      </c>
      <c r="G6" s="9" t="s">
        <v>9</v>
      </c>
      <c r="H6" s="9" t="s">
        <v>10</v>
      </c>
      <c r="J6" s="7"/>
      <c r="K6" s="10"/>
      <c r="L6" s="6"/>
      <c r="M6" s="6"/>
      <c r="N6" s="6"/>
    </row>
    <row r="7" spans="1:14" ht="12.75" customHeight="1">
      <c r="A7" s="11" t="s">
        <v>11</v>
      </c>
      <c r="B7" s="12">
        <v>704</v>
      </c>
      <c r="C7" s="13">
        <f ca="1">IFERROR(INDIRECT("'"&amp;C$5&amp;"'!"&amp;ADDRESS(MATCH(IF($C$4="Tüm Şirketler",9003,IF($C$4="Hayatdışı Sigorta Şirketleri",9000,9001)),INDIRECT("'"&amp;C$5&amp;"'!$B$1:$B$1095"),0),MATCH($B7,INDIRECT("'"&amp;C$5&amp;"'!5:5"),0))),0)</f>
        <v>159083129.48999998</v>
      </c>
      <c r="D7" s="13">
        <f ca="1">IFERROR(INDIRECT("'"&amp;C$5&amp;"'!"&amp;ADDRESS(MATCH(IF($C$4="Tüm Şirketler",9003,IF($C$4="Hayatdışı Sigorta Şirketleri",9000,9001)),INDIRECT("'"&amp;C$5&amp;"'!$B$1:$B$1095"),0),MATCH($B7,INDIRECT("'"&amp;C$5&amp;"'!5:5"),0)+1)),0)</f>
        <v>0</v>
      </c>
      <c r="E7" s="13">
        <f ca="1">IFERROR(INDIRECT("'"&amp;E$5&amp;"'!"&amp;ADDRESS(MATCH(IF($C$4="Tüm Şirketler",9003,IF($C$4="Hayatdışı Sigorta Şirketleri",9000,9001)),INDIRECT("'"&amp;E$5&amp;"'!$B$1:$B$1095"),0),MATCH($B7,INDIRECT("'"&amp;E$5&amp;"'!5:5"),0))),0)</f>
        <v>0</v>
      </c>
      <c r="F7" s="13">
        <f ca="1">IFERROR(INDIRECT("'"&amp;E$5&amp;"'!"&amp;ADDRESS(MATCH(IF($C$4="Tüm Şirketler",9003,IF($C$4="Hayatdışı Sigorta Şirketleri",9000,9001)),INDIRECT("'"&amp;E$5&amp;"'!$B$1:$B$1095"),0),MATCH($B7,INDIRECT("'"&amp;E$5&amp;"'!5:5"),0)+1)),0)</f>
        <v>0</v>
      </c>
      <c r="G7" s="14">
        <f ca="1">+C7+E7</f>
        <v>159083129.48999998</v>
      </c>
      <c r="H7" s="14">
        <f ca="1">+D7+F7</f>
        <v>0</v>
      </c>
      <c r="K7" s="15"/>
      <c r="L7" s="15"/>
      <c r="M7" s="15"/>
      <c r="N7" s="6"/>
    </row>
    <row r="8" spans="1:14" ht="12.75" customHeight="1">
      <c r="A8" s="16" t="s">
        <v>12</v>
      </c>
      <c r="B8" s="17">
        <v>718</v>
      </c>
      <c r="C8" s="18">
        <f ca="1">IFERROR(INDIRECT("'"&amp;C$5&amp;"'!"&amp;ADDRESS(MATCH(IF($C$4="Tüm Şirketler",9003,IF($C$4="Hayatdışı Sigorta Şirketleri",9000,9001)),INDIRECT("'"&amp;C$5&amp;"'!$B$1:$B$1095"),0),MATCH($B8,INDIRECT("'"&amp;C$5&amp;"'!5:5"),0))),0)</f>
        <v>164403132.51035562</v>
      </c>
      <c r="D8" s="18">
        <f ca="1">IFERROR(INDIRECT("'"&amp;C$5&amp;"'!"&amp;ADDRESS(MATCH(IF($C$4="Tüm Şirketler",9003,IF($C$4="Hayatdışı Sigorta Şirketleri",9000,9001)),INDIRECT("'"&amp;C$5&amp;"'!$B$1:$B$1095"),0),MATCH($B8,INDIRECT("'"&amp;C$5&amp;"'!5:5"),0)+1)),0)</f>
        <v>0</v>
      </c>
      <c r="E8" s="18">
        <f ca="1">IFERROR(INDIRECT("'"&amp;E$5&amp;"'!"&amp;ADDRESS(MATCH(IF($C$4="Tüm Şirketler",9003,IF($C$4="Hayatdışı Sigorta Şirketleri",9000,9001)),INDIRECT("'"&amp;E$5&amp;"'!$B$1:$B$1095"),0),MATCH($B8,INDIRECT("'"&amp;E$5&amp;"'!5:5"),0))),0)</f>
        <v>0</v>
      </c>
      <c r="F8" s="18">
        <f ca="1">IFERROR(INDIRECT("'"&amp;E$5&amp;"'!"&amp;ADDRESS(MATCH(IF($C$4="Tüm Şirketler",9003,IF($C$4="Hayatdışı Sigorta Şirketleri",9000,9001)),INDIRECT("'"&amp;E$5&amp;"'!$B$1:$B$1095"),0),MATCH($B8,INDIRECT("'"&amp;E$5&amp;"'!5:5"),0)+1)),0)</f>
        <v>0</v>
      </c>
      <c r="G8" s="19">
        <f ca="1">+C8+E8</f>
        <v>164403132.51035562</v>
      </c>
      <c r="H8" s="19">
        <f ca="1">+D8+F8</f>
        <v>0</v>
      </c>
      <c r="K8" s="6"/>
      <c r="L8" s="6"/>
      <c r="M8" s="6"/>
      <c r="N8" s="6"/>
    </row>
    <row r="9" spans="1:14" ht="12.75" customHeight="1">
      <c r="A9" s="16" t="s">
        <v>13</v>
      </c>
      <c r="B9" s="17">
        <v>729</v>
      </c>
      <c r="C9" s="18">
        <f ca="1">IFERROR(INDIRECT("'"&amp;C$5&amp;"'!"&amp;ADDRESS(MATCH(IF($C$4="Tüm Şirketler",9003,IF($C$4="Hayatdışı Sigorta Şirketleri",9000,9001)),INDIRECT("'"&amp;C$5&amp;"'!$B$1:$B$1095"),0),MATCH($B9,INDIRECT("'"&amp;C$5&amp;"'!5:5"),0))),0)</f>
        <v>161424863.52000001</v>
      </c>
      <c r="D9" s="18">
        <f ca="1">IFERROR(INDIRECT("'"&amp;C$5&amp;"'!"&amp;ADDRESS(MATCH(IF($C$4="Tüm Şirketler",9003,IF($C$4="Hayatdışı Sigorta Şirketleri",9000,9001)),INDIRECT("'"&amp;C$5&amp;"'!$B$1:$B$1095"),0),MATCH($B9,INDIRECT("'"&amp;C$5&amp;"'!5:5"),0)+1)),0)</f>
        <v>0</v>
      </c>
      <c r="E9" s="18">
        <f ca="1">IFERROR(INDIRECT("'"&amp;E$5&amp;"'!"&amp;ADDRESS(MATCH(IF($C$4="Tüm Şirketler",9003,IF($C$4="Hayatdışı Sigorta Şirketleri",9000,9001)),INDIRECT("'"&amp;E$5&amp;"'!$B$1:$B$1095"),0),MATCH($B9,INDIRECT("'"&amp;E$5&amp;"'!5:5"),0))),0)</f>
        <v>0</v>
      </c>
      <c r="F9" s="18">
        <f ca="1">IFERROR(INDIRECT("'"&amp;E$5&amp;"'!"&amp;ADDRESS(MATCH(IF($C$4="Tüm Şirketler",9003,IF($C$4="Hayatdışı Sigorta Şirketleri",9000,9001)),INDIRECT("'"&amp;E$5&amp;"'!$B$1:$B$1095"),0),MATCH($B9,INDIRECT("'"&amp;E$5&amp;"'!5:5"),0)+1)),0)</f>
        <v>0</v>
      </c>
      <c r="G9" s="19">
        <f t="shared" ref="G9:H73" ca="1" si="0">+C9+E9</f>
        <v>161424863.52000001</v>
      </c>
      <c r="H9" s="19">
        <f t="shared" ca="1" si="0"/>
        <v>0</v>
      </c>
      <c r="K9" s="6"/>
      <c r="L9" s="6"/>
      <c r="M9" s="6"/>
      <c r="N9" s="6"/>
    </row>
    <row r="10" spans="1:14" ht="12.75" customHeight="1">
      <c r="A10" s="16" t="s">
        <v>14</v>
      </c>
      <c r="B10" s="17">
        <v>750</v>
      </c>
      <c r="C10" s="18">
        <f ca="1">IFERROR(INDIRECT("'"&amp;C$5&amp;"'!"&amp;ADDRESS(MATCH(IF($C$4="Tüm Şirketler",9003,IF($C$4="Hayatdışı Sigorta Şirketleri",9000,9001)),INDIRECT("'"&amp;C$5&amp;"'!$B$1:$B$1095"),0),MATCH($B10,INDIRECT("'"&amp;C$5&amp;"'!5:5"),0))),0)</f>
        <v>14842862483.442938</v>
      </c>
      <c r="D10" s="18">
        <f ca="1">IFERROR(INDIRECT("'"&amp;C$5&amp;"'!"&amp;ADDRESS(MATCH(IF($C$4="Tüm Şirketler",9003,IF($C$4="Hayatdışı Sigorta Şirketleri",9000,9001)),INDIRECT("'"&amp;C$5&amp;"'!$B$1:$B$1095"),0),MATCH($B10,INDIRECT("'"&amp;C$5&amp;"'!5:5"),0)+1)),0)</f>
        <v>38471993.639910005</v>
      </c>
      <c r="E10" s="18">
        <f ca="1">IFERROR(INDIRECT("'"&amp;E$5&amp;"'!"&amp;ADDRESS(MATCH(IF($C$4="Tüm Şirketler",9003,IF($C$4="Hayatdışı Sigorta Şirketleri",9000,9001)),INDIRECT("'"&amp;E$5&amp;"'!$B$1:$B$1095"),0),MATCH($B10,INDIRECT("'"&amp;E$5&amp;"'!5:5"),0))),0)</f>
        <v>28338076.189999968</v>
      </c>
      <c r="F10" s="18">
        <f ca="1">IFERROR(INDIRECT("'"&amp;E$5&amp;"'!"&amp;ADDRESS(MATCH(IF($C$4="Tüm Şirketler",9003,IF($C$4="Hayatdışı Sigorta Şirketleri",9000,9001)),INDIRECT("'"&amp;E$5&amp;"'!$B$1:$B$1095"),0),MATCH($B10,INDIRECT("'"&amp;E$5&amp;"'!5:5"),0)+1)),0)</f>
        <v>197256256.93000001</v>
      </c>
      <c r="G10" s="19">
        <f t="shared" ca="1" si="0"/>
        <v>14871200559.632938</v>
      </c>
      <c r="H10" s="19">
        <f t="shared" ca="1" si="0"/>
        <v>235728250.56991002</v>
      </c>
    </row>
    <row r="11" spans="1:14" ht="12.75" customHeight="1">
      <c r="A11" s="16" t="s">
        <v>15</v>
      </c>
      <c r="B11" s="17">
        <v>751</v>
      </c>
      <c r="C11" s="18">
        <f ca="1">IFERROR(INDIRECT("'"&amp;C$5&amp;"'!"&amp;ADDRESS(MATCH(IF($C$4="Tüm Şirketler",9003,IF($C$4="Hayatdışı Sigorta Şirketleri",9000,9001)),INDIRECT("'"&amp;C$5&amp;"'!$B$1:$B$1095"),0),MATCH($B11,INDIRECT("'"&amp;C$5&amp;"'!5:5"),0))),0)</f>
        <v>868960722.04955447</v>
      </c>
      <c r="D11" s="18">
        <f ca="1">IFERROR(INDIRECT("'"&amp;C$5&amp;"'!"&amp;ADDRESS(MATCH(IF($C$4="Tüm Şirketler",9003,IF($C$4="Hayatdışı Sigorta Şirketleri",9000,9001)),INDIRECT("'"&amp;C$5&amp;"'!$B$1:$B$1095"),0),MATCH($B11,INDIRECT("'"&amp;C$5&amp;"'!5:5"),0)+1)),0)</f>
        <v>0</v>
      </c>
      <c r="E11" s="18">
        <f ca="1">IFERROR(INDIRECT("'"&amp;E$5&amp;"'!"&amp;ADDRESS(MATCH(IF($C$4="Tüm Şirketler",9003,IF($C$4="Hayatdışı Sigorta Şirketleri",9000,9001)),INDIRECT("'"&amp;E$5&amp;"'!$B$1:$B$1095"),0),MATCH($B11,INDIRECT("'"&amp;E$5&amp;"'!5:5"),0))),0)</f>
        <v>0</v>
      </c>
      <c r="F11" s="18">
        <f ca="1">IFERROR(INDIRECT("'"&amp;E$5&amp;"'!"&amp;ADDRESS(MATCH(IF($C$4="Tüm Şirketler",9003,IF($C$4="Hayatdışı Sigorta Şirketleri",9000,9001)),INDIRECT("'"&amp;E$5&amp;"'!$B$1:$B$1095"),0),MATCH($B11,INDIRECT("'"&amp;E$5&amp;"'!5:5"),0)+1)),0)</f>
        <v>0</v>
      </c>
      <c r="G11" s="19">
        <f t="shared" ca="1" si="0"/>
        <v>868960722.04955447</v>
      </c>
      <c r="H11" s="19">
        <f t="shared" ca="1" si="0"/>
        <v>0</v>
      </c>
    </row>
    <row r="12" spans="1:14" ht="12.75" customHeight="1" thickBot="1">
      <c r="A12" s="78" t="s">
        <v>16</v>
      </c>
      <c r="B12" s="79"/>
      <c r="C12" s="20">
        <f t="shared" ref="C12:H12" ca="1" si="1">SUM(C7:C11)</f>
        <v>16196734331.012848</v>
      </c>
      <c r="D12" s="20">
        <f t="shared" ca="1" si="1"/>
        <v>38471993.639910005</v>
      </c>
      <c r="E12" s="20">
        <f t="shared" ca="1" si="1"/>
        <v>28338076.189999968</v>
      </c>
      <c r="F12" s="20">
        <f t="shared" ca="1" si="1"/>
        <v>197256256.93000001</v>
      </c>
      <c r="G12" s="20">
        <f t="shared" ca="1" si="1"/>
        <v>16225072407.202848</v>
      </c>
      <c r="H12" s="20">
        <f t="shared" ca="1" si="1"/>
        <v>235728250.56991002</v>
      </c>
    </row>
    <row r="13" spans="1:14" ht="12.75" customHeight="1">
      <c r="A13" s="21" t="s">
        <v>17</v>
      </c>
      <c r="B13" s="22">
        <v>784</v>
      </c>
      <c r="C13" s="23">
        <f ca="1">IFERROR(INDIRECT("'"&amp;C$5&amp;"'!"&amp;ADDRESS(MATCH(IF($C$4="Tüm Şirketler",9003,IF($C$4="Hayatdışı Sigorta Şirketleri",9000,9001)),INDIRECT("'"&amp;C$5&amp;"'!$B$1:$B$1095"),0),MATCH($B13,INDIRECT("'"&amp;C$5&amp;"'!5:5"),0))),0)</f>
        <v>689077651.60599494</v>
      </c>
      <c r="D13" s="23">
        <f ca="1">IFERROR(INDIRECT("'"&amp;C$5&amp;"'!"&amp;ADDRESS(MATCH(IF($C$4="Tüm Şirketler",9003,IF($C$4="Hayatdışı Sigorta Şirketleri",9000,9001)),INDIRECT("'"&amp;C$5&amp;"'!$B$1:$B$1095"),0),MATCH($B13,INDIRECT("'"&amp;C$5&amp;"'!5:5"),0)+1)),0)</f>
        <v>0.1</v>
      </c>
      <c r="E13" s="23">
        <f ca="1">IFERROR(INDIRECT("'"&amp;E$5&amp;"'!"&amp;ADDRESS(MATCH(IF($C$4="Tüm Şirketler",9003,IF($C$4="Hayatdışı Sigorta Şirketleri",9000,9001)),INDIRECT("'"&amp;E$5&amp;"'!$B$1:$B$1095"),0),MATCH($B13,INDIRECT("'"&amp;E$5&amp;"'!5:5"),0))),0)</f>
        <v>0</v>
      </c>
      <c r="F13" s="23">
        <f ca="1">IFERROR(INDIRECT("'"&amp;E$5&amp;"'!"&amp;ADDRESS(MATCH(IF($C$4="Tüm Şirketler",9003,IF($C$4="Hayatdışı Sigorta Şirketleri",9000,9001)),INDIRECT("'"&amp;E$5&amp;"'!$B$1:$B$1095"),0),MATCH($B13,INDIRECT("'"&amp;E$5&amp;"'!5:5"),0)+1)),0)</f>
        <v>0</v>
      </c>
      <c r="G13" s="24">
        <f t="shared" ca="1" si="0"/>
        <v>689077651.60599494</v>
      </c>
      <c r="H13" s="24">
        <f t="shared" ca="1" si="0"/>
        <v>0.1</v>
      </c>
    </row>
    <row r="14" spans="1:14" ht="12.75" customHeight="1">
      <c r="A14" s="25" t="s">
        <v>18</v>
      </c>
      <c r="B14" s="17">
        <v>785</v>
      </c>
      <c r="C14" s="19">
        <f ca="1">+C15+C16+C17+C20</f>
        <v>166867872884.30246</v>
      </c>
      <c r="D14" s="19">
        <f ca="1">+D15+D16+D17+D20</f>
        <v>99443212.750000015</v>
      </c>
      <c r="E14" s="19">
        <f ca="1">+E15+E16+E17+E20</f>
        <v>10050625449.406242</v>
      </c>
      <c r="F14" s="19">
        <f ca="1">+F15+F16+F17+F20</f>
        <v>276167385.09999996</v>
      </c>
      <c r="G14" s="19">
        <f t="shared" ca="1" si="0"/>
        <v>176918498333.70871</v>
      </c>
      <c r="H14" s="19">
        <f t="shared" ca="1" si="0"/>
        <v>375610597.84999996</v>
      </c>
    </row>
    <row r="15" spans="1:14" ht="12.75" customHeight="1">
      <c r="A15" s="26" t="s">
        <v>19</v>
      </c>
      <c r="B15" s="27">
        <v>904</v>
      </c>
      <c r="C15" s="18">
        <f ca="1">IFERROR(INDIRECT("'"&amp;C$5&amp;"'!"&amp;ADDRESS(MATCH(IF($C$4="Tüm Şirketler",9003,IF($C$4="Hayatdışı Sigorta Şirketleri",9000,9001)),INDIRECT("'"&amp;C$5&amp;"'!$B$1:$B$1095"),0),MATCH($B15,INDIRECT("'"&amp;C$5&amp;"'!5:5"),0))),0)</f>
        <v>173896765.39650375</v>
      </c>
      <c r="D15" s="18">
        <f ca="1">IFERROR(INDIRECT("'"&amp;C$5&amp;"'!"&amp;ADDRESS(MATCH(IF($C$4="Tüm Şirketler",9003,IF($C$4="Hayatdışı Sigorta Şirketleri",9000,9001)),INDIRECT("'"&amp;C$5&amp;"'!$B$1:$B$1095"),0),MATCH($B15,INDIRECT("'"&amp;C$5&amp;"'!5:5"),0)+1)),0)</f>
        <v>0</v>
      </c>
      <c r="E15" s="18">
        <f ca="1">IFERROR(INDIRECT("'"&amp;E$5&amp;"'!"&amp;ADDRESS(MATCH(IF($C$4="Tüm Şirketler",9003,IF($C$4="Hayatdışı Sigorta Şirketleri",9000,9001)),INDIRECT("'"&amp;E$5&amp;"'!$B$1:$B$1095"),0),MATCH($B15,INDIRECT("'"&amp;E$5&amp;"'!5:5"),0))),0)</f>
        <v>18743.649999380112</v>
      </c>
      <c r="F15" s="18">
        <f ca="1">IFERROR(INDIRECT("'"&amp;E$5&amp;"'!"&amp;ADDRESS(MATCH(IF($C$4="Tüm Şirketler",9003,IF($C$4="Hayatdışı Sigorta Şirketleri",9000,9001)),INDIRECT("'"&amp;E$5&amp;"'!$B$1:$B$1095"),0),MATCH($B15,INDIRECT("'"&amp;E$5&amp;"'!5:5"),0)+1)),0)</f>
        <v>3600</v>
      </c>
      <c r="G15" s="19">
        <f t="shared" ca="1" si="0"/>
        <v>173915509.04650313</v>
      </c>
      <c r="H15" s="19">
        <f t="shared" ca="1" si="0"/>
        <v>3600</v>
      </c>
    </row>
    <row r="16" spans="1:14" ht="12.75" customHeight="1">
      <c r="A16" s="26" t="s">
        <v>20</v>
      </c>
      <c r="B16" s="27">
        <v>905</v>
      </c>
      <c r="C16" s="18">
        <f ca="1">IFERROR(INDIRECT("'"&amp;C$5&amp;"'!"&amp;ADDRESS(MATCH(IF($C$4="Tüm Şirketler",9003,IF($C$4="Hayatdışı Sigorta Şirketleri",9000,9001)),INDIRECT("'"&amp;C$5&amp;"'!$B$1:$B$1095"),0),MATCH($B16,INDIRECT("'"&amp;C$5&amp;"'!5:5"),0))),0)</f>
        <v>318395967.87032783</v>
      </c>
      <c r="D16" s="18">
        <f ca="1">IFERROR(INDIRECT("'"&amp;C$5&amp;"'!"&amp;ADDRESS(MATCH(IF($C$4="Tüm Şirketler",9003,IF($C$4="Hayatdışı Sigorta Şirketleri",9000,9001)),INDIRECT("'"&amp;C$5&amp;"'!$B$1:$B$1095"),0),MATCH($B16,INDIRECT("'"&amp;C$5&amp;"'!5:5"),0)+1)),0)</f>
        <v>0</v>
      </c>
      <c r="E16" s="18">
        <f ca="1">IFERROR(INDIRECT("'"&amp;E$5&amp;"'!"&amp;ADDRESS(MATCH(IF($C$4="Tüm Şirketler",9003,IF($C$4="Hayatdışı Sigorta Şirketleri",9000,9001)),INDIRECT("'"&amp;E$5&amp;"'!$B$1:$B$1095"),0),MATCH($B16,INDIRECT("'"&amp;E$5&amp;"'!5:5"),0))),0)</f>
        <v>837966.49999999988</v>
      </c>
      <c r="F16" s="18">
        <f ca="1">IFERROR(INDIRECT("'"&amp;E$5&amp;"'!"&amp;ADDRESS(MATCH(IF($C$4="Tüm Şirketler",9003,IF($C$4="Hayatdışı Sigorta Şirketleri",9000,9001)),INDIRECT("'"&amp;E$5&amp;"'!$B$1:$B$1095"),0),MATCH($B16,INDIRECT("'"&amp;E$5&amp;"'!5:5"),0)+1)),0)</f>
        <v>0</v>
      </c>
      <c r="G16" s="19">
        <f t="shared" ca="1" si="0"/>
        <v>319233934.37032783</v>
      </c>
      <c r="H16" s="19">
        <f t="shared" ca="1" si="0"/>
        <v>0</v>
      </c>
    </row>
    <row r="17" spans="1:8" ht="12.75" customHeight="1">
      <c r="A17" s="26" t="s">
        <v>21</v>
      </c>
      <c r="B17" s="27">
        <v>906</v>
      </c>
      <c r="C17" s="19">
        <f ca="1">+C18+C19</f>
        <v>66662314166.557915</v>
      </c>
      <c r="D17" s="19">
        <f ca="1">+D18+D19</f>
        <v>0</v>
      </c>
      <c r="E17" s="19">
        <f ca="1">+E18+E19</f>
        <v>3570806041.3644657</v>
      </c>
      <c r="F17" s="19">
        <f ca="1">+F18+F19</f>
        <v>0</v>
      </c>
      <c r="G17" s="19">
        <f t="shared" ca="1" si="0"/>
        <v>70233120207.922379</v>
      </c>
      <c r="H17" s="19">
        <f t="shared" ca="1" si="0"/>
        <v>0</v>
      </c>
    </row>
    <row r="18" spans="1:8" ht="12.75" customHeight="1">
      <c r="A18" s="28" t="s">
        <v>22</v>
      </c>
      <c r="B18" s="29">
        <v>90601</v>
      </c>
      <c r="C18" s="18">
        <f ca="1">IFERROR(INDIRECT("'"&amp;C$5&amp;"'!"&amp;ADDRESS(MATCH(IF($C$4="Tüm Şirketler",9003,IF($C$4="Hayatdışı Sigorta Şirketleri",9000,9001)),INDIRECT("'"&amp;C$5&amp;"'!$B$1:$B$1095"),0),MATCH($B18,INDIRECT("'"&amp;C$5&amp;"'!5:5"),0))),0)</f>
        <v>9883669358.7058048</v>
      </c>
      <c r="D18" s="18">
        <f ca="1">IFERROR(INDIRECT("'"&amp;C$5&amp;"'!"&amp;ADDRESS(MATCH(IF($C$4="Tüm Şirketler",9003,IF($C$4="Hayatdışı Sigorta Şirketleri",9000,9001)),INDIRECT("'"&amp;C$5&amp;"'!$B$1:$B$1095"),0),MATCH($B18,INDIRECT("'"&amp;C$5&amp;"'!5:5"),0)+1)),0)</f>
        <v>0</v>
      </c>
      <c r="E18" s="18">
        <f ca="1">IFERROR(INDIRECT("'"&amp;E$5&amp;"'!"&amp;ADDRESS(MATCH(IF($C$4="Tüm Şirketler",9003,IF($C$4="Hayatdışı Sigorta Şirketleri",9000,9001)),INDIRECT("'"&amp;E$5&amp;"'!$B$1:$B$1095"),0),MATCH($B18,INDIRECT("'"&amp;E$5&amp;"'!5:5"),0))),0)</f>
        <v>308117005.69841254</v>
      </c>
      <c r="F18" s="18">
        <f ca="1">IFERROR(INDIRECT("'"&amp;E$5&amp;"'!"&amp;ADDRESS(MATCH(IF($C$4="Tüm Şirketler",9003,IF($C$4="Hayatdışı Sigorta Şirketleri",9000,9001)),INDIRECT("'"&amp;E$5&amp;"'!$B$1:$B$1095"),0),MATCH($B18,INDIRECT("'"&amp;E$5&amp;"'!5:5"),0)+1)),0)</f>
        <v>0</v>
      </c>
      <c r="G18" s="19">
        <f t="shared" ca="1" si="0"/>
        <v>10191786364.404217</v>
      </c>
      <c r="H18" s="19">
        <f t="shared" ca="1" si="0"/>
        <v>0</v>
      </c>
    </row>
    <row r="19" spans="1:8" ht="12.75" customHeight="1">
      <c r="A19" s="28" t="s">
        <v>23</v>
      </c>
      <c r="B19" s="29">
        <v>90602</v>
      </c>
      <c r="C19" s="18">
        <f ca="1">IFERROR(INDIRECT("'"&amp;C$5&amp;"'!"&amp;ADDRESS(MATCH(IF($C$4="Tüm Şirketler",9003,IF($C$4="Hayatdışı Sigorta Şirketleri",9000,9001)),INDIRECT("'"&amp;C$5&amp;"'!$B$1:$B$1095"),0),MATCH($B19,INDIRECT("'"&amp;C$5&amp;"'!5:5"),0))),0)</f>
        <v>56778644807.852112</v>
      </c>
      <c r="D19" s="18">
        <f ca="1">IFERROR(INDIRECT("'"&amp;C$5&amp;"'!"&amp;ADDRESS(MATCH(IF($C$4="Tüm Şirketler",9003,IF($C$4="Hayatdışı Sigorta Şirketleri",9000,9001)),INDIRECT("'"&amp;C$5&amp;"'!$B$1:$B$1095"),0),MATCH($B19,INDIRECT("'"&amp;C$5&amp;"'!5:5"),0)+1)),0)</f>
        <v>0</v>
      </c>
      <c r="E19" s="18">
        <f ca="1">IFERROR(INDIRECT("'"&amp;E$5&amp;"'!"&amp;ADDRESS(MATCH(IF($C$4="Tüm Şirketler",9003,IF($C$4="Hayatdışı Sigorta Şirketleri",9000,9001)),INDIRECT("'"&amp;E$5&amp;"'!$B$1:$B$1095"),0),MATCH($B19,INDIRECT("'"&amp;E$5&amp;"'!5:5"),0))),0)</f>
        <v>3262689035.6660533</v>
      </c>
      <c r="F19" s="18">
        <f ca="1">IFERROR(INDIRECT("'"&amp;E$5&amp;"'!"&amp;ADDRESS(MATCH(IF($C$4="Tüm Şirketler",9003,IF($C$4="Hayatdışı Sigorta Şirketleri",9000,9001)),INDIRECT("'"&amp;E$5&amp;"'!$B$1:$B$1095"),0),MATCH($B19,INDIRECT("'"&amp;E$5&amp;"'!5:5"),0)+1)),0)</f>
        <v>0</v>
      </c>
      <c r="G19" s="19">
        <f t="shared" ca="1" si="0"/>
        <v>60041333843.518166</v>
      </c>
      <c r="H19" s="19">
        <f t="shared" ca="1" si="0"/>
        <v>0</v>
      </c>
    </row>
    <row r="20" spans="1:8" ht="12.75" customHeight="1">
      <c r="A20" s="26" t="s">
        <v>24</v>
      </c>
      <c r="B20" s="27">
        <v>907</v>
      </c>
      <c r="C20" s="19">
        <f ca="1">+C21+C22</f>
        <v>99713265984.477722</v>
      </c>
      <c r="D20" s="19">
        <f ca="1">+D21+D22</f>
        <v>99443212.750000015</v>
      </c>
      <c r="E20" s="19">
        <f ca="1">+E21+E22</f>
        <v>6478962697.891777</v>
      </c>
      <c r="F20" s="19">
        <f ca="1">+F21+F22</f>
        <v>276163785.09999996</v>
      </c>
      <c r="G20" s="19">
        <f t="shared" ca="1" si="0"/>
        <v>106192228682.36951</v>
      </c>
      <c r="H20" s="19">
        <f t="shared" ca="1" si="0"/>
        <v>375606997.84999996</v>
      </c>
    </row>
    <row r="21" spans="1:8" ht="12.75" customHeight="1">
      <c r="A21" s="28" t="s">
        <v>22</v>
      </c>
      <c r="B21" s="29">
        <v>90701</v>
      </c>
      <c r="C21" s="18">
        <f ca="1">IFERROR(INDIRECT("'"&amp;C$5&amp;"'!"&amp;ADDRESS(MATCH(IF($C$4="Tüm Şirketler",9003,IF($C$4="Hayatdışı Sigorta Şirketleri",9000,9001)),INDIRECT("'"&amp;C$5&amp;"'!$B$1:$B$1095"),0),MATCH($B21,INDIRECT("'"&amp;C$5&amp;"'!5:5"),0))),0)</f>
        <v>21272517318.06258</v>
      </c>
      <c r="D21" s="18">
        <f ca="1">IFERROR(INDIRECT("'"&amp;C$5&amp;"'!"&amp;ADDRESS(MATCH(IF($C$4="Tüm Şirketler",9003,IF($C$4="Hayatdışı Sigorta Şirketleri",9000,9001)),INDIRECT("'"&amp;C$5&amp;"'!$B$1:$B$1095"),0),MATCH($B21,INDIRECT("'"&amp;C$5&amp;"'!5:5"),0)+1)),0)</f>
        <v>16333810.199999999</v>
      </c>
      <c r="E21" s="18">
        <f ca="1">IFERROR(INDIRECT("'"&amp;E$5&amp;"'!"&amp;ADDRESS(MATCH(IF($C$4="Tüm Şirketler",9003,IF($C$4="Hayatdışı Sigorta Şirketleri",9000,9001)),INDIRECT("'"&amp;E$5&amp;"'!$B$1:$B$1095"),0),MATCH($B21,INDIRECT("'"&amp;E$5&amp;"'!5:5"),0))),0)</f>
        <v>1312657480.2418895</v>
      </c>
      <c r="F21" s="18">
        <f ca="1">IFERROR(INDIRECT("'"&amp;E$5&amp;"'!"&amp;ADDRESS(MATCH(IF($C$4="Tüm Şirketler",9003,IF($C$4="Hayatdışı Sigorta Şirketleri",9000,9001)),INDIRECT("'"&amp;E$5&amp;"'!$B$1:$B$1095"),0),MATCH($B21,INDIRECT("'"&amp;E$5&amp;"'!5:5"),0)+1)),0)</f>
        <v>49403355.020000003</v>
      </c>
      <c r="G21" s="19">
        <f t="shared" ca="1" si="0"/>
        <v>22585174798.30447</v>
      </c>
      <c r="H21" s="19">
        <f t="shared" ca="1" si="0"/>
        <v>65737165.219999999</v>
      </c>
    </row>
    <row r="22" spans="1:8" ht="12.75" customHeight="1">
      <c r="A22" s="28" t="s">
        <v>23</v>
      </c>
      <c r="B22" s="29">
        <v>90702</v>
      </c>
      <c r="C22" s="18">
        <f ca="1">IFERROR(INDIRECT("'"&amp;C$5&amp;"'!"&amp;ADDRESS(MATCH(IF($C$4="Tüm Şirketler",9003,IF($C$4="Hayatdışı Sigorta Şirketleri",9000,9001)),INDIRECT("'"&amp;C$5&amp;"'!$B$1:$B$1095"),0),MATCH($B22,INDIRECT("'"&amp;C$5&amp;"'!5:5"),0))),0)</f>
        <v>78440748666.415146</v>
      </c>
      <c r="D22" s="18">
        <f ca="1">IFERROR(INDIRECT("'"&amp;C$5&amp;"'!"&amp;ADDRESS(MATCH(IF($C$4="Tüm Şirketler",9003,IF($C$4="Hayatdışı Sigorta Şirketleri",9000,9001)),INDIRECT("'"&amp;C$5&amp;"'!$B$1:$B$1095"),0),MATCH($B22,INDIRECT("'"&amp;C$5&amp;"'!5:5"),0)+1)),0)</f>
        <v>83109402.550000012</v>
      </c>
      <c r="E22" s="18">
        <f ca="1">IFERROR(INDIRECT("'"&amp;E$5&amp;"'!"&amp;ADDRESS(MATCH(IF($C$4="Tüm Şirketler",9003,IF($C$4="Hayatdışı Sigorta Şirketleri",9000,9001)),INDIRECT("'"&amp;E$5&amp;"'!$B$1:$B$1095"),0),MATCH($B22,INDIRECT("'"&amp;E$5&amp;"'!5:5"),0))),0)</f>
        <v>5166305217.6498871</v>
      </c>
      <c r="F22" s="18">
        <f ca="1">IFERROR(INDIRECT("'"&amp;E$5&amp;"'!"&amp;ADDRESS(MATCH(IF($C$4="Tüm Şirketler",9003,IF($C$4="Hayatdışı Sigorta Şirketleri",9000,9001)),INDIRECT("'"&amp;E$5&amp;"'!$B$1:$B$1095"),0),MATCH($B22,INDIRECT("'"&amp;E$5&amp;"'!5:5"),0)+1)),0)</f>
        <v>226760430.07999998</v>
      </c>
      <c r="G22" s="19">
        <f t="shared" ca="1" si="0"/>
        <v>83607053884.065033</v>
      </c>
      <c r="H22" s="19">
        <f t="shared" ca="1" si="0"/>
        <v>309869832.63</v>
      </c>
    </row>
    <row r="23" spans="1:8" ht="12.75" customHeight="1">
      <c r="A23" s="25" t="s">
        <v>25</v>
      </c>
      <c r="B23" s="17">
        <v>786</v>
      </c>
      <c r="C23" s="18">
        <f ca="1">IFERROR(INDIRECT("'"&amp;C$5&amp;"'!"&amp;ADDRESS(MATCH(IF($C$4="Tüm Şirketler",9003,IF($C$4="Hayatdışı Sigorta Şirketleri",9000,9001)),INDIRECT("'"&amp;C$5&amp;"'!$B$1:$B$1095"),0),MATCH($B23,INDIRECT("'"&amp;C$5&amp;"'!5:5"),0))),0)</f>
        <v>1992221656.3707092</v>
      </c>
      <c r="D23" s="18">
        <f ca="1">IFERROR(INDIRECT("'"&amp;C$5&amp;"'!"&amp;ADDRESS(MATCH(IF($C$4="Tüm Şirketler",9003,IF($C$4="Hayatdışı Sigorta Şirketleri",9000,9001)),INDIRECT("'"&amp;C$5&amp;"'!$B$1:$B$1095"),0),MATCH($B23,INDIRECT("'"&amp;C$5&amp;"'!5:5"),0)+1)),0)</f>
        <v>887829.70999999903</v>
      </c>
      <c r="E23" s="18">
        <f ca="1">IFERROR(INDIRECT("'"&amp;E$5&amp;"'!"&amp;ADDRESS(MATCH(IF($C$4="Tüm Şirketler",9003,IF($C$4="Hayatdışı Sigorta Şirketleri",9000,9001)),INDIRECT("'"&amp;E$5&amp;"'!$B$1:$B$1095"),0),MATCH($B23,INDIRECT("'"&amp;E$5&amp;"'!5:5"),0))),0)</f>
        <v>1645.38</v>
      </c>
      <c r="F23" s="18">
        <f ca="1">IFERROR(INDIRECT("'"&amp;E$5&amp;"'!"&amp;ADDRESS(MATCH(IF($C$4="Tüm Şirketler",9003,IF($C$4="Hayatdışı Sigorta Şirketleri",9000,9001)),INDIRECT("'"&amp;E$5&amp;"'!$B$1:$B$1095"),0),MATCH($B23,INDIRECT("'"&amp;E$5&amp;"'!5:5"),0)+1)),0)</f>
        <v>2548674.6300000004</v>
      </c>
      <c r="G23" s="19">
        <f t="shared" ca="1" si="0"/>
        <v>1992223301.7507093</v>
      </c>
      <c r="H23" s="19">
        <f t="shared" ca="1" si="0"/>
        <v>3436504.3399999994</v>
      </c>
    </row>
    <row r="24" spans="1:8" ht="12.75" customHeight="1" thickBot="1">
      <c r="A24" s="82" t="s">
        <v>26</v>
      </c>
      <c r="B24" s="83"/>
      <c r="C24" s="30">
        <f ca="1">+C13+C14+C23</f>
        <v>169549172192.27914</v>
      </c>
      <c r="D24" s="30">
        <f ca="1">+D13+D14+D23</f>
        <v>100331042.56</v>
      </c>
      <c r="E24" s="30">
        <f ca="1">+E13+E14+E23</f>
        <v>10050627094.786242</v>
      </c>
      <c r="F24" s="30">
        <f ca="1">+F13+F14+F23</f>
        <v>278716059.72999996</v>
      </c>
      <c r="G24" s="30">
        <f t="shared" ca="1" si="0"/>
        <v>179599799287.0654</v>
      </c>
      <c r="H24" s="30">
        <f t="shared" ca="1" si="0"/>
        <v>379047102.28999996</v>
      </c>
    </row>
    <row r="25" spans="1:8" ht="12.75" customHeight="1">
      <c r="A25" s="11" t="s">
        <v>27</v>
      </c>
      <c r="B25" s="12">
        <v>717</v>
      </c>
      <c r="C25" s="13">
        <f ca="1">IFERROR(INDIRECT("'"&amp;C$5&amp;"'!"&amp;ADDRESS(MATCH(IF($C$4="Tüm Şirketler",9003,IF($C$4="Hayatdışı Sigorta Şirketleri",9000,9001)),INDIRECT("'"&amp;C$5&amp;"'!$B$1:$B$1095"),0),MATCH($B25,INDIRECT("'"&amp;C$5&amp;"'!5:5"),0))),0)</f>
        <v>109220792322.1123</v>
      </c>
      <c r="D25" s="13">
        <f ca="1">IFERROR(INDIRECT("'"&amp;C$5&amp;"'!"&amp;ADDRESS(MATCH(IF($C$4="Tüm Şirketler",9003,IF($C$4="Hayatdışı Sigorta Şirketleri",9000,9001)),INDIRECT("'"&amp;C$5&amp;"'!$B$1:$B$1095"),0),MATCH($B25,INDIRECT("'"&amp;C$5&amp;"'!5:5"),0)+1)),0)</f>
        <v>453231623.84999955</v>
      </c>
      <c r="E25" s="13">
        <f ca="1">IFERROR(INDIRECT("'"&amp;E$5&amp;"'!"&amp;ADDRESS(MATCH(IF($C$4="Tüm Şirketler",9003,IF($C$4="Hayatdışı Sigorta Şirketleri",9000,9001)),INDIRECT("'"&amp;E$5&amp;"'!$B$1:$B$1095"),0),MATCH($B25,INDIRECT("'"&amp;E$5&amp;"'!5:5"),0))),0)</f>
        <v>2199180.81</v>
      </c>
      <c r="F25" s="13">
        <f ca="1">IFERROR(INDIRECT("'"&amp;E$5&amp;"'!"&amp;ADDRESS(MATCH(IF($C$4="Tüm Şirketler",9003,IF($C$4="Hayatdışı Sigorta Şirketleri",9000,9001)),INDIRECT("'"&amp;E$5&amp;"'!$B$1:$B$1095"),0),MATCH($B25,INDIRECT("'"&amp;E$5&amp;"'!5:5"),0)+1)),0)</f>
        <v>437574042.66000003</v>
      </c>
      <c r="G25" s="14">
        <f t="shared" ca="1" si="0"/>
        <v>109222991502.9223</v>
      </c>
      <c r="H25" s="14">
        <f t="shared" ca="1" si="0"/>
        <v>890805666.50999951</v>
      </c>
    </row>
    <row r="26" spans="1:8" ht="12.75" customHeight="1">
      <c r="A26" s="16" t="s">
        <v>28</v>
      </c>
      <c r="B26" s="17">
        <v>737</v>
      </c>
      <c r="C26" s="18">
        <f ca="1">IFERROR(INDIRECT("'"&amp;C$5&amp;"'!"&amp;ADDRESS(MATCH(IF($C$4="Tüm Şirketler",9003,IF($C$4="Hayatdışı Sigorta Şirketleri",9000,9001)),INDIRECT("'"&amp;C$5&amp;"'!$B$1:$B$1095"),0),MATCH($B26,INDIRECT("'"&amp;C$5&amp;"'!5:5"),0))),0)</f>
        <v>0</v>
      </c>
      <c r="D26" s="18">
        <f ca="1">IFERROR(INDIRECT("'"&amp;C$5&amp;"'!"&amp;ADDRESS(MATCH(IF($C$4="Tüm Şirketler",9003,IF($C$4="Hayatdışı Sigorta Şirketleri",9000,9001)),INDIRECT("'"&amp;C$5&amp;"'!$B$1:$B$1095"),0),MATCH($B26,INDIRECT("'"&amp;C$5&amp;"'!5:5"),0)+1)),0)</f>
        <v>0</v>
      </c>
      <c r="E26" s="18">
        <f ca="1">IFERROR(INDIRECT("'"&amp;E$5&amp;"'!"&amp;ADDRESS(MATCH(IF($C$4="Tüm Şirketler",9003,IF($C$4="Hayatdışı Sigorta Şirketleri",9000,9001)),INDIRECT("'"&amp;E$5&amp;"'!$B$1:$B$1095"),0),MATCH($B26,INDIRECT("'"&amp;E$5&amp;"'!5:5"),0))),0)</f>
        <v>0</v>
      </c>
      <c r="F26" s="18">
        <f ca="1">IFERROR(INDIRECT("'"&amp;E$5&amp;"'!"&amp;ADDRESS(MATCH(IF($C$4="Tüm Şirketler",9003,IF($C$4="Hayatdışı Sigorta Şirketleri",9000,9001)),INDIRECT("'"&amp;E$5&amp;"'!$B$1:$B$1095"),0),MATCH($B26,INDIRECT("'"&amp;E$5&amp;"'!5:5"),0)+1)),0)</f>
        <v>0</v>
      </c>
      <c r="G26" s="19">
        <f t="shared" ca="1" si="0"/>
        <v>0</v>
      </c>
      <c r="H26" s="19">
        <f t="shared" ca="1" si="0"/>
        <v>0</v>
      </c>
    </row>
    <row r="27" spans="1:8" ht="12.75" customHeight="1" thickBot="1">
      <c r="A27" s="78" t="s">
        <v>29</v>
      </c>
      <c r="B27" s="79"/>
      <c r="C27" s="20">
        <f ca="1">+C25+C26</f>
        <v>109220792322.1123</v>
      </c>
      <c r="D27" s="20">
        <f ca="1">+D25+D26</f>
        <v>453231623.84999955</v>
      </c>
      <c r="E27" s="20">
        <f ca="1">+E25+E26</f>
        <v>2199180.81</v>
      </c>
      <c r="F27" s="20">
        <f ca="1">+F25+F26</f>
        <v>437574042.66000003</v>
      </c>
      <c r="G27" s="20">
        <f t="shared" ca="1" si="0"/>
        <v>109222991502.9223</v>
      </c>
      <c r="H27" s="20">
        <f t="shared" ca="1" si="0"/>
        <v>890805666.50999951</v>
      </c>
    </row>
    <row r="28" spans="1:8" ht="12.75" customHeight="1">
      <c r="A28" s="21" t="s">
        <v>30</v>
      </c>
      <c r="B28" s="22">
        <v>713</v>
      </c>
      <c r="C28" s="23">
        <f ca="1">IFERROR(INDIRECT("'"&amp;C$5&amp;"'!"&amp;ADDRESS(MATCH(IF($C$4="Tüm Şirketler",9003,IF($C$4="Hayatdışı Sigorta Şirketleri",9000,9001)),INDIRECT("'"&amp;C$5&amp;"'!$B$1:$B$1095"),0),MATCH($B28,INDIRECT("'"&amp;C$5&amp;"'!5:5"),0))),0)</f>
        <v>0</v>
      </c>
      <c r="D28" s="23">
        <f ca="1">IFERROR(INDIRECT("'"&amp;C$5&amp;"'!"&amp;ADDRESS(MATCH(IF($C$4="Tüm Şirketler",9003,IF($C$4="Hayatdışı Sigorta Şirketleri",9000,9001)),INDIRECT("'"&amp;C$5&amp;"'!$B$1:$B$1095"),0),MATCH($B28,INDIRECT("'"&amp;C$5&amp;"'!5:5"),0)+1)),0)</f>
        <v>0</v>
      </c>
      <c r="E28" s="23">
        <f ca="1">IFERROR(INDIRECT("'"&amp;E$5&amp;"'!"&amp;ADDRESS(MATCH(IF($C$4="Tüm Şirketler",9003,IF($C$4="Hayatdışı Sigorta Şirketleri",9000,9001)),INDIRECT("'"&amp;E$5&amp;"'!$B$1:$B$1095"),0),MATCH($B28,INDIRECT("'"&amp;E$5&amp;"'!5:5"),0))),0)</f>
        <v>0</v>
      </c>
      <c r="F28" s="23">
        <f ca="1">IFERROR(INDIRECT("'"&amp;E$5&amp;"'!"&amp;ADDRESS(MATCH(IF($C$4="Tüm Şirketler",9003,IF($C$4="Hayatdışı Sigorta Şirketleri",9000,9001)),INDIRECT("'"&amp;E$5&amp;"'!$B$1:$B$1095"),0),MATCH($B28,INDIRECT("'"&amp;E$5&amp;"'!5:5"),0)+1)),0)</f>
        <v>0</v>
      </c>
      <c r="G28" s="24">
        <f t="shared" ca="1" si="0"/>
        <v>0</v>
      </c>
      <c r="H28" s="24">
        <f t="shared" ca="1" si="0"/>
        <v>0</v>
      </c>
    </row>
    <row r="29" spans="1:8" ht="12.75" customHeight="1" thickBot="1">
      <c r="A29" s="80" t="s">
        <v>31</v>
      </c>
      <c r="B29" s="81"/>
      <c r="C29" s="31">
        <f ca="1">C28</f>
        <v>0</v>
      </c>
      <c r="D29" s="31">
        <f ca="1">D28</f>
        <v>0</v>
      </c>
      <c r="E29" s="31">
        <f ca="1">E28</f>
        <v>0</v>
      </c>
      <c r="F29" s="31">
        <f ca="1">F28</f>
        <v>0</v>
      </c>
      <c r="G29" s="31">
        <f t="shared" ca="1" si="0"/>
        <v>0</v>
      </c>
      <c r="H29" s="31">
        <f t="shared" ca="1" si="0"/>
        <v>0</v>
      </c>
    </row>
    <row r="30" spans="1:8" ht="12.75" customHeight="1">
      <c r="A30" s="21" t="s">
        <v>32</v>
      </c>
      <c r="B30" s="22">
        <v>727</v>
      </c>
      <c r="C30" s="23">
        <f ca="1">IFERROR(INDIRECT("'"&amp;C$5&amp;"'!"&amp;ADDRESS(MATCH(IF($C$4="Tüm Şirketler",9003,IF($C$4="Hayatdışı Sigorta Şirketleri",9000,9001)),INDIRECT("'"&amp;C$5&amp;"'!$B$1:$B$1095"),0),MATCH($B30,INDIRECT("'"&amp;C$5&amp;"'!5:5"),0))),0)</f>
        <v>1939067240.614198</v>
      </c>
      <c r="D30" s="23">
        <f ca="1">IFERROR(INDIRECT("'"&amp;C$5&amp;"'!"&amp;ADDRESS(MATCH(IF($C$4="Tüm Şirketler",9003,IF($C$4="Hayatdışı Sigorta Şirketleri",9000,9001)),INDIRECT("'"&amp;C$5&amp;"'!$B$1:$B$1095"),0),MATCH($B30,INDIRECT("'"&amp;C$5&amp;"'!5:5"),0)+1)),0)</f>
        <v>0</v>
      </c>
      <c r="E30" s="23">
        <f ca="1">IFERROR(INDIRECT("'"&amp;E$5&amp;"'!"&amp;ADDRESS(MATCH(IF($C$4="Tüm Şirketler",9003,IF($C$4="Hayatdışı Sigorta Şirketleri",9000,9001)),INDIRECT("'"&amp;E$5&amp;"'!$B$1:$B$1095"),0),MATCH($B30,INDIRECT("'"&amp;E$5&amp;"'!5:5"),0))),0)</f>
        <v>0</v>
      </c>
      <c r="F30" s="23">
        <f ca="1">IFERROR(INDIRECT("'"&amp;E$5&amp;"'!"&amp;ADDRESS(MATCH(IF($C$4="Tüm Şirketler",9003,IF($C$4="Hayatdışı Sigorta Şirketleri",9000,9001)),INDIRECT("'"&amp;E$5&amp;"'!$B$1:$B$1095"),0),MATCH($B30,INDIRECT("'"&amp;E$5&amp;"'!5:5"),0)+1)),0)</f>
        <v>155291669.44</v>
      </c>
      <c r="G30" s="24">
        <f t="shared" ca="1" si="0"/>
        <v>1939067240.614198</v>
      </c>
      <c r="H30" s="24">
        <f t="shared" ca="1" si="0"/>
        <v>155291669.44</v>
      </c>
    </row>
    <row r="31" spans="1:8" ht="12.75" customHeight="1" thickBot="1">
      <c r="A31" s="80" t="s">
        <v>33</v>
      </c>
      <c r="B31" s="81"/>
      <c r="C31" s="31">
        <f ca="1">C30</f>
        <v>1939067240.614198</v>
      </c>
      <c r="D31" s="31">
        <f ca="1">D30</f>
        <v>0</v>
      </c>
      <c r="E31" s="31">
        <f ca="1">E30</f>
        <v>0</v>
      </c>
      <c r="F31" s="31">
        <f ca="1">F30</f>
        <v>155291669.44</v>
      </c>
      <c r="G31" s="31">
        <f t="shared" ca="1" si="0"/>
        <v>1939067240.614198</v>
      </c>
      <c r="H31" s="31">
        <f t="shared" ca="1" si="0"/>
        <v>155291669.44</v>
      </c>
    </row>
    <row r="32" spans="1:8" ht="12.75" customHeight="1">
      <c r="A32" s="11" t="s">
        <v>34</v>
      </c>
      <c r="B32" s="12">
        <v>712</v>
      </c>
      <c r="C32" s="13">
        <f ca="1">IFERROR(INDIRECT("'"&amp;C$5&amp;"'!"&amp;ADDRESS(MATCH(IF($C$4="Tüm Şirketler",9003,IF($C$4="Hayatdışı Sigorta Şirketleri",9000,9001)),INDIRECT("'"&amp;C$5&amp;"'!$B$1:$B$1095"),0),MATCH($B32,INDIRECT("'"&amp;C$5&amp;"'!5:5"),0))),0)</f>
        <v>4989092910.6107883</v>
      </c>
      <c r="D32" s="13">
        <f ca="1">IFERROR(INDIRECT("'"&amp;C$5&amp;"'!"&amp;ADDRESS(MATCH(IF($C$4="Tüm Şirketler",9003,IF($C$4="Hayatdışı Sigorta Şirketleri",9000,9001)),INDIRECT("'"&amp;C$5&amp;"'!$B$1:$B$1095"),0),MATCH($B32,INDIRECT("'"&amp;C$5&amp;"'!5:5"),0)+1)),0)</f>
        <v>277886680.65619987</v>
      </c>
      <c r="E32" s="13">
        <f ca="1">IFERROR(INDIRECT("'"&amp;E$5&amp;"'!"&amp;ADDRESS(MATCH(IF($C$4="Tüm Şirketler",9003,IF($C$4="Hayatdışı Sigorta Şirketleri",9000,9001)),INDIRECT("'"&amp;E$5&amp;"'!$B$1:$B$1095"),0),MATCH($B32,INDIRECT("'"&amp;E$5&amp;"'!5:5"),0))),0)</f>
        <v>466150621.86999995</v>
      </c>
      <c r="F32" s="13">
        <f ca="1">IFERROR(INDIRECT("'"&amp;E$5&amp;"'!"&amp;ADDRESS(MATCH(IF($C$4="Tüm Şirketler",9003,IF($C$4="Hayatdışı Sigorta Şirketleri",9000,9001)),INDIRECT("'"&amp;E$5&amp;"'!$B$1:$B$1095"),0),MATCH($B32,INDIRECT("'"&amp;E$5&amp;"'!5:5"),0)+1)),0)</f>
        <v>752638926.48000002</v>
      </c>
      <c r="G32" s="14">
        <f t="shared" ca="1" si="0"/>
        <v>5455243532.4807882</v>
      </c>
      <c r="H32" s="14">
        <f t="shared" ca="1" si="0"/>
        <v>1030525607.1362</v>
      </c>
    </row>
    <row r="33" spans="1:8" ht="12.75" customHeight="1">
      <c r="A33" s="32" t="s">
        <v>35</v>
      </c>
      <c r="B33" s="22">
        <v>738</v>
      </c>
      <c r="C33" s="23">
        <f ca="1">IFERROR(INDIRECT("'"&amp;C$5&amp;"'!"&amp;ADDRESS(MATCH(IF($C$4="Tüm Şirketler",9003,IF($C$4="Hayatdışı Sigorta Şirketleri",9000,9001)),INDIRECT("'"&amp;C$5&amp;"'!$B$1:$B$1095"),0),MATCH($B33,INDIRECT("'"&amp;C$5&amp;"'!5:5"),0))),0)</f>
        <v>0</v>
      </c>
      <c r="D33" s="23">
        <f ca="1">IFERROR(INDIRECT("'"&amp;C$5&amp;"'!"&amp;ADDRESS(MATCH(IF($C$4="Tüm Şirketler",9003,IF($C$4="Hayatdışı Sigorta Şirketleri",9000,9001)),INDIRECT("'"&amp;C$5&amp;"'!$B$1:$B$1095"),0),MATCH($B33,INDIRECT("'"&amp;C$5&amp;"'!5:5"),0)+1)),0)</f>
        <v>0</v>
      </c>
      <c r="E33" s="23">
        <f ca="1">IFERROR(INDIRECT("'"&amp;E$5&amp;"'!"&amp;ADDRESS(MATCH(IF($C$4="Tüm Şirketler",9003,IF($C$4="Hayatdışı Sigorta Şirketleri",9000,9001)),INDIRECT("'"&amp;E$5&amp;"'!$B$1:$B$1095"),0),MATCH($B33,INDIRECT("'"&amp;E$5&amp;"'!5:5"),0))),0)</f>
        <v>0</v>
      </c>
      <c r="F33" s="23">
        <f ca="1">IFERROR(INDIRECT("'"&amp;E$5&amp;"'!"&amp;ADDRESS(MATCH(IF($C$4="Tüm Şirketler",9003,IF($C$4="Hayatdışı Sigorta Şirketleri",9000,9001)),INDIRECT("'"&amp;E$5&amp;"'!$B$1:$B$1095"),0),MATCH($B33,INDIRECT("'"&amp;E$5&amp;"'!5:5"),0)+1)),0)</f>
        <v>0</v>
      </c>
      <c r="G33" s="24">
        <f t="shared" ca="1" si="0"/>
        <v>0</v>
      </c>
      <c r="H33" s="24">
        <f t="shared" ca="1" si="0"/>
        <v>0</v>
      </c>
    </row>
    <row r="34" spans="1:8" ht="12.75" customHeight="1">
      <c r="A34" s="16" t="s">
        <v>36</v>
      </c>
      <c r="B34" s="17">
        <v>739</v>
      </c>
      <c r="C34" s="18">
        <f ca="1">IFERROR(INDIRECT("'"&amp;C$5&amp;"'!"&amp;ADDRESS(MATCH(IF($C$4="Tüm Şirketler",9003,IF($C$4="Hayatdışı Sigorta Şirketleri",9000,9001)),INDIRECT("'"&amp;C$5&amp;"'!$B$1:$B$1095"),0),MATCH($B34,INDIRECT("'"&amp;C$5&amp;"'!5:5"),0))),0)</f>
        <v>0</v>
      </c>
      <c r="D34" s="18">
        <f ca="1">IFERROR(INDIRECT("'"&amp;C$5&amp;"'!"&amp;ADDRESS(MATCH(IF($C$4="Tüm Şirketler",9003,IF($C$4="Hayatdışı Sigorta Şirketleri",9000,9001)),INDIRECT("'"&amp;C$5&amp;"'!$B$1:$B$1095"),0),MATCH($B34,INDIRECT("'"&amp;C$5&amp;"'!5:5"),0)+1)),0)</f>
        <v>0</v>
      </c>
      <c r="E34" s="18">
        <f ca="1">IFERROR(INDIRECT("'"&amp;E$5&amp;"'!"&amp;ADDRESS(MATCH(IF($C$4="Tüm Şirketler",9003,IF($C$4="Hayatdışı Sigorta Şirketleri",9000,9001)),INDIRECT("'"&amp;E$5&amp;"'!$B$1:$B$1095"),0),MATCH($B34,INDIRECT("'"&amp;E$5&amp;"'!5:5"),0))),0)</f>
        <v>0</v>
      </c>
      <c r="F34" s="18">
        <f ca="1">IFERROR(INDIRECT("'"&amp;E$5&amp;"'!"&amp;ADDRESS(MATCH(IF($C$4="Tüm Şirketler",9003,IF($C$4="Hayatdışı Sigorta Şirketleri",9000,9001)),INDIRECT("'"&amp;E$5&amp;"'!$B$1:$B$1095"),0),MATCH($B34,INDIRECT("'"&amp;E$5&amp;"'!5:5"),0)+1)),0)</f>
        <v>0</v>
      </c>
      <c r="G34" s="19">
        <f t="shared" ca="1" si="0"/>
        <v>0</v>
      </c>
      <c r="H34" s="19">
        <f t="shared" ca="1" si="0"/>
        <v>0</v>
      </c>
    </row>
    <row r="35" spans="1:8" ht="12.75" customHeight="1" thickBot="1">
      <c r="A35" s="78" t="s">
        <v>37</v>
      </c>
      <c r="B35" s="79"/>
      <c r="C35" s="20">
        <f ca="1">SUM(C32:C34)</f>
        <v>4989092910.6107883</v>
      </c>
      <c r="D35" s="20">
        <f ca="1">SUM(D32:D34)</f>
        <v>277886680.65619987</v>
      </c>
      <c r="E35" s="20">
        <f ca="1">SUM(E32:E34)</f>
        <v>466150621.86999995</v>
      </c>
      <c r="F35" s="20">
        <f ca="1">SUM(F32:F34)</f>
        <v>752638926.48000002</v>
      </c>
      <c r="G35" s="20">
        <f t="shared" ca="1" si="0"/>
        <v>5455243532.4807882</v>
      </c>
      <c r="H35" s="20">
        <f t="shared" ca="1" si="0"/>
        <v>1030525607.1362</v>
      </c>
    </row>
    <row r="36" spans="1:8" ht="12.75" customHeight="1">
      <c r="A36" s="11" t="s">
        <v>38</v>
      </c>
      <c r="B36" s="12">
        <v>710</v>
      </c>
      <c r="C36" s="13">
        <f ca="1">IFERROR(INDIRECT("'"&amp;C$5&amp;"'!"&amp;ADDRESS(MATCH(IF($C$4="Tüm Şirketler",9003,IF($C$4="Hayatdışı Sigorta Şirketleri",9000,9001)),INDIRECT("'"&amp;C$5&amp;"'!$B$1:$B$1095"),0),MATCH($B36,INDIRECT("'"&amp;C$5&amp;"'!5:5"),0))),0)</f>
        <v>9654171126.2176437</v>
      </c>
      <c r="D36" s="13">
        <f ca="1">IFERROR(INDIRECT("'"&amp;C$5&amp;"'!"&amp;ADDRESS(MATCH(IF($C$4="Tüm Şirketler",9003,IF($C$4="Hayatdışı Sigorta Şirketleri",9000,9001)),INDIRECT("'"&amp;C$5&amp;"'!$B$1:$B$1095"),0),MATCH($B36,INDIRECT("'"&amp;C$5&amp;"'!5:5"),0)+1)),0)</f>
        <v>33970584.840212487</v>
      </c>
      <c r="E36" s="13">
        <f ca="1">IFERROR(INDIRECT("'"&amp;E$5&amp;"'!"&amp;ADDRESS(MATCH(IF($C$4="Tüm Şirketler",9003,IF($C$4="Hayatdışı Sigorta Şirketleri",9000,9001)),INDIRECT("'"&amp;E$5&amp;"'!$B$1:$B$1095"),0),MATCH($B36,INDIRECT("'"&amp;E$5&amp;"'!5:5"),0))),0)</f>
        <v>246392111.04000002</v>
      </c>
      <c r="F36" s="13">
        <f ca="1">IFERROR(INDIRECT("'"&amp;E$5&amp;"'!"&amp;ADDRESS(MATCH(IF($C$4="Tüm Şirketler",9003,IF($C$4="Hayatdışı Sigorta Şirketleri",9000,9001)),INDIRECT("'"&amp;E$5&amp;"'!$B$1:$B$1095"),0),MATCH($B36,INDIRECT("'"&amp;E$5&amp;"'!5:5"),0)+1)),0)</f>
        <v>248999951.81</v>
      </c>
      <c r="G36" s="14">
        <f t="shared" ca="1" si="0"/>
        <v>9900563237.2576447</v>
      </c>
      <c r="H36" s="14">
        <f t="shared" ca="1" si="0"/>
        <v>282970536.65021247</v>
      </c>
    </row>
    <row r="37" spans="1:8" ht="12.75" customHeight="1">
      <c r="A37" s="16" t="s">
        <v>39</v>
      </c>
      <c r="B37" s="17">
        <v>711</v>
      </c>
      <c r="C37" s="18">
        <f ca="1">IFERROR(INDIRECT("'"&amp;C$5&amp;"'!"&amp;ADDRESS(MATCH(IF($C$4="Tüm Şirketler",9003,IF($C$4="Hayatdışı Sigorta Şirketleri",9000,9001)),INDIRECT("'"&amp;C$5&amp;"'!$B$1:$B$1095"),0),MATCH($B37,INDIRECT("'"&amp;C$5&amp;"'!5:5"),0))),0)</f>
        <v>32459984.489999998</v>
      </c>
      <c r="D37" s="18">
        <f ca="1">IFERROR(INDIRECT("'"&amp;C$5&amp;"'!"&amp;ADDRESS(MATCH(IF($C$4="Tüm Şirketler",9003,IF($C$4="Hayatdışı Sigorta Şirketleri",9000,9001)),INDIRECT("'"&amp;C$5&amp;"'!$B$1:$B$1095"),0),MATCH($B37,INDIRECT("'"&amp;C$5&amp;"'!5:5"),0)+1)),0)</f>
        <v>42250</v>
      </c>
      <c r="E37" s="18">
        <f ca="1">IFERROR(INDIRECT("'"&amp;E$5&amp;"'!"&amp;ADDRESS(MATCH(IF($C$4="Tüm Şirketler",9003,IF($C$4="Hayatdışı Sigorta Şirketleri",9000,9001)),INDIRECT("'"&amp;E$5&amp;"'!$B$1:$B$1095"),0),MATCH($B37,INDIRECT("'"&amp;E$5&amp;"'!5:5"),0))),0)</f>
        <v>0</v>
      </c>
      <c r="F37" s="18">
        <f ca="1">IFERROR(INDIRECT("'"&amp;E$5&amp;"'!"&amp;ADDRESS(MATCH(IF($C$4="Tüm Şirketler",9003,IF($C$4="Hayatdışı Sigorta Şirketleri",9000,9001)),INDIRECT("'"&amp;E$5&amp;"'!$B$1:$B$1095"),0),MATCH($B37,INDIRECT("'"&amp;E$5&amp;"'!5:5"),0)+1)),0)</f>
        <v>0</v>
      </c>
      <c r="G37" s="19">
        <f t="shared" ca="1" si="0"/>
        <v>32459984.489999998</v>
      </c>
      <c r="H37" s="19">
        <f t="shared" ca="1" si="0"/>
        <v>42250</v>
      </c>
    </row>
    <row r="38" spans="1:8" ht="12.75" customHeight="1" thickBot="1">
      <c r="A38" s="78" t="s">
        <v>40</v>
      </c>
      <c r="B38" s="79"/>
      <c r="C38" s="20">
        <f ca="1">SUM(C36:C37)</f>
        <v>9686631110.7076435</v>
      </c>
      <c r="D38" s="20">
        <f ca="1">SUM(D36:D37)</f>
        <v>34012834.840212487</v>
      </c>
      <c r="E38" s="20">
        <f ca="1">SUM(E36:E37)</f>
        <v>246392111.04000002</v>
      </c>
      <c r="F38" s="20">
        <f ca="1">SUM(F36:F37)</f>
        <v>248999951.81</v>
      </c>
      <c r="G38" s="20">
        <f t="shared" ca="1" si="0"/>
        <v>9933023221.7476444</v>
      </c>
      <c r="H38" s="20">
        <f t="shared" ca="1" si="0"/>
        <v>283012786.65021247</v>
      </c>
    </row>
    <row r="39" spans="1:8" ht="12.75" customHeight="1">
      <c r="A39" s="11" t="s">
        <v>41</v>
      </c>
      <c r="B39" s="12">
        <v>701</v>
      </c>
      <c r="C39" s="14">
        <f ca="1">SUM(C40:C42)</f>
        <v>71413587065.718231</v>
      </c>
      <c r="D39" s="14">
        <f ca="1">SUM(D40:D42)</f>
        <v>348805144.04643703</v>
      </c>
      <c r="E39" s="14">
        <f ca="1">SUM(E40:E42)</f>
        <v>1705109023.799789</v>
      </c>
      <c r="F39" s="14">
        <f ca="1">SUM(F40:F42)</f>
        <v>5976383256.5400009</v>
      </c>
      <c r="G39" s="14">
        <f t="shared" ca="1" si="0"/>
        <v>73118696089.518021</v>
      </c>
      <c r="H39" s="14">
        <f t="shared" ca="1" si="0"/>
        <v>6325188400.5864382</v>
      </c>
    </row>
    <row r="40" spans="1:8" ht="12.75" customHeight="1">
      <c r="A40" s="33" t="s">
        <v>42</v>
      </c>
      <c r="B40" s="34">
        <v>900</v>
      </c>
      <c r="C40" s="23">
        <f t="shared" ref="C40:C49" ca="1" si="2">IFERROR(INDIRECT("'"&amp;C$5&amp;"'!"&amp;ADDRESS(MATCH(IF($C$4="Tüm Şirketler",9003,IF($C$4="Hayatdışı Sigorta Şirketleri",9000,9001)),INDIRECT("'"&amp;C$5&amp;"'!$B$1:$B$1095"),0),MATCH($B40,INDIRECT("'"&amp;C$5&amp;"'!5:5"),0))),0)</f>
        <v>16700436746.129759</v>
      </c>
      <c r="D40" s="23">
        <f t="shared" ref="D40:D49" ca="1" si="3">IFERROR(INDIRECT("'"&amp;C$5&amp;"'!"&amp;ADDRESS(MATCH(IF($C$4="Tüm Şirketler",9003,IF($C$4="Hayatdışı Sigorta Şirketleri",9000,9001)),INDIRECT("'"&amp;C$5&amp;"'!$B$1:$B$1095"),0),MATCH($B40,INDIRECT("'"&amp;C$5&amp;"'!5:5"),0)+1)),0)</f>
        <v>44441144.676106438</v>
      </c>
      <c r="E40" s="23">
        <f t="shared" ref="E40:E49" ca="1" si="4">IFERROR(INDIRECT("'"&amp;E$5&amp;"'!"&amp;ADDRESS(MATCH(IF($C$4="Tüm Şirketler",9003,IF($C$4="Hayatdışı Sigorta Şirketleri",9000,9001)),INDIRECT("'"&amp;E$5&amp;"'!$B$1:$B$1095"),0),MATCH($B40,INDIRECT("'"&amp;E$5&amp;"'!5:5"),0))),0)</f>
        <v>234617054.41727149</v>
      </c>
      <c r="F40" s="23">
        <f t="shared" ref="F40:F49" ca="1" si="5">IFERROR(INDIRECT("'"&amp;E$5&amp;"'!"&amp;ADDRESS(MATCH(IF($C$4="Tüm Şirketler",9003,IF($C$4="Hayatdışı Sigorta Şirketleri",9000,9001)),INDIRECT("'"&amp;E$5&amp;"'!$B$1:$B$1095"),0),MATCH($B40,INDIRECT("'"&amp;E$5&amp;"'!5:5"),0)+1)),0)</f>
        <v>511226053.88644248</v>
      </c>
      <c r="G40" s="24">
        <f t="shared" ca="1" si="0"/>
        <v>16935053800.547029</v>
      </c>
      <c r="H40" s="24">
        <f t="shared" ca="1" si="0"/>
        <v>555667198.56254888</v>
      </c>
    </row>
    <row r="41" spans="1:8" ht="12.75" customHeight="1">
      <c r="A41" s="33" t="s">
        <v>43</v>
      </c>
      <c r="B41" s="34">
        <v>901</v>
      </c>
      <c r="C41" s="23">
        <f t="shared" ca="1" si="2"/>
        <v>27708654010.682507</v>
      </c>
      <c r="D41" s="23">
        <f t="shared" ca="1" si="3"/>
        <v>173465371.29134843</v>
      </c>
      <c r="E41" s="23">
        <f t="shared" ca="1" si="4"/>
        <v>770136289.79136169</v>
      </c>
      <c r="F41" s="23">
        <f t="shared" ca="1" si="5"/>
        <v>1587670713.2534802</v>
      </c>
      <c r="G41" s="24">
        <f t="shared" ca="1" si="0"/>
        <v>28478790300.473869</v>
      </c>
      <c r="H41" s="24">
        <f t="shared" ca="1" si="0"/>
        <v>1761136084.5448287</v>
      </c>
    </row>
    <row r="42" spans="1:8" ht="12.75" customHeight="1">
      <c r="A42" s="33" t="s">
        <v>44</v>
      </c>
      <c r="B42" s="34">
        <v>902</v>
      </c>
      <c r="C42" s="23">
        <f t="shared" ca="1" si="2"/>
        <v>27004496308.905964</v>
      </c>
      <c r="D42" s="23">
        <f t="shared" ca="1" si="3"/>
        <v>130898628.0789822</v>
      </c>
      <c r="E42" s="23">
        <f t="shared" ca="1" si="4"/>
        <v>700355679.59115577</v>
      </c>
      <c r="F42" s="23">
        <f t="shared" ca="1" si="5"/>
        <v>3877486489.4000788</v>
      </c>
      <c r="G42" s="24">
        <f t="shared" ca="1" si="0"/>
        <v>27704851988.49712</v>
      </c>
      <c r="H42" s="24">
        <f t="shared" ca="1" si="0"/>
        <v>4008385117.4790611</v>
      </c>
    </row>
    <row r="43" spans="1:8" ht="12.75" customHeight="1">
      <c r="A43" s="32" t="s">
        <v>45</v>
      </c>
      <c r="B43" s="22">
        <v>703</v>
      </c>
      <c r="C43" s="23">
        <f t="shared" ca="1" si="2"/>
        <v>15918756827.999977</v>
      </c>
      <c r="D43" s="23">
        <f t="shared" ca="1" si="3"/>
        <v>0</v>
      </c>
      <c r="E43" s="23">
        <f t="shared" ca="1" si="4"/>
        <v>0</v>
      </c>
      <c r="F43" s="23">
        <f t="shared" ca="1" si="5"/>
        <v>0</v>
      </c>
      <c r="G43" s="24">
        <f t="shared" ca="1" si="0"/>
        <v>15918756827.999977</v>
      </c>
      <c r="H43" s="24">
        <f t="shared" ca="1" si="0"/>
        <v>0</v>
      </c>
    </row>
    <row r="44" spans="1:8" ht="12.75" customHeight="1">
      <c r="A44" s="32" t="s">
        <v>46</v>
      </c>
      <c r="B44" s="22">
        <v>740</v>
      </c>
      <c r="C44" s="23">
        <f t="shared" ca="1" si="2"/>
        <v>28022880380.180721</v>
      </c>
      <c r="D44" s="23">
        <f t="shared" ca="1" si="3"/>
        <v>57636377.439999998</v>
      </c>
      <c r="E44" s="23">
        <f t="shared" ca="1" si="4"/>
        <v>918556099.29071605</v>
      </c>
      <c r="F44" s="23">
        <f t="shared" ca="1" si="5"/>
        <v>133778173.69000001</v>
      </c>
      <c r="G44" s="24">
        <f t="shared" ca="1" si="0"/>
        <v>28941436479.471436</v>
      </c>
      <c r="H44" s="24">
        <f t="shared" ca="1" si="0"/>
        <v>191414551.13</v>
      </c>
    </row>
    <row r="45" spans="1:8" ht="12.75" customHeight="1">
      <c r="A45" s="32" t="s">
        <v>47</v>
      </c>
      <c r="B45" s="22">
        <v>741</v>
      </c>
      <c r="C45" s="23">
        <f t="shared" ca="1" si="2"/>
        <v>2258051010.3891315</v>
      </c>
      <c r="D45" s="23">
        <f t="shared" ca="1" si="3"/>
        <v>7809943.5599999996</v>
      </c>
      <c r="E45" s="23">
        <f t="shared" ca="1" si="4"/>
        <v>33891161.290578999</v>
      </c>
      <c r="F45" s="23">
        <f t="shared" ca="1" si="5"/>
        <v>11740529.66</v>
      </c>
      <c r="G45" s="24">
        <f t="shared" ca="1" si="0"/>
        <v>2291942171.6797104</v>
      </c>
      <c r="H45" s="24">
        <f t="shared" ca="1" si="0"/>
        <v>19550473.219999999</v>
      </c>
    </row>
    <row r="46" spans="1:8" ht="12.75" customHeight="1">
      <c r="A46" s="32" t="s">
        <v>48</v>
      </c>
      <c r="B46" s="22">
        <v>742</v>
      </c>
      <c r="C46" s="23">
        <f t="shared" ca="1" si="2"/>
        <v>586866512.97397792</v>
      </c>
      <c r="D46" s="23">
        <f t="shared" ca="1" si="3"/>
        <v>0</v>
      </c>
      <c r="E46" s="23">
        <f t="shared" ca="1" si="4"/>
        <v>29851327.733474001</v>
      </c>
      <c r="F46" s="23">
        <f t="shared" ca="1" si="5"/>
        <v>157756.82</v>
      </c>
      <c r="G46" s="24">
        <f t="shared" ca="1" si="0"/>
        <v>616717840.70745194</v>
      </c>
      <c r="H46" s="24">
        <f t="shared" ca="1" si="0"/>
        <v>157756.82</v>
      </c>
    </row>
    <row r="47" spans="1:8" ht="12.75" customHeight="1">
      <c r="A47" s="32" t="s">
        <v>49</v>
      </c>
      <c r="B47" s="22">
        <v>743</v>
      </c>
      <c r="C47" s="23">
        <f t="shared" ca="1" si="2"/>
        <v>0</v>
      </c>
      <c r="D47" s="23">
        <f t="shared" ca="1" si="3"/>
        <v>0</v>
      </c>
      <c r="E47" s="23">
        <f t="shared" ca="1" si="4"/>
        <v>0</v>
      </c>
      <c r="F47" s="23">
        <f t="shared" ca="1" si="5"/>
        <v>0</v>
      </c>
      <c r="G47" s="24">
        <f t="shared" ca="1" si="0"/>
        <v>0</v>
      </c>
      <c r="H47" s="24">
        <f t="shared" ca="1" si="0"/>
        <v>0</v>
      </c>
    </row>
    <row r="48" spans="1:8" ht="12.75" customHeight="1">
      <c r="A48" s="32" t="s">
        <v>50</v>
      </c>
      <c r="B48" s="22">
        <v>744</v>
      </c>
      <c r="C48" s="23">
        <f t="shared" ca="1" si="2"/>
        <v>862151581.59815586</v>
      </c>
      <c r="D48" s="23">
        <f t="shared" ca="1" si="3"/>
        <v>20.88</v>
      </c>
      <c r="E48" s="23">
        <f t="shared" ca="1" si="4"/>
        <v>24979027.460579004</v>
      </c>
      <c r="F48" s="23">
        <f t="shared" ca="1" si="5"/>
        <v>157756.82</v>
      </c>
      <c r="G48" s="24">
        <f t="shared" ca="1" si="0"/>
        <v>887130609.05873489</v>
      </c>
      <c r="H48" s="24">
        <f t="shared" ca="1" si="0"/>
        <v>157777.70000000001</v>
      </c>
    </row>
    <row r="49" spans="1:8" ht="12.75" customHeight="1">
      <c r="A49" s="32" t="s">
        <v>51</v>
      </c>
      <c r="B49" s="22">
        <v>761</v>
      </c>
      <c r="C49" s="23">
        <f t="shared" ca="1" si="2"/>
        <v>0</v>
      </c>
      <c r="D49" s="23">
        <f t="shared" ca="1" si="3"/>
        <v>0</v>
      </c>
      <c r="E49" s="23">
        <f t="shared" ca="1" si="4"/>
        <v>0</v>
      </c>
      <c r="F49" s="23">
        <f t="shared" ca="1" si="5"/>
        <v>0</v>
      </c>
      <c r="G49" s="24">
        <f t="shared" ca="1" si="0"/>
        <v>0</v>
      </c>
      <c r="H49" s="24">
        <f t="shared" ca="1" si="0"/>
        <v>0</v>
      </c>
    </row>
    <row r="50" spans="1:8" ht="12.75" customHeight="1" thickBot="1">
      <c r="A50" s="78" t="s">
        <v>52</v>
      </c>
      <c r="B50" s="79"/>
      <c r="C50" s="20">
        <f ca="1">C39+SUM(C43:C49)</f>
        <v>119062293378.86018</v>
      </c>
      <c r="D50" s="20">
        <f ca="1">D39+SUM(D43:D49)</f>
        <v>414251485.92643702</v>
      </c>
      <c r="E50" s="20">
        <f ca="1">E39+SUM(E43:E49)</f>
        <v>2712386639.5751371</v>
      </c>
      <c r="F50" s="20">
        <f ca="1">F39+SUM(F43:F49)</f>
        <v>6122217473.5300007</v>
      </c>
      <c r="G50" s="20">
        <f t="shared" ca="1" si="0"/>
        <v>121774680018.43532</v>
      </c>
      <c r="H50" s="20">
        <f t="shared" ca="1" si="0"/>
        <v>6536468959.4564381</v>
      </c>
    </row>
    <row r="51" spans="1:8" ht="12.75" customHeight="1">
      <c r="A51" s="11" t="s">
        <v>53</v>
      </c>
      <c r="B51" s="12">
        <v>723</v>
      </c>
      <c r="C51" s="13">
        <f t="shared" ref="C51:C68" ca="1" si="6">IFERROR(INDIRECT("'"&amp;C$5&amp;"'!"&amp;ADDRESS(MATCH(IF($C$4="Tüm Şirketler",9003,IF($C$4="Hayatdışı Sigorta Şirketleri",9000,9001)),INDIRECT("'"&amp;C$5&amp;"'!$B$1:$B$1095"),0),MATCH($B51,INDIRECT("'"&amp;C$5&amp;"'!5:5"),0))),0)</f>
        <v>524297142.36315024</v>
      </c>
      <c r="D51" s="13">
        <f t="shared" ref="D51:D68" ca="1" si="7">IFERROR(INDIRECT("'"&amp;C$5&amp;"'!"&amp;ADDRESS(MATCH(IF($C$4="Tüm Şirketler",9003,IF($C$4="Hayatdışı Sigorta Şirketleri",9000,9001)),INDIRECT("'"&amp;C$5&amp;"'!$B$1:$B$1095"),0),MATCH($B51,INDIRECT("'"&amp;C$5&amp;"'!5:5"),0)+1)),0)</f>
        <v>4951767.4076802218</v>
      </c>
      <c r="E51" s="13">
        <f t="shared" ref="E51:E68" ca="1" si="8">IFERROR(INDIRECT("'"&amp;E$5&amp;"'!"&amp;ADDRESS(MATCH(IF($C$4="Tüm Şirketler",9003,IF($C$4="Hayatdışı Sigorta Şirketleri",9000,9001)),INDIRECT("'"&amp;E$5&amp;"'!$B$1:$B$1095"),0),MATCH($B51,INDIRECT("'"&amp;E$5&amp;"'!5:5"),0))),0)</f>
        <v>2578891.0800740002</v>
      </c>
      <c r="F51" s="13">
        <f t="shared" ref="F51:F68" ca="1" si="9">IFERROR(INDIRECT("'"&amp;E$5&amp;"'!"&amp;ADDRESS(MATCH(IF($C$4="Tüm Şirketler",9003,IF($C$4="Hayatdışı Sigorta Şirketleri",9000,9001)),INDIRECT("'"&amp;E$5&amp;"'!$B$1:$B$1095"),0),MATCH($B51,INDIRECT("'"&amp;E$5&amp;"'!5:5"),0)+1)),0)</f>
        <v>2654296.87</v>
      </c>
      <c r="G51" s="14">
        <f t="shared" ca="1" si="0"/>
        <v>526876033.44322425</v>
      </c>
      <c r="H51" s="14">
        <f t="shared" ca="1" si="0"/>
        <v>7606064.2776802219</v>
      </c>
    </row>
    <row r="52" spans="1:8" ht="12.75" customHeight="1">
      <c r="A52" s="32" t="s">
        <v>54</v>
      </c>
      <c r="B52" s="22">
        <v>724</v>
      </c>
      <c r="C52" s="23">
        <f t="shared" ca="1" si="6"/>
        <v>2836370407.3764501</v>
      </c>
      <c r="D52" s="23">
        <f t="shared" ca="1" si="7"/>
        <v>8738163.9313958138</v>
      </c>
      <c r="E52" s="23">
        <f t="shared" ca="1" si="8"/>
        <v>128916026.1770062</v>
      </c>
      <c r="F52" s="23">
        <f t="shared" ca="1" si="9"/>
        <v>7138400.9299999997</v>
      </c>
      <c r="G52" s="24">
        <f t="shared" ca="1" si="0"/>
        <v>2965286433.5534563</v>
      </c>
      <c r="H52" s="24">
        <f t="shared" ca="1" si="0"/>
        <v>15876564.861395814</v>
      </c>
    </row>
    <row r="53" spans="1:8" ht="12.75" customHeight="1">
      <c r="A53" s="32" t="s">
        <v>55</v>
      </c>
      <c r="B53" s="22">
        <v>765</v>
      </c>
      <c r="C53" s="23">
        <f t="shared" ca="1" si="6"/>
        <v>12939869428.165167</v>
      </c>
      <c r="D53" s="23">
        <f t="shared" ca="1" si="7"/>
        <v>32504801.958900001</v>
      </c>
      <c r="E53" s="23">
        <f t="shared" ca="1" si="8"/>
        <v>265057230.84999996</v>
      </c>
      <c r="F53" s="23">
        <f t="shared" ca="1" si="9"/>
        <v>15409397.120000001</v>
      </c>
      <c r="G53" s="24">
        <f t="shared" ca="1" si="0"/>
        <v>13204926659.015167</v>
      </c>
      <c r="H53" s="24">
        <f t="shared" ca="1" si="0"/>
        <v>47914199.078900002</v>
      </c>
    </row>
    <row r="54" spans="1:8" ht="12.75" customHeight="1">
      <c r="A54" s="32" t="s">
        <v>56</v>
      </c>
      <c r="B54" s="22">
        <v>766</v>
      </c>
      <c r="C54" s="23">
        <f t="shared" ca="1" si="6"/>
        <v>1197808231.5632679</v>
      </c>
      <c r="D54" s="23">
        <f t="shared" ca="1" si="7"/>
        <v>5151905.9733100003</v>
      </c>
      <c r="E54" s="23">
        <f t="shared" ca="1" si="8"/>
        <v>40681460.68</v>
      </c>
      <c r="F54" s="23">
        <f t="shared" ca="1" si="9"/>
        <v>7782587.9199999999</v>
      </c>
      <c r="G54" s="24">
        <f t="shared" ca="1" si="0"/>
        <v>1238489692.243268</v>
      </c>
      <c r="H54" s="24">
        <f t="shared" ca="1" si="0"/>
        <v>12934493.893309999</v>
      </c>
    </row>
    <row r="55" spans="1:8" ht="12.75" customHeight="1">
      <c r="A55" s="32" t="s">
        <v>57</v>
      </c>
      <c r="B55" s="22">
        <v>767</v>
      </c>
      <c r="C55" s="23">
        <f t="shared" ca="1" si="6"/>
        <v>11272658572.364695</v>
      </c>
      <c r="D55" s="23">
        <f t="shared" ca="1" si="7"/>
        <v>28324644.87635437</v>
      </c>
      <c r="E55" s="23">
        <f t="shared" ca="1" si="8"/>
        <v>216095499.45211497</v>
      </c>
      <c r="F55" s="23">
        <f t="shared" ca="1" si="9"/>
        <v>352345728.92000002</v>
      </c>
      <c r="G55" s="24">
        <f t="shared" ca="1" si="0"/>
        <v>11488754071.816809</v>
      </c>
      <c r="H55" s="24">
        <f t="shared" ca="1" si="0"/>
        <v>380670373.79635441</v>
      </c>
    </row>
    <row r="56" spans="1:8" ht="12.75" customHeight="1">
      <c r="A56" s="32" t="s">
        <v>58</v>
      </c>
      <c r="B56" s="22">
        <v>768</v>
      </c>
      <c r="C56" s="23">
        <f t="shared" ca="1" si="6"/>
        <v>12820914722.825171</v>
      </c>
      <c r="D56" s="23">
        <f t="shared" ca="1" si="7"/>
        <v>36934695.440165602</v>
      </c>
      <c r="E56" s="23">
        <f t="shared" ca="1" si="8"/>
        <v>46770335.861259997</v>
      </c>
      <c r="F56" s="23">
        <f t="shared" ca="1" si="9"/>
        <v>8555569.0899999999</v>
      </c>
      <c r="G56" s="24">
        <f t="shared" ca="1" si="0"/>
        <v>12867685058.68643</v>
      </c>
      <c r="H56" s="24">
        <f t="shared" ca="1" si="0"/>
        <v>45490264.530165598</v>
      </c>
    </row>
    <row r="57" spans="1:8" ht="12.75" customHeight="1">
      <c r="A57" s="32" t="s">
        <v>59</v>
      </c>
      <c r="B57" s="22">
        <v>772</v>
      </c>
      <c r="C57" s="23">
        <f t="shared" ca="1" si="6"/>
        <v>0</v>
      </c>
      <c r="D57" s="23">
        <f t="shared" ca="1" si="7"/>
        <v>0</v>
      </c>
      <c r="E57" s="23">
        <f t="shared" ca="1" si="8"/>
        <v>0</v>
      </c>
      <c r="F57" s="23">
        <f t="shared" ca="1" si="9"/>
        <v>0</v>
      </c>
      <c r="G57" s="24">
        <f t="shared" ca="1" si="0"/>
        <v>0</v>
      </c>
      <c r="H57" s="24">
        <f t="shared" ca="1" si="0"/>
        <v>0</v>
      </c>
    </row>
    <row r="58" spans="1:8" ht="12.75" customHeight="1">
      <c r="A58" s="32" t="s">
        <v>60</v>
      </c>
      <c r="B58" s="22">
        <v>773</v>
      </c>
      <c r="C58" s="23">
        <f t="shared" ca="1" si="6"/>
        <v>113553605.05999997</v>
      </c>
      <c r="D58" s="23">
        <f t="shared" ca="1" si="7"/>
        <v>0</v>
      </c>
      <c r="E58" s="23">
        <f t="shared" ca="1" si="8"/>
        <v>29632056.034050006</v>
      </c>
      <c r="F58" s="23">
        <f t="shared" ca="1" si="9"/>
        <v>0</v>
      </c>
      <c r="G58" s="24">
        <f t="shared" ca="1" si="0"/>
        <v>143185661.09404999</v>
      </c>
      <c r="H58" s="24">
        <f t="shared" ca="1" si="0"/>
        <v>0</v>
      </c>
    </row>
    <row r="59" spans="1:8" ht="12.75" customHeight="1">
      <c r="A59" s="32" t="s">
        <v>61</v>
      </c>
      <c r="B59" s="22">
        <v>774</v>
      </c>
      <c r="C59" s="23">
        <f t="shared" ca="1" si="6"/>
        <v>0</v>
      </c>
      <c r="D59" s="23">
        <f t="shared" ca="1" si="7"/>
        <v>0</v>
      </c>
      <c r="E59" s="23">
        <f t="shared" ca="1" si="8"/>
        <v>0</v>
      </c>
      <c r="F59" s="23">
        <f t="shared" ca="1" si="9"/>
        <v>0</v>
      </c>
      <c r="G59" s="24">
        <f t="shared" ca="1" si="0"/>
        <v>0</v>
      </c>
      <c r="H59" s="24">
        <f t="shared" ca="1" si="0"/>
        <v>0</v>
      </c>
    </row>
    <row r="60" spans="1:8" ht="12.75" customHeight="1">
      <c r="A60" s="32" t="s">
        <v>62</v>
      </c>
      <c r="B60" s="22">
        <v>775</v>
      </c>
      <c r="C60" s="23">
        <f t="shared" ca="1" si="6"/>
        <v>0</v>
      </c>
      <c r="D60" s="23">
        <f t="shared" ca="1" si="7"/>
        <v>0</v>
      </c>
      <c r="E60" s="23">
        <f t="shared" ca="1" si="8"/>
        <v>155253419.56999999</v>
      </c>
      <c r="F60" s="23">
        <f t="shared" ca="1" si="9"/>
        <v>74780548.719999999</v>
      </c>
      <c r="G60" s="24">
        <f t="shared" ca="1" si="0"/>
        <v>155253419.56999999</v>
      </c>
      <c r="H60" s="24">
        <f t="shared" ca="1" si="0"/>
        <v>74780548.719999999</v>
      </c>
    </row>
    <row r="61" spans="1:8" ht="12.75" customHeight="1">
      <c r="A61" s="32" t="s">
        <v>63</v>
      </c>
      <c r="B61" s="22">
        <v>776</v>
      </c>
      <c r="C61" s="23">
        <f t="shared" ca="1" si="6"/>
        <v>1082759120.54</v>
      </c>
      <c r="D61" s="23">
        <f t="shared" ca="1" si="7"/>
        <v>0</v>
      </c>
      <c r="E61" s="23">
        <f t="shared" ca="1" si="8"/>
        <v>288224612.4052</v>
      </c>
      <c r="F61" s="23">
        <f t="shared" ca="1" si="9"/>
        <v>0</v>
      </c>
      <c r="G61" s="24">
        <f t="shared" ca="1" si="0"/>
        <v>1370983732.9452</v>
      </c>
      <c r="H61" s="24">
        <f t="shared" ca="1" si="0"/>
        <v>0</v>
      </c>
    </row>
    <row r="62" spans="1:8" ht="12.75" customHeight="1">
      <c r="A62" s="32" t="s">
        <v>64</v>
      </c>
      <c r="B62" s="22">
        <v>777</v>
      </c>
      <c r="C62" s="23">
        <f t="shared" ca="1" si="6"/>
        <v>26015572994.300072</v>
      </c>
      <c r="D62" s="23">
        <f t="shared" ca="1" si="7"/>
        <v>0</v>
      </c>
      <c r="E62" s="23">
        <f t="shared" ca="1" si="8"/>
        <v>7150598150.2088003</v>
      </c>
      <c r="F62" s="23">
        <f t="shared" ca="1" si="9"/>
        <v>0</v>
      </c>
      <c r="G62" s="24">
        <f t="shared" ca="1" si="0"/>
        <v>33166171144.508873</v>
      </c>
      <c r="H62" s="24">
        <f t="shared" ca="1" si="0"/>
        <v>0</v>
      </c>
    </row>
    <row r="63" spans="1:8" ht="12.75" customHeight="1">
      <c r="A63" s="32" t="s">
        <v>65</v>
      </c>
      <c r="B63" s="22">
        <v>778</v>
      </c>
      <c r="C63" s="23">
        <f t="shared" ca="1" si="6"/>
        <v>334115185.31000096</v>
      </c>
      <c r="D63" s="23">
        <f t="shared" ca="1" si="7"/>
        <v>0</v>
      </c>
      <c r="E63" s="23">
        <f t="shared" ca="1" si="8"/>
        <v>48419987.227650002</v>
      </c>
      <c r="F63" s="23">
        <f t="shared" ca="1" si="9"/>
        <v>0</v>
      </c>
      <c r="G63" s="24">
        <f t="shared" ca="1" si="0"/>
        <v>382535172.53765094</v>
      </c>
      <c r="H63" s="24">
        <f t="shared" ca="1" si="0"/>
        <v>0</v>
      </c>
    </row>
    <row r="64" spans="1:8" ht="12.75" customHeight="1">
      <c r="A64" s="32" t="s">
        <v>66</v>
      </c>
      <c r="B64" s="22">
        <v>779</v>
      </c>
      <c r="C64" s="23">
        <f t="shared" ca="1" si="6"/>
        <v>11477767103.449999</v>
      </c>
      <c r="D64" s="23">
        <f t="shared" ca="1" si="7"/>
        <v>0</v>
      </c>
      <c r="E64" s="23">
        <f t="shared" ca="1" si="8"/>
        <v>2856529690.6308503</v>
      </c>
      <c r="F64" s="23">
        <f t="shared" ca="1" si="9"/>
        <v>0</v>
      </c>
      <c r="G64" s="24">
        <f t="shared" ca="1" si="0"/>
        <v>14334296794.080849</v>
      </c>
      <c r="H64" s="24">
        <f t="shared" ca="1" si="0"/>
        <v>0</v>
      </c>
    </row>
    <row r="65" spans="1:8" ht="12.75" customHeight="1">
      <c r="A65" s="32" t="s">
        <v>67</v>
      </c>
      <c r="B65" s="22">
        <v>780</v>
      </c>
      <c r="C65" s="23">
        <f t="shared" ca="1" si="6"/>
        <v>17712711.920000002</v>
      </c>
      <c r="D65" s="23">
        <f t="shared" ca="1" si="7"/>
        <v>0</v>
      </c>
      <c r="E65" s="23">
        <f t="shared" ca="1" si="8"/>
        <v>0</v>
      </c>
      <c r="F65" s="23">
        <f t="shared" ca="1" si="9"/>
        <v>936599.63999999897</v>
      </c>
      <c r="G65" s="24">
        <f t="shared" ca="1" si="0"/>
        <v>17712711.920000002</v>
      </c>
      <c r="H65" s="24">
        <f t="shared" ca="1" si="0"/>
        <v>936599.63999999897</v>
      </c>
    </row>
    <row r="66" spans="1:8" ht="12.75" customHeight="1">
      <c r="A66" s="32" t="s">
        <v>68</v>
      </c>
      <c r="B66" s="22">
        <v>781</v>
      </c>
      <c r="C66" s="23">
        <f t="shared" ca="1" si="6"/>
        <v>0</v>
      </c>
      <c r="D66" s="23">
        <f t="shared" ca="1" si="7"/>
        <v>0</v>
      </c>
      <c r="E66" s="23">
        <f t="shared" ca="1" si="8"/>
        <v>2952866.38</v>
      </c>
      <c r="F66" s="23">
        <f t="shared" ca="1" si="9"/>
        <v>0</v>
      </c>
      <c r="G66" s="24">
        <f t="shared" ca="1" si="0"/>
        <v>2952866.38</v>
      </c>
      <c r="H66" s="24">
        <f t="shared" ca="1" si="0"/>
        <v>0</v>
      </c>
    </row>
    <row r="67" spans="1:8" ht="12.75" customHeight="1">
      <c r="A67" s="32" t="s">
        <v>69</v>
      </c>
      <c r="B67" s="22">
        <v>782</v>
      </c>
      <c r="C67" s="23">
        <f t="shared" ca="1" si="6"/>
        <v>292022756.38999999</v>
      </c>
      <c r="D67" s="23">
        <f t="shared" ca="1" si="7"/>
        <v>0</v>
      </c>
      <c r="E67" s="23">
        <f t="shared" ca="1" si="8"/>
        <v>187569662.63910004</v>
      </c>
      <c r="F67" s="23">
        <f t="shared" ca="1" si="9"/>
        <v>0</v>
      </c>
      <c r="G67" s="24">
        <f t="shared" ca="1" si="0"/>
        <v>479592419.02910006</v>
      </c>
      <c r="H67" s="24">
        <f t="shared" ca="1" si="0"/>
        <v>0</v>
      </c>
    </row>
    <row r="68" spans="1:8" ht="12.75" customHeight="1">
      <c r="A68" s="32" t="s">
        <v>70</v>
      </c>
      <c r="B68" s="22">
        <v>783</v>
      </c>
      <c r="C68" s="23">
        <f t="shared" ca="1" si="6"/>
        <v>2043120449.29</v>
      </c>
      <c r="D68" s="23">
        <f t="shared" ca="1" si="7"/>
        <v>0</v>
      </c>
      <c r="E68" s="23">
        <f t="shared" ca="1" si="8"/>
        <v>528744617.00569993</v>
      </c>
      <c r="F68" s="23">
        <f t="shared" ca="1" si="9"/>
        <v>0</v>
      </c>
      <c r="G68" s="24">
        <f t="shared" ca="1" si="0"/>
        <v>2571865066.2957001</v>
      </c>
      <c r="H68" s="24">
        <f t="shared" ca="1" si="0"/>
        <v>0</v>
      </c>
    </row>
    <row r="69" spans="1:8" ht="12.75" customHeight="1" thickBot="1">
      <c r="A69" s="78" t="s">
        <v>71</v>
      </c>
      <c r="B69" s="79"/>
      <c r="C69" s="20">
        <f ca="1">SUM(C51:C68)</f>
        <v>82968542430.917953</v>
      </c>
      <c r="D69" s="20">
        <f ca="1">SUM(D51:D68)</f>
        <v>116605979.58780602</v>
      </c>
      <c r="E69" s="20">
        <f ca="1">SUM(E51:E68)</f>
        <v>11948024506.201803</v>
      </c>
      <c r="F69" s="20">
        <f ca="1">SUM(F51:F68)</f>
        <v>469603129.20999992</v>
      </c>
      <c r="G69" s="20">
        <f t="shared" ca="1" si="0"/>
        <v>94916566937.119751</v>
      </c>
      <c r="H69" s="20">
        <f t="shared" ca="1" si="0"/>
        <v>586209108.79780591</v>
      </c>
    </row>
    <row r="70" spans="1:8" ht="12.75" customHeight="1">
      <c r="A70" s="11" t="s">
        <v>72</v>
      </c>
      <c r="B70" s="12">
        <v>714</v>
      </c>
      <c r="C70" s="13">
        <f ca="1">IFERROR(INDIRECT("'"&amp;C$5&amp;"'!"&amp;ADDRESS(MATCH(IF($C$4="Tüm Şirketler",9003,IF($C$4="Hayatdışı Sigorta Şirketleri",9000,9001)),INDIRECT("'"&amp;C$5&amp;"'!$B$1:$B$1095"),0),MATCH($B70,INDIRECT("'"&amp;C$5&amp;"'!5:5"),0))),0)</f>
        <v>0</v>
      </c>
      <c r="D70" s="13">
        <f ca="1">IFERROR(INDIRECT("'"&amp;C$5&amp;"'!"&amp;ADDRESS(MATCH(IF($C$4="Tüm Şirketler",9003,IF($C$4="Hayatdışı Sigorta Şirketleri",9000,9001)),INDIRECT("'"&amp;C$5&amp;"'!$B$1:$B$1095"),0),MATCH($B70,INDIRECT("'"&amp;C$5&amp;"'!5:5"),0)+1)),0)</f>
        <v>0</v>
      </c>
      <c r="E70" s="13">
        <f ca="1">IFERROR(INDIRECT("'"&amp;E$5&amp;"'!"&amp;ADDRESS(MATCH(IF($C$4="Tüm Şirketler",9003,IF($C$4="Hayatdışı Sigorta Şirketleri",9000,9001)),INDIRECT("'"&amp;E$5&amp;"'!$B$1:$B$1095"),0),MATCH($B70,INDIRECT("'"&amp;E$5&amp;"'!5:5"),0))),0)</f>
        <v>0</v>
      </c>
      <c r="F70" s="13">
        <f ca="1">IFERROR(INDIRECT("'"&amp;E$5&amp;"'!"&amp;ADDRESS(MATCH(IF($C$4="Tüm Şirketler",9003,IF($C$4="Hayatdışı Sigorta Şirketleri",9000,9001)),INDIRECT("'"&amp;E$5&amp;"'!$B$1:$B$1095"),0),MATCH($B70,INDIRECT("'"&amp;E$5&amp;"'!5:5"),0)+1)),0)</f>
        <v>0</v>
      </c>
      <c r="G70" s="14">
        <f t="shared" ca="1" si="0"/>
        <v>0</v>
      </c>
      <c r="H70" s="14">
        <f t="shared" ca="1" si="0"/>
        <v>0</v>
      </c>
    </row>
    <row r="71" spans="1:8" ht="12.75" customHeight="1">
      <c r="A71" s="32" t="s">
        <v>73</v>
      </c>
      <c r="B71" s="22">
        <v>715</v>
      </c>
      <c r="C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Hariç",INDIRECT("'"&amp;C$5&amp;"'!5:5"),0))),0)</f>
        <v>197032073883.64771</v>
      </c>
      <c r="D71" s="23">
        <f ca="1">IFERROR(INDIRECT("'"&amp;C$5&amp;"'!"&amp;ADDRESS(MATCH(IF($C$4="Tüm Şirketler",9003,IF($C$4="Hayatdışı Sigorta Şirketleri",9000,9001)),INDIRECT("'"&amp;C$5&amp;"'!$B$1:$B$1095"),0),MATCH("715-Yeşilkart Hariç",INDIRECT("'"&amp;C$5&amp;"'!5:5"),0)+1)),0)</f>
        <v>24750739.379999999</v>
      </c>
      <c r="E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Hariç",INDIRECT("'"&amp;E$5&amp;"'!5:5"),0))),0)</f>
        <v>13226387077.587748</v>
      </c>
      <c r="F71" s="23">
        <f ca="1">IFERROR(INDIRECT("'"&amp;E$5&amp;"'!"&amp;ADDRESS(MATCH(IF($C$4="Tüm Şirketler",9003,IF($C$4="Hayatdışı Sigorta Şirketleri",9000,9001)),INDIRECT("'"&amp;E$5&amp;"'!$B$1:$B$1095"),0),MATCH("715-Yeşilkart Hariç",INDIRECT("'"&amp;E$5&amp;"'!5:5"),0)+1)),0)</f>
        <v>226282362.31999999</v>
      </c>
      <c r="G71" s="24">
        <f t="shared" ca="1" si="0"/>
        <v>210258460961.23544</v>
      </c>
      <c r="H71" s="24">
        <f t="shared" ca="1" si="0"/>
        <v>251033101.69999999</v>
      </c>
    </row>
    <row r="72" spans="1:8" ht="12.75" customHeight="1">
      <c r="A72" s="32" t="s">
        <v>74</v>
      </c>
      <c r="B72" s="22">
        <v>903</v>
      </c>
      <c r="C72" s="23">
        <f ca="1">IFERROR(INDIRECT("'"&amp;C$5&amp;"'!"&amp;ADDRESS(MATCH(IF($C$4="Tüm Şirketler",9003,IF($C$4="Hayatdışı Sigorta Şirketleri",9000,9001)),INDIRECT("'"&amp;C$5&amp;"'!$B$1:$B$1095"),0),MATCH($B72,INDIRECT("'"&amp;C$5&amp;"'!5:5"),0))),0)</f>
        <v>1622124239.7435465</v>
      </c>
      <c r="D72" s="23">
        <f ca="1">IFERROR(INDIRECT("'"&amp;C$5&amp;"'!"&amp;ADDRESS(MATCH(IF($C$4="Tüm Şirketler",9003,IF($C$4="Hayatdışı Sigorta Şirketleri",9000,9001)),INDIRECT("'"&amp;C$5&amp;"'!$B$1:$B$1095"),0),MATCH($B72,INDIRECT("'"&amp;C$5&amp;"'!5:5"),0)+1)),0)</f>
        <v>0</v>
      </c>
      <c r="E72" s="23">
        <f ca="1">IFERROR(INDIRECT("'"&amp;E$5&amp;"'!"&amp;ADDRESS(MATCH(IF($C$4="Tüm Şirketler",9003,IF($C$4="Hayatdışı Sigorta Şirketleri",9000,9001)),INDIRECT("'"&amp;E$5&amp;"'!$B$1:$B$1095"),0),MATCH($B72,INDIRECT("'"&amp;E$5&amp;"'!5:5"),0))),0)</f>
        <v>1635668453.153084</v>
      </c>
      <c r="F72" s="23">
        <f ca="1">IFERROR(INDIRECT("'"&amp;E$5&amp;"'!"&amp;ADDRESS(MATCH(IF($C$4="Tüm Şirketler",9003,IF($C$4="Hayatdışı Sigorta Şirketleri",9000,9001)),INDIRECT("'"&amp;E$5&amp;"'!$B$1:$B$1095"),0),MATCH($B72,INDIRECT("'"&amp;E$5&amp;"'!5:5"),0)+1)),0)</f>
        <v>0</v>
      </c>
      <c r="G72" s="24">
        <f t="shared" ca="1" si="0"/>
        <v>3257792692.8966303</v>
      </c>
      <c r="H72" s="24">
        <f t="shared" ca="1" si="0"/>
        <v>0</v>
      </c>
    </row>
    <row r="73" spans="1:8" ht="12.75" customHeight="1">
      <c r="A73" s="16" t="s">
        <v>75</v>
      </c>
      <c r="B73" s="17">
        <v>716</v>
      </c>
      <c r="C73" s="18">
        <f ca="1">IFERROR(INDIRECT("'"&amp;C$5&amp;"'!"&amp;ADDRESS(MATCH(IF($C$4="Tüm Şirketler",9003,IF($C$4="Hayatdışı Sigorta Şirketleri",9000,9001)),INDIRECT("'"&amp;C$5&amp;"'!$B$1:$B$1095"),0),MATCH($B73,INDIRECT("'"&amp;C$5&amp;"'!5:5"),0))),0)</f>
        <v>15294651838.464264</v>
      </c>
      <c r="D73" s="18">
        <f ca="1">IFERROR(INDIRECT("'"&amp;C$5&amp;"'!"&amp;ADDRESS(MATCH(IF($C$4="Tüm Şirketler",9003,IF($C$4="Hayatdışı Sigorta Şirketleri",9000,9001)),INDIRECT("'"&amp;C$5&amp;"'!$B$1:$B$1095"),0),MATCH($B73,INDIRECT("'"&amp;C$5&amp;"'!5:5"),0)+1)),0)</f>
        <v>95173849.970000565</v>
      </c>
      <c r="E73" s="18">
        <f ca="1">IFERROR(INDIRECT("'"&amp;E$5&amp;"'!"&amp;ADDRESS(MATCH(IF($C$4="Tüm Şirketler",9003,IF($C$4="Hayatdışı Sigorta Şirketleri",9000,9001)),INDIRECT("'"&amp;E$5&amp;"'!$B$1:$B$1095"),0),MATCH($B73,INDIRECT("'"&amp;E$5&amp;"'!5:5"),0))),0)</f>
        <v>2728.76</v>
      </c>
      <c r="F73" s="18">
        <f ca="1">IFERROR(INDIRECT("'"&amp;E$5&amp;"'!"&amp;ADDRESS(MATCH(IF($C$4="Tüm Şirketler",9003,IF($C$4="Hayatdışı Sigorta Şirketleri",9000,9001)),INDIRECT("'"&amp;E$5&amp;"'!$B$1:$B$1095"),0),MATCH($B73,INDIRECT("'"&amp;E$5&amp;"'!5:5"),0)+1)),0)</f>
        <v>633223765.02999997</v>
      </c>
      <c r="G73" s="19">
        <f t="shared" ca="1" si="0"/>
        <v>15294654567.224264</v>
      </c>
      <c r="H73" s="19">
        <f t="shared" ca="1" si="0"/>
        <v>728397615.00000048</v>
      </c>
    </row>
    <row r="74" spans="1:8" ht="12.75" customHeight="1" thickBot="1">
      <c r="A74" s="78" t="s">
        <v>76</v>
      </c>
      <c r="B74" s="79"/>
      <c r="C74" s="20">
        <f ca="1">SUM(C70:C73)</f>
        <v>213948849961.85553</v>
      </c>
      <c r="D74" s="20">
        <f ca="1">SUM(D70:D73)</f>
        <v>119924589.35000056</v>
      </c>
      <c r="E74" s="20">
        <f ca="1">SUM(E70:E73)</f>
        <v>14862058259.500832</v>
      </c>
      <c r="F74" s="20">
        <f ca="1">SUM(F70:F73)</f>
        <v>859506127.3499999</v>
      </c>
      <c r="G74" s="20">
        <f t="shared" ref="G74:H93" ca="1" si="10">+C74+E74</f>
        <v>228810908221.35635</v>
      </c>
      <c r="H74" s="20">
        <f t="shared" ca="1" si="10"/>
        <v>979430716.70000052</v>
      </c>
    </row>
    <row r="75" spans="1:8" ht="12.75" customHeight="1">
      <c r="A75" s="21" t="s">
        <v>77</v>
      </c>
      <c r="B75" s="22">
        <v>728</v>
      </c>
      <c r="C75" s="23">
        <f ca="1">IFERROR(INDIRECT("'"&amp;C$5&amp;"'!"&amp;ADDRESS(MATCH(IF($C$4="Tüm Şirketler",9003,IF($C$4="Hayatdışı Sigorta Şirketleri",9000,9001)),INDIRECT("'"&amp;C$5&amp;"'!$B$1:$B$1095"),0),MATCH($B75,INDIRECT("'"&amp;C$5&amp;"'!5:5"),0))),0)</f>
        <v>1657203346.8841982</v>
      </c>
      <c r="D75" s="23">
        <f ca="1">IFERROR(INDIRECT("'"&amp;C$5&amp;"'!"&amp;ADDRESS(MATCH(IF($C$4="Tüm Şirketler",9003,IF($C$4="Hayatdışı Sigorta Şirketleri",9000,9001)),INDIRECT("'"&amp;C$5&amp;"'!$B$1:$B$1095"),0),MATCH($B75,INDIRECT("'"&amp;C$5&amp;"'!5:5"),0)+1)),0)</f>
        <v>0</v>
      </c>
      <c r="E75" s="23">
        <f ca="1">IFERROR(INDIRECT("'"&amp;E$5&amp;"'!"&amp;ADDRESS(MATCH(IF($C$4="Tüm Şirketler",9003,IF($C$4="Hayatdışı Sigorta Şirketleri",9000,9001)),INDIRECT("'"&amp;E$5&amp;"'!$B$1:$B$1095"),0),MATCH($B75,INDIRECT("'"&amp;E$5&amp;"'!5:5"),0))),0)</f>
        <v>0</v>
      </c>
      <c r="F75" s="23">
        <f ca="1">IFERROR(INDIRECT("'"&amp;E$5&amp;"'!"&amp;ADDRESS(MATCH(IF($C$4="Tüm Şirketler",9003,IF($C$4="Hayatdışı Sigorta Şirketleri",9000,9001)),INDIRECT("'"&amp;E$5&amp;"'!$B$1:$B$1095"),0),MATCH($B75,INDIRECT("'"&amp;E$5&amp;"'!5:5"),0)+1)),0)</f>
        <v>4772158.57</v>
      </c>
      <c r="G75" s="24">
        <f t="shared" ca="1" si="10"/>
        <v>1657203346.8841982</v>
      </c>
      <c r="H75" s="24">
        <f t="shared" ca="1" si="10"/>
        <v>4772158.57</v>
      </c>
    </row>
    <row r="76" spans="1:8" ht="12.75" customHeight="1" thickBot="1">
      <c r="A76" s="80" t="s">
        <v>78</v>
      </c>
      <c r="B76" s="81"/>
      <c r="C76" s="31">
        <f ca="1">C75</f>
        <v>1657203346.8841982</v>
      </c>
      <c r="D76" s="31">
        <f ca="1">D75</f>
        <v>0</v>
      </c>
      <c r="E76" s="31">
        <f ca="1">E75</f>
        <v>0</v>
      </c>
      <c r="F76" s="31">
        <f ca="1">F75</f>
        <v>4772158.57</v>
      </c>
      <c r="G76" s="31">
        <f t="shared" ca="1" si="10"/>
        <v>1657203346.8841982</v>
      </c>
      <c r="H76" s="31">
        <f t="shared" ca="1" si="10"/>
        <v>4772158.57</v>
      </c>
    </row>
    <row r="77" spans="1:8" ht="12.75" customHeight="1">
      <c r="A77" s="21" t="s">
        <v>79</v>
      </c>
      <c r="B77" s="22">
        <v>735</v>
      </c>
      <c r="C77" s="23">
        <f ca="1">IFERROR(INDIRECT("'"&amp;C$5&amp;"'!"&amp;ADDRESS(MATCH(IF($C$4="Tüm Şirketler",9003,IF($C$4="Hayatdışı Sigorta Şirketleri",9000,9001)),INDIRECT("'"&amp;C$5&amp;"'!$B$1:$B$1095"),0),MATCH($B77,INDIRECT("'"&amp;C$5&amp;"'!5:5"),0))),0)</f>
        <v>502015547.70116693</v>
      </c>
      <c r="D77" s="23">
        <f ca="1">IFERROR(INDIRECT("'"&amp;C$5&amp;"'!"&amp;ADDRESS(MATCH(IF($C$4="Tüm Şirketler",9003,IF($C$4="Hayatdışı Sigorta Şirketleri",9000,9001)),INDIRECT("'"&amp;C$5&amp;"'!$B$1:$B$1095"),0),MATCH($B77,INDIRECT("'"&amp;C$5&amp;"'!5:5"),0)+1)),0)</f>
        <v>839842813.62999988</v>
      </c>
      <c r="E77" s="23">
        <f ca="1">IFERROR(INDIRECT("'"&amp;E$5&amp;"'!"&amp;ADDRESS(MATCH(IF($C$4="Tüm Şirketler",9003,IF($C$4="Hayatdışı Sigorta Şirketleri",9000,9001)),INDIRECT("'"&amp;E$5&amp;"'!$B$1:$B$1095"),0),MATCH($B77,INDIRECT("'"&amp;E$5&amp;"'!5:5"),0))),0)</f>
        <v>1315873.3400000001</v>
      </c>
      <c r="F77" s="23">
        <f ca="1">IFERROR(INDIRECT("'"&amp;E$5&amp;"'!"&amp;ADDRESS(MATCH(IF($C$4="Tüm Şirketler",9003,IF($C$4="Hayatdışı Sigorta Şirketleri",9000,9001)),INDIRECT("'"&amp;E$5&amp;"'!$B$1:$B$1095"),0),MATCH($B77,INDIRECT("'"&amp;E$5&amp;"'!5:5"),0)+1)),0)</f>
        <v>26210894.170000002</v>
      </c>
      <c r="G77" s="24">
        <f t="shared" ca="1" si="10"/>
        <v>503331421.0411669</v>
      </c>
      <c r="H77" s="24">
        <f t="shared" ca="1" si="10"/>
        <v>866053707.79999983</v>
      </c>
    </row>
    <row r="78" spans="1:8" ht="12.75" customHeight="1" thickBot="1">
      <c r="A78" s="80" t="s">
        <v>80</v>
      </c>
      <c r="B78" s="81"/>
      <c r="C78" s="31">
        <f ca="1">C77</f>
        <v>502015547.70116693</v>
      </c>
      <c r="D78" s="31">
        <f ca="1">D77</f>
        <v>839842813.62999988</v>
      </c>
      <c r="E78" s="31">
        <f ca="1">E77</f>
        <v>1315873.3400000001</v>
      </c>
      <c r="F78" s="31">
        <f ca="1">F77</f>
        <v>26210894.170000002</v>
      </c>
      <c r="G78" s="31">
        <f t="shared" ca="1" si="10"/>
        <v>503331421.0411669</v>
      </c>
      <c r="H78" s="31">
        <f t="shared" ca="1" si="10"/>
        <v>866053707.79999983</v>
      </c>
    </row>
    <row r="79" spans="1:8" ht="12.75" customHeight="1">
      <c r="A79" s="11" t="s">
        <v>81</v>
      </c>
      <c r="B79" s="12">
        <v>719</v>
      </c>
      <c r="C79" s="13">
        <f t="shared" ref="C79:C92" ca="1" si="11">IFERROR(INDIRECT("'"&amp;C$5&amp;"'!"&amp;ADDRESS(MATCH(IF($C$4="Tüm Şirketler",9003,IF($C$4="Hayatdışı Sigorta Şirketleri",9000,9001)),INDIRECT("'"&amp;C$5&amp;"'!$B$1:$B$1095"),0),MATCH($B79,INDIRECT("'"&amp;C$5&amp;"'!5:5"),0))),0)</f>
        <v>3993424609.9863181</v>
      </c>
      <c r="D79" s="13">
        <f t="shared" ref="D79:D92" ca="1" si="12">IFERROR(INDIRECT("'"&amp;C$5&amp;"'!"&amp;ADDRESS(MATCH(IF($C$4="Tüm Şirketler",9003,IF($C$4="Hayatdışı Sigorta Şirketleri",9000,9001)),INDIRECT("'"&amp;C$5&amp;"'!$B$1:$B$1095"),0),MATCH($B79,INDIRECT("'"&amp;C$5&amp;"'!5:5"),0)+1)),0)</f>
        <v>3730542.8525</v>
      </c>
      <c r="E79" s="13">
        <f t="shared" ref="E79:E92" ca="1" si="13">IFERROR(INDIRECT("'"&amp;E$5&amp;"'!"&amp;ADDRESS(MATCH(IF($C$4="Tüm Şirketler",9003,IF($C$4="Hayatdışı Sigorta Şirketleri",9000,9001)),INDIRECT("'"&amp;E$5&amp;"'!$B$1:$B$1095"),0),MATCH($B79,INDIRECT("'"&amp;E$5&amp;"'!5:5"),0))),0)</f>
        <v>74993782.199634999</v>
      </c>
      <c r="F79" s="13">
        <f t="shared" ref="F79:F92" ca="1" si="14">IFERROR(INDIRECT("'"&amp;E$5&amp;"'!"&amp;ADDRESS(MATCH(IF($C$4="Tüm Şirketler",9003,IF($C$4="Hayatdışı Sigorta Şirketleri",9000,9001)),INDIRECT("'"&amp;E$5&amp;"'!$B$1:$B$1095"),0),MATCH($B79,INDIRECT("'"&amp;E$5&amp;"'!5:5"),0)+1)),0)</f>
        <v>38686759.940000005</v>
      </c>
      <c r="G79" s="14">
        <f t="shared" ca="1" si="10"/>
        <v>4068418392.1859531</v>
      </c>
      <c r="H79" s="14">
        <f t="shared" ca="1" si="10"/>
        <v>42417302.792500004</v>
      </c>
    </row>
    <row r="80" spans="1:8" ht="12.75" customHeight="1">
      <c r="A80" s="32" t="s">
        <v>82</v>
      </c>
      <c r="B80" s="22">
        <v>720</v>
      </c>
      <c r="C80" s="23">
        <f t="shared" ca="1" si="11"/>
        <v>5392305034.3901129</v>
      </c>
      <c r="D80" s="23">
        <f t="shared" ca="1" si="12"/>
        <v>11311453.353500003</v>
      </c>
      <c r="E80" s="23">
        <f t="shared" ca="1" si="13"/>
        <v>235940731.03959003</v>
      </c>
      <c r="F80" s="23">
        <f t="shared" ca="1" si="14"/>
        <v>912415804.09000003</v>
      </c>
      <c r="G80" s="24">
        <f t="shared" ca="1" si="10"/>
        <v>5628245765.4297028</v>
      </c>
      <c r="H80" s="24">
        <f t="shared" ca="1" si="10"/>
        <v>923727257.44350004</v>
      </c>
    </row>
    <row r="81" spans="1:8" ht="12.75" customHeight="1">
      <c r="A81" s="32" t="s">
        <v>83</v>
      </c>
      <c r="B81" s="22">
        <v>721</v>
      </c>
      <c r="C81" s="23">
        <f t="shared" ca="1" si="11"/>
        <v>1323169.5499999998</v>
      </c>
      <c r="D81" s="23">
        <f t="shared" ca="1" si="12"/>
        <v>24.77</v>
      </c>
      <c r="E81" s="23">
        <f t="shared" ca="1" si="13"/>
        <v>0</v>
      </c>
      <c r="F81" s="23">
        <f t="shared" ca="1" si="14"/>
        <v>114563.05</v>
      </c>
      <c r="G81" s="24">
        <f t="shared" ca="1" si="10"/>
        <v>1323169.5499999998</v>
      </c>
      <c r="H81" s="24">
        <f t="shared" ca="1" si="10"/>
        <v>114587.82</v>
      </c>
    </row>
    <row r="82" spans="1:8" ht="12.75" customHeight="1">
      <c r="A82" s="32" t="s">
        <v>84</v>
      </c>
      <c r="B82" s="22">
        <v>722</v>
      </c>
      <c r="C82" s="23">
        <f t="shared" ca="1" si="11"/>
        <v>14050538.209999999</v>
      </c>
      <c r="D82" s="23">
        <f t="shared" ca="1" si="12"/>
        <v>0</v>
      </c>
      <c r="E82" s="23">
        <f t="shared" ca="1" si="13"/>
        <v>1307898</v>
      </c>
      <c r="F82" s="23">
        <f t="shared" ca="1" si="14"/>
        <v>377586.4</v>
      </c>
      <c r="G82" s="24">
        <f t="shared" ca="1" si="10"/>
        <v>15358436.209999999</v>
      </c>
      <c r="H82" s="24">
        <f t="shared" ca="1" si="10"/>
        <v>377586.4</v>
      </c>
    </row>
    <row r="83" spans="1:8" ht="12.75" customHeight="1">
      <c r="A83" s="32" t="s">
        <v>85</v>
      </c>
      <c r="B83" s="22">
        <v>725</v>
      </c>
      <c r="C83" s="23">
        <f t="shared" ca="1" si="11"/>
        <v>30202043.720000003</v>
      </c>
      <c r="D83" s="23">
        <f t="shared" ca="1" si="12"/>
        <v>0</v>
      </c>
      <c r="E83" s="23">
        <f t="shared" ca="1" si="13"/>
        <v>0</v>
      </c>
      <c r="F83" s="23">
        <f t="shared" ca="1" si="14"/>
        <v>0</v>
      </c>
      <c r="G83" s="24">
        <f t="shared" ca="1" si="10"/>
        <v>30202043.720000003</v>
      </c>
      <c r="H83" s="24">
        <f t="shared" ca="1" si="10"/>
        <v>0</v>
      </c>
    </row>
    <row r="84" spans="1:8" ht="12.75" customHeight="1">
      <c r="A84" s="32" t="s">
        <v>86</v>
      </c>
      <c r="B84" s="22">
        <v>726</v>
      </c>
      <c r="C84" s="23">
        <f t="shared" ca="1" si="11"/>
        <v>390224884.86059505</v>
      </c>
      <c r="D84" s="23">
        <f t="shared" ca="1" si="12"/>
        <v>0</v>
      </c>
      <c r="E84" s="23">
        <f t="shared" ca="1" si="13"/>
        <v>0</v>
      </c>
      <c r="F84" s="23">
        <f t="shared" ca="1" si="14"/>
        <v>0</v>
      </c>
      <c r="G84" s="24">
        <f t="shared" ca="1" si="10"/>
        <v>390224884.86059505</v>
      </c>
      <c r="H84" s="24">
        <f t="shared" ca="1" si="10"/>
        <v>0</v>
      </c>
    </row>
    <row r="85" spans="1:8" ht="12.75" customHeight="1">
      <c r="A85" s="32" t="s">
        <v>87</v>
      </c>
      <c r="B85" s="22">
        <v>730</v>
      </c>
      <c r="C85" s="23">
        <f t="shared" ca="1" si="11"/>
        <v>223629193.51999998</v>
      </c>
      <c r="D85" s="23">
        <f t="shared" ca="1" si="12"/>
        <v>0</v>
      </c>
      <c r="E85" s="23">
        <f t="shared" ca="1" si="13"/>
        <v>168175038.64957452</v>
      </c>
      <c r="F85" s="23">
        <f t="shared" ca="1" si="14"/>
        <v>0</v>
      </c>
      <c r="G85" s="24">
        <f t="shared" ca="1" si="10"/>
        <v>391804232.1695745</v>
      </c>
      <c r="H85" s="24">
        <f t="shared" ca="1" si="10"/>
        <v>0</v>
      </c>
    </row>
    <row r="86" spans="1:8" ht="12.75" customHeight="1">
      <c r="A86" s="32" t="s">
        <v>88</v>
      </c>
      <c r="B86" s="22">
        <v>731</v>
      </c>
      <c r="C86" s="23">
        <f t="shared" ca="1" si="11"/>
        <v>53493421.354008891</v>
      </c>
      <c r="D86" s="23">
        <f t="shared" ca="1" si="12"/>
        <v>0</v>
      </c>
      <c r="E86" s="23">
        <f t="shared" ca="1" si="13"/>
        <v>1860975</v>
      </c>
      <c r="F86" s="23">
        <f t="shared" ca="1" si="14"/>
        <v>0</v>
      </c>
      <c r="G86" s="24">
        <f t="shared" ca="1" si="10"/>
        <v>55354396.354008891</v>
      </c>
      <c r="H86" s="24">
        <f t="shared" ca="1" si="10"/>
        <v>0</v>
      </c>
    </row>
    <row r="87" spans="1:8" ht="12.75" customHeight="1">
      <c r="A87" s="32" t="s">
        <v>89</v>
      </c>
      <c r="B87" s="22">
        <v>732</v>
      </c>
      <c r="C87" s="23">
        <f t="shared" ca="1" si="11"/>
        <v>0</v>
      </c>
      <c r="D87" s="23">
        <f t="shared" ca="1" si="12"/>
        <v>0</v>
      </c>
      <c r="E87" s="23">
        <f t="shared" ca="1" si="13"/>
        <v>0</v>
      </c>
      <c r="F87" s="23">
        <f t="shared" ca="1" si="14"/>
        <v>0</v>
      </c>
      <c r="G87" s="24">
        <f t="shared" ca="1" si="10"/>
        <v>0</v>
      </c>
      <c r="H87" s="24">
        <f t="shared" ca="1" si="10"/>
        <v>0</v>
      </c>
    </row>
    <row r="88" spans="1:8" ht="12.75" customHeight="1">
      <c r="A88" s="32" t="s">
        <v>90</v>
      </c>
      <c r="B88" s="22">
        <v>733</v>
      </c>
      <c r="C88" s="23">
        <f t="shared" ca="1" si="11"/>
        <v>2571894707.7819018</v>
      </c>
      <c r="D88" s="23">
        <f t="shared" ca="1" si="12"/>
        <v>195748.29</v>
      </c>
      <c r="E88" s="23">
        <f t="shared" ca="1" si="13"/>
        <v>71880664.079999998</v>
      </c>
      <c r="F88" s="23">
        <f t="shared" ca="1" si="14"/>
        <v>90545843.980000094</v>
      </c>
      <c r="G88" s="24">
        <f t="shared" ca="1" si="10"/>
        <v>2643775371.8619018</v>
      </c>
      <c r="H88" s="24">
        <f t="shared" ca="1" si="10"/>
        <v>90741592.2700001</v>
      </c>
    </row>
    <row r="89" spans="1:8" ht="12.75" customHeight="1">
      <c r="A89" s="32" t="s">
        <v>91</v>
      </c>
      <c r="B89" s="22">
        <v>734</v>
      </c>
      <c r="C89" s="23">
        <f t="shared" ca="1" si="11"/>
        <v>58129445.070009001</v>
      </c>
      <c r="D89" s="23">
        <f t="shared" ca="1" si="12"/>
        <v>28500</v>
      </c>
      <c r="E89" s="23">
        <f t="shared" ca="1" si="13"/>
        <v>0</v>
      </c>
      <c r="F89" s="23">
        <f t="shared" ca="1" si="14"/>
        <v>0</v>
      </c>
      <c r="G89" s="24">
        <f t="shared" ca="1" si="10"/>
        <v>58129445.070009001</v>
      </c>
      <c r="H89" s="24">
        <f t="shared" ca="1" si="10"/>
        <v>28500</v>
      </c>
    </row>
    <row r="90" spans="1:8" ht="12.75" customHeight="1">
      <c r="A90" s="32" t="s">
        <v>92</v>
      </c>
      <c r="B90" s="22">
        <v>769</v>
      </c>
      <c r="C90" s="23">
        <f t="shared" ca="1" si="11"/>
        <v>0</v>
      </c>
      <c r="D90" s="23">
        <f t="shared" ca="1" si="12"/>
        <v>0</v>
      </c>
      <c r="E90" s="23">
        <f t="shared" ca="1" si="13"/>
        <v>0</v>
      </c>
      <c r="F90" s="23">
        <f t="shared" ca="1" si="14"/>
        <v>0</v>
      </c>
      <c r="G90" s="24">
        <f t="shared" ca="1" si="10"/>
        <v>0</v>
      </c>
      <c r="H90" s="24">
        <f t="shared" ca="1" si="10"/>
        <v>0</v>
      </c>
    </row>
    <row r="91" spans="1:8" ht="12.75" customHeight="1">
      <c r="A91" s="32" t="s">
        <v>93</v>
      </c>
      <c r="B91" s="22">
        <v>770</v>
      </c>
      <c r="C91" s="23">
        <f t="shared" ca="1" si="11"/>
        <v>0</v>
      </c>
      <c r="D91" s="23">
        <f t="shared" ca="1" si="12"/>
        <v>0</v>
      </c>
      <c r="E91" s="23">
        <f t="shared" ca="1" si="13"/>
        <v>0</v>
      </c>
      <c r="F91" s="23">
        <f t="shared" ca="1" si="14"/>
        <v>0</v>
      </c>
      <c r="G91" s="24">
        <f t="shared" ca="1" si="10"/>
        <v>0</v>
      </c>
      <c r="H91" s="24">
        <f t="shared" ca="1" si="10"/>
        <v>0</v>
      </c>
    </row>
    <row r="92" spans="1:8" ht="12.75" customHeight="1">
      <c r="A92" s="35" t="s">
        <v>94</v>
      </c>
      <c r="B92" s="36">
        <v>771</v>
      </c>
      <c r="C92" s="37">
        <f t="shared" ca="1" si="11"/>
        <v>1964482096.7079372</v>
      </c>
      <c r="D92" s="37">
        <f t="shared" ca="1" si="12"/>
        <v>90157.49</v>
      </c>
      <c r="E92" s="37">
        <f t="shared" ca="1" si="13"/>
        <v>886560.60000000009</v>
      </c>
      <c r="F92" s="37">
        <f t="shared" ca="1" si="14"/>
        <v>0</v>
      </c>
      <c r="G92" s="38">
        <f t="shared" ca="1" si="10"/>
        <v>1965368657.3079371</v>
      </c>
      <c r="H92" s="38">
        <f t="shared" ca="1" si="10"/>
        <v>90157.49</v>
      </c>
    </row>
    <row r="93" spans="1:8" ht="12.75" customHeight="1" thickBot="1">
      <c r="A93" s="78" t="s">
        <v>95</v>
      </c>
      <c r="B93" s="79"/>
      <c r="C93" s="20">
        <f ca="1">SUM(C79:C92)</f>
        <v>14693159145.150883</v>
      </c>
      <c r="D93" s="20">
        <f ca="1">SUM(D79:D92)</f>
        <v>15356426.756000003</v>
      </c>
      <c r="E93" s="20">
        <f ca="1">SUM(E79:E92)</f>
        <v>555045649.56879961</v>
      </c>
      <c r="F93" s="20">
        <f ca="1">SUM(F79:F92)</f>
        <v>1042140557.4600002</v>
      </c>
      <c r="G93" s="20">
        <f t="shared" ca="1" si="10"/>
        <v>15248204794.719683</v>
      </c>
      <c r="H93" s="20">
        <f t="shared" ca="1" si="10"/>
        <v>1057496984.2160002</v>
      </c>
    </row>
    <row r="94" spans="1:8" ht="12.75" customHeight="1">
      <c r="A94" s="32" t="s">
        <v>96</v>
      </c>
      <c r="B94" s="22">
        <v>707</v>
      </c>
      <c r="C94" s="23">
        <f t="shared" ref="C94:C99" ca="1" si="15">IFERROR(INDIRECT("'"&amp;C$5&amp;"'!"&amp;ADDRESS(MATCH(IF($C$4="Tüm Şirketler",9003,IF($C$4="Hayatdışı Sigorta Şirketleri",9000,9001)),INDIRECT("'"&amp;C$5&amp;"'!$B$1:$B$1095"),0),MATCH($B94,INDIRECT("'"&amp;C$5&amp;"'!5:5"),0))),0)</f>
        <v>87001898.329999998</v>
      </c>
      <c r="D94" s="23">
        <f t="shared" ref="D94:D99" ca="1" si="16">IFERROR(INDIRECT("'"&amp;C$5&amp;"'!"&amp;ADDRESS(MATCH(IF($C$4="Tüm Şirketler",9003,IF($C$4="Hayatdışı Sigorta Şirketleri",9000,9001)),INDIRECT("'"&amp;C$5&amp;"'!$B$1:$B$1095"),0),MATCH($B94,INDIRECT("'"&amp;C$5&amp;"'!5:5"),0)+1)),0)</f>
        <v>0</v>
      </c>
      <c r="E94" s="23">
        <f t="shared" ref="E94:E99" ca="1" si="17">IFERROR(INDIRECT("'"&amp;E$5&amp;"'!"&amp;ADDRESS(MATCH(IF($C$4="Tüm Şirketler",9003,IF($C$4="Hayatdışı Sigorta Şirketleri",9000,9001)),INDIRECT("'"&amp;E$5&amp;"'!$B$1:$B$1095"),0),MATCH($B94,INDIRECT("'"&amp;E$5&amp;"'!5:5"),0))),0)</f>
        <v>0</v>
      </c>
      <c r="F94" s="23">
        <f t="shared" ref="F94:F99" ca="1" si="18">IFERROR(INDIRECT("'"&amp;E$5&amp;"'!"&amp;ADDRESS(MATCH(IF($C$4="Tüm Şirketler",9003,IF($C$4="Hayatdışı Sigorta Şirketleri",9000,9001)),INDIRECT("'"&amp;E$5&amp;"'!$B$1:$B$1095"),0),MATCH($B94,INDIRECT("'"&amp;E$5&amp;"'!5:5"),0)+1)),0)</f>
        <v>0</v>
      </c>
      <c r="G94" s="24">
        <f t="shared" ref="G94:H109" ca="1" si="19">+C94+E94</f>
        <v>87001898.329999998</v>
      </c>
      <c r="H94" s="24">
        <f t="shared" ca="1" si="19"/>
        <v>0</v>
      </c>
    </row>
    <row r="95" spans="1:8" ht="12.75" customHeight="1">
      <c r="A95" s="32" t="s">
        <v>97</v>
      </c>
      <c r="B95" s="22">
        <v>745</v>
      </c>
      <c r="C95" s="23">
        <f t="shared" ca="1" si="15"/>
        <v>0</v>
      </c>
      <c r="D95" s="23">
        <f t="shared" ca="1" si="16"/>
        <v>0</v>
      </c>
      <c r="E95" s="23">
        <f t="shared" ca="1" si="17"/>
        <v>0</v>
      </c>
      <c r="F95" s="23">
        <f t="shared" ca="1" si="18"/>
        <v>0</v>
      </c>
      <c r="G95" s="24">
        <f t="shared" ca="1" si="19"/>
        <v>0</v>
      </c>
      <c r="H95" s="24">
        <f t="shared" ca="1" si="19"/>
        <v>0</v>
      </c>
    </row>
    <row r="96" spans="1:8" ht="12.75" customHeight="1">
      <c r="A96" s="32" t="s">
        <v>98</v>
      </c>
      <c r="B96" s="22">
        <v>746</v>
      </c>
      <c r="C96" s="23">
        <f t="shared" ca="1" si="15"/>
        <v>0</v>
      </c>
      <c r="D96" s="23">
        <f t="shared" ca="1" si="16"/>
        <v>0</v>
      </c>
      <c r="E96" s="23">
        <f t="shared" ca="1" si="17"/>
        <v>0</v>
      </c>
      <c r="F96" s="23">
        <f t="shared" ca="1" si="18"/>
        <v>0</v>
      </c>
      <c r="G96" s="24">
        <f t="shared" ca="1" si="19"/>
        <v>0</v>
      </c>
      <c r="H96" s="24">
        <f t="shared" ca="1" si="19"/>
        <v>0</v>
      </c>
    </row>
    <row r="97" spans="1:8" ht="12.75" customHeight="1">
      <c r="A97" s="32" t="s">
        <v>99</v>
      </c>
      <c r="B97" s="22">
        <v>747</v>
      </c>
      <c r="C97" s="23">
        <f t="shared" ca="1" si="15"/>
        <v>0</v>
      </c>
      <c r="D97" s="23">
        <f t="shared" ca="1" si="16"/>
        <v>0</v>
      </c>
      <c r="E97" s="23">
        <f t="shared" ca="1" si="17"/>
        <v>139458.06</v>
      </c>
      <c r="F97" s="23">
        <f t="shared" ca="1" si="18"/>
        <v>0</v>
      </c>
      <c r="G97" s="24">
        <f t="shared" ca="1" si="19"/>
        <v>139458.06</v>
      </c>
      <c r="H97" s="24">
        <f t="shared" ca="1" si="19"/>
        <v>0</v>
      </c>
    </row>
    <row r="98" spans="1:8" ht="12.75" customHeight="1">
      <c r="A98" s="32" t="s">
        <v>100</v>
      </c>
      <c r="B98" s="22">
        <v>755</v>
      </c>
      <c r="C98" s="23">
        <f t="shared" ca="1" si="15"/>
        <v>1990975071.6694419</v>
      </c>
      <c r="D98" s="23">
        <f t="shared" ca="1" si="16"/>
        <v>105761329.18000001</v>
      </c>
      <c r="E98" s="23">
        <f t="shared" ca="1" si="17"/>
        <v>10734947.335999995</v>
      </c>
      <c r="F98" s="23">
        <f t="shared" ca="1" si="18"/>
        <v>107170927.8</v>
      </c>
      <c r="G98" s="24">
        <f t="shared" ca="1" si="19"/>
        <v>2001710019.0054419</v>
      </c>
      <c r="H98" s="24">
        <f t="shared" ca="1" si="19"/>
        <v>212932256.98000002</v>
      </c>
    </row>
    <row r="99" spans="1:8" ht="12.75" customHeight="1">
      <c r="A99" s="16" t="s">
        <v>101</v>
      </c>
      <c r="B99" s="17">
        <v>756</v>
      </c>
      <c r="C99" s="18">
        <f t="shared" ca="1" si="15"/>
        <v>111734819.18290699</v>
      </c>
      <c r="D99" s="18">
        <f t="shared" ca="1" si="16"/>
        <v>353799439.29510701</v>
      </c>
      <c r="E99" s="18">
        <f t="shared" ca="1" si="17"/>
        <v>0</v>
      </c>
      <c r="F99" s="18">
        <f t="shared" ca="1" si="18"/>
        <v>9355884.0066853985</v>
      </c>
      <c r="G99" s="19">
        <f t="shared" ca="1" si="19"/>
        <v>111734819.18290699</v>
      </c>
      <c r="H99" s="19">
        <f t="shared" ca="1" si="19"/>
        <v>363155323.30179238</v>
      </c>
    </row>
    <row r="100" spans="1:8" ht="12.75" customHeight="1" thickBot="1">
      <c r="A100" s="39" t="s">
        <v>102</v>
      </c>
      <c r="B100" s="40"/>
      <c r="C100" s="20">
        <f ca="1">SUM(C94:C99)</f>
        <v>2189711789.1823487</v>
      </c>
      <c r="D100" s="20">
        <f ca="1">SUM(D94:D99)</f>
        <v>459560768.47510701</v>
      </c>
      <c r="E100" s="20">
        <f ca="1">SUM(E94:E99)</f>
        <v>10874405.395999996</v>
      </c>
      <c r="F100" s="20">
        <f ca="1">SUM(F94:F99)</f>
        <v>116526811.80668539</v>
      </c>
      <c r="G100" s="20">
        <f t="shared" ca="1" si="19"/>
        <v>2200586194.5783486</v>
      </c>
      <c r="H100" s="20">
        <f t="shared" ca="1" si="19"/>
        <v>576087580.2817924</v>
      </c>
    </row>
    <row r="101" spans="1:8" ht="12.75" customHeight="1">
      <c r="A101" s="11" t="s">
        <v>103</v>
      </c>
      <c r="B101" s="12">
        <v>705</v>
      </c>
      <c r="C101" s="23">
        <f ca="1">IFERROR(INDIRECT("'"&amp;C$5&amp;"'!"&amp;ADDRESS(MATCH(IF($C$4="Tüm Şirketler",9003,IF($C$4="Hayatdışı Sigorta Şirketleri",9000,9001)),INDIRECT("'"&amp;C$5&amp;"'!$B$1:$B$1095"),0),MATCH($B101,INDIRECT("'"&amp;C$5&amp;"'!5:5"),0))),0)</f>
        <v>366138531.06999999</v>
      </c>
      <c r="D101" s="23">
        <f ca="1">IFERROR(INDIRECT("'"&amp;C$5&amp;"'!"&amp;ADDRESS(MATCH(IF($C$4="Tüm Şirketler",9003,IF($C$4="Hayatdışı Sigorta Şirketleri",9000,9001)),INDIRECT("'"&amp;C$5&amp;"'!$B$1:$B$1095"),0),MATCH($B101,INDIRECT("'"&amp;C$5&amp;"'!5:5"),0)+1)),0)</f>
        <v>0</v>
      </c>
      <c r="E101" s="23">
        <f ca="1">IFERROR(INDIRECT("'"&amp;E$5&amp;"'!"&amp;ADDRESS(MATCH(IF($C$4="Tüm Şirketler",9003,IF($C$4="Hayatdışı Sigorta Şirketleri",9000,9001)),INDIRECT("'"&amp;E$5&amp;"'!$B$1:$B$1095"),0),MATCH($B101,INDIRECT("'"&amp;E$5&amp;"'!5:5"),0))),0)</f>
        <v>0</v>
      </c>
      <c r="F101" s="23">
        <f ca="1">IFERROR(INDIRECT("'"&amp;E$5&amp;"'!"&amp;ADDRESS(MATCH(IF($C$4="Tüm Şirketler",9003,IF($C$4="Hayatdışı Sigorta Şirketleri",9000,9001)),INDIRECT("'"&amp;E$5&amp;"'!$B$1:$B$1095"),0),MATCH($B101,INDIRECT("'"&amp;E$5&amp;"'!5:5"),0)+1)),0)</f>
        <v>33868283.479999997</v>
      </c>
      <c r="G101" s="24">
        <f t="shared" ca="1" si="19"/>
        <v>366138531.06999999</v>
      </c>
      <c r="H101" s="24">
        <f t="shared" ca="1" si="19"/>
        <v>33868283.479999997</v>
      </c>
    </row>
    <row r="102" spans="1:8" ht="12.75" customHeight="1">
      <c r="A102" s="32" t="s">
        <v>104</v>
      </c>
      <c r="B102" s="22">
        <v>706</v>
      </c>
      <c r="C102" s="23">
        <f ca="1">IFERROR(INDIRECT("'"&amp;C$5&amp;"'!"&amp;ADDRESS(MATCH(IF($C$4="Tüm Şirketler",9003,IF($C$4="Hayatdışı Sigorta Şirketleri",9000,9001)),INDIRECT("'"&amp;C$5&amp;"'!$B$1:$B$1095"),0),MATCH($B102,INDIRECT("'"&amp;C$5&amp;"'!5:5"),0))),0)</f>
        <v>69917485.539999977</v>
      </c>
      <c r="D102" s="23">
        <f ca="1">IFERROR(INDIRECT("'"&amp;C$5&amp;"'!"&amp;ADDRESS(MATCH(IF($C$4="Tüm Şirketler",9003,IF($C$4="Hayatdışı Sigorta Şirketleri",9000,9001)),INDIRECT("'"&amp;C$5&amp;"'!$B$1:$B$1095"),0),MATCH($B102,INDIRECT("'"&amp;C$5&amp;"'!5:5"),0)+1)),0)</f>
        <v>0</v>
      </c>
      <c r="E102" s="23">
        <f ca="1">IFERROR(INDIRECT("'"&amp;E$5&amp;"'!"&amp;ADDRESS(MATCH(IF($C$4="Tüm Şirketler",9003,IF($C$4="Hayatdışı Sigorta Şirketleri",9000,9001)),INDIRECT("'"&amp;E$5&amp;"'!$B$1:$B$1095"),0),MATCH($B102,INDIRECT("'"&amp;E$5&amp;"'!5:5"),0))),0)</f>
        <v>0</v>
      </c>
      <c r="F102" s="23">
        <f ca="1">IFERROR(INDIRECT("'"&amp;E$5&amp;"'!"&amp;ADDRESS(MATCH(IF($C$4="Tüm Şirketler",9003,IF($C$4="Hayatdışı Sigorta Şirketleri",9000,9001)),INDIRECT("'"&amp;E$5&amp;"'!$B$1:$B$1095"),0),MATCH($B102,INDIRECT("'"&amp;E$5&amp;"'!5:5"),0)+1)),0)</f>
        <v>0</v>
      </c>
      <c r="G102" s="24">
        <f t="shared" ca="1" si="19"/>
        <v>69917485.539999977</v>
      </c>
      <c r="H102" s="24">
        <f t="shared" ca="1" si="19"/>
        <v>0</v>
      </c>
    </row>
    <row r="103" spans="1:8" ht="12.75" customHeight="1">
      <c r="A103" s="21" t="s">
        <v>105</v>
      </c>
      <c r="B103" s="22">
        <v>708</v>
      </c>
      <c r="C103" s="23">
        <f ca="1">IFERROR(INDIRECT("'"&amp;C$5&amp;"'!"&amp;ADDRESS(MATCH(IF($C$4="Tüm Şirketler",9003,IF($C$4="Hayatdışı Sigorta Şirketleri",9000,9001)),INDIRECT("'"&amp;C$5&amp;"'!$B$1:$B$1095"),0),MATCH($B103,INDIRECT("'"&amp;C$5&amp;"'!5:5"),0))),0)</f>
        <v>15455270.449999999</v>
      </c>
      <c r="D103" s="23">
        <f ca="1">IFERROR(INDIRECT("'"&amp;C$5&amp;"'!"&amp;ADDRESS(MATCH(IF($C$4="Tüm Şirketler",9003,IF($C$4="Hayatdışı Sigorta Şirketleri",9000,9001)),INDIRECT("'"&amp;C$5&amp;"'!$B$1:$B$1095"),0),MATCH($B103,INDIRECT("'"&amp;C$5&amp;"'!5:5"),0)+1)),0)</f>
        <v>0</v>
      </c>
      <c r="E103" s="23">
        <f ca="1">IFERROR(INDIRECT("'"&amp;E$5&amp;"'!"&amp;ADDRESS(MATCH(IF($C$4="Tüm Şirketler",9003,IF($C$4="Hayatdışı Sigorta Şirketleri",9000,9001)),INDIRECT("'"&amp;E$5&amp;"'!$B$1:$B$1095"),0),MATCH($B103,INDIRECT("'"&amp;E$5&amp;"'!5:5"),0))),0)</f>
        <v>0</v>
      </c>
      <c r="F103" s="23">
        <f ca="1">IFERROR(INDIRECT("'"&amp;E$5&amp;"'!"&amp;ADDRESS(MATCH(IF($C$4="Tüm Şirketler",9003,IF($C$4="Hayatdışı Sigorta Şirketleri",9000,9001)),INDIRECT("'"&amp;E$5&amp;"'!$B$1:$B$1095"),0),MATCH($B103,INDIRECT("'"&amp;E$5&amp;"'!5:5"),0)+1)),0)</f>
        <v>0</v>
      </c>
      <c r="G103" s="24">
        <f t="shared" ca="1" si="19"/>
        <v>15455270.449999999</v>
      </c>
      <c r="H103" s="24">
        <f t="shared" ca="1" si="19"/>
        <v>0</v>
      </c>
    </row>
    <row r="104" spans="1:8" ht="12.75" customHeight="1">
      <c r="A104" s="21" t="s">
        <v>106</v>
      </c>
      <c r="B104" s="22">
        <v>736</v>
      </c>
      <c r="C104" s="23">
        <f ca="1">IFERROR(INDIRECT("'"&amp;C$5&amp;"'!"&amp;ADDRESS(MATCH(IF($C$4="Tüm Şirketler",9003,IF($C$4="Hayatdışı Sigorta Şirketleri",9000,9001)),INDIRECT("'"&amp;C$5&amp;"'!$B$1:$B$1095"),0),MATCH($B104,INDIRECT("'"&amp;C$5&amp;"'!5:5"),0))),0)</f>
        <v>418594705.8973462</v>
      </c>
      <c r="D104" s="23">
        <f ca="1">IFERROR(INDIRECT("'"&amp;C$5&amp;"'!"&amp;ADDRESS(MATCH(IF($C$4="Tüm Şirketler",9003,IF($C$4="Hayatdışı Sigorta Şirketleri",9000,9001)),INDIRECT("'"&amp;C$5&amp;"'!$B$1:$B$1095"),0),MATCH($B104,INDIRECT("'"&amp;C$5&amp;"'!5:5"),0)+1)),0)</f>
        <v>376214.08</v>
      </c>
      <c r="E104" s="23">
        <f ca="1">IFERROR(INDIRECT("'"&amp;E$5&amp;"'!"&amp;ADDRESS(MATCH(IF($C$4="Tüm Şirketler",9003,IF($C$4="Hayatdışı Sigorta Şirketleri",9000,9001)),INDIRECT("'"&amp;E$5&amp;"'!$B$1:$B$1095"),0),MATCH($B104,INDIRECT("'"&amp;E$5&amp;"'!5:5"),0))),0)</f>
        <v>6177092.3780479999</v>
      </c>
      <c r="F104" s="23">
        <f ca="1">IFERROR(INDIRECT("'"&amp;E$5&amp;"'!"&amp;ADDRESS(MATCH(IF($C$4="Tüm Şirketler",9003,IF($C$4="Hayatdışı Sigorta Şirketleri",9000,9001)),INDIRECT("'"&amp;E$5&amp;"'!$B$1:$B$1095"),0),MATCH($B104,INDIRECT("'"&amp;E$5&amp;"'!5:5"),0)+1)),0)</f>
        <v>5530348.9699999997</v>
      </c>
      <c r="G104" s="24">
        <f t="shared" ca="1" si="19"/>
        <v>424771798.2753942</v>
      </c>
      <c r="H104" s="24">
        <f t="shared" ca="1" si="19"/>
        <v>5906563.0499999998</v>
      </c>
    </row>
    <row r="105" spans="1:8" ht="12.75" customHeight="1" thickBot="1">
      <c r="A105" s="41" t="s">
        <v>107</v>
      </c>
      <c r="B105" s="42"/>
      <c r="C105" s="31">
        <f ca="1">C104+C102+C101+C103</f>
        <v>870105992.9573462</v>
      </c>
      <c r="D105" s="31">
        <f ca="1">D104+D102+D101+D103</f>
        <v>376214.08</v>
      </c>
      <c r="E105" s="31">
        <f ca="1">E104+E102+E101+E103</f>
        <v>6177092.3780479999</v>
      </c>
      <c r="F105" s="31">
        <f ca="1">F104+F102+F101+F103</f>
        <v>39398632.449999996</v>
      </c>
      <c r="G105" s="31">
        <f t="shared" ca="1" si="19"/>
        <v>876283085.33539414</v>
      </c>
      <c r="H105" s="31">
        <f t="shared" ca="1" si="19"/>
        <v>39774846.529999994</v>
      </c>
    </row>
    <row r="106" spans="1:8" ht="12.75" customHeight="1">
      <c r="A106" s="11" t="s">
        <v>108</v>
      </c>
      <c r="B106" s="12">
        <v>702</v>
      </c>
      <c r="C106" s="13">
        <f t="shared" ref="C106:C114" ca="1" si="20">IFERROR(INDIRECT("'"&amp;C$5&amp;"'!"&amp;ADDRESS(MATCH(IF($C$4="Tüm Şirketler",9003,IF($C$4="Hayatdışı Sigorta Şirketleri",9000,9001)),INDIRECT("'"&amp;C$5&amp;"'!$B$1:$B$1095"),0),MATCH($B106,INDIRECT("'"&amp;C$5&amp;"'!5:5"),0))),0)</f>
        <v>4982940985.8225718</v>
      </c>
      <c r="D106" s="13">
        <f t="shared" ref="D106:D114" ca="1" si="21">IFERROR(INDIRECT("'"&amp;C$5&amp;"'!"&amp;ADDRESS(MATCH(IF($C$4="Tüm Şirketler",9003,IF($C$4="Hayatdışı Sigorta Şirketleri",9000,9001)),INDIRECT("'"&amp;C$5&amp;"'!$B$1:$B$1095"),0),MATCH($B106,INDIRECT("'"&amp;C$5&amp;"'!5:5"),0)+1)),0)</f>
        <v>4052142.7900000005</v>
      </c>
      <c r="E106" s="13">
        <f t="shared" ref="E106:E114" ca="1" si="22">IFERROR(INDIRECT("'"&amp;E$5&amp;"'!"&amp;ADDRESS(MATCH(IF($C$4="Tüm Şirketler",9003,IF($C$4="Hayatdışı Sigorta Şirketleri",9000,9001)),INDIRECT("'"&amp;E$5&amp;"'!$B$1:$B$1095"),0),MATCH($B106,INDIRECT("'"&amp;E$5&amp;"'!5:5"),0))),0)</f>
        <v>140397662.55910099</v>
      </c>
      <c r="F106" s="13">
        <f t="shared" ref="F106:F114" ca="1" si="23">IFERROR(INDIRECT("'"&amp;E$5&amp;"'!"&amp;ADDRESS(MATCH(IF($C$4="Tüm Şirketler",9003,IF($C$4="Hayatdışı Sigorta Şirketleri",9000,9001)),INDIRECT("'"&amp;E$5&amp;"'!$B$1:$B$1095"),0),MATCH($B106,INDIRECT("'"&amp;E$5&amp;"'!5:5"),0)+1)),0)</f>
        <v>12107151.1</v>
      </c>
      <c r="G106" s="14">
        <f t="shared" ca="1" si="19"/>
        <v>5123338648.3816729</v>
      </c>
      <c r="H106" s="14">
        <f t="shared" ca="1" si="19"/>
        <v>16159293.890000001</v>
      </c>
    </row>
    <row r="107" spans="1:8" ht="12.75" customHeight="1">
      <c r="A107" s="32" t="s">
        <v>109</v>
      </c>
      <c r="B107" s="22">
        <v>748</v>
      </c>
      <c r="C107" s="23">
        <f t="shared" ca="1" si="20"/>
        <v>325790284.44</v>
      </c>
      <c r="D107" s="23">
        <f t="shared" ca="1" si="21"/>
        <v>0</v>
      </c>
      <c r="E107" s="23">
        <f t="shared" ca="1" si="22"/>
        <v>0</v>
      </c>
      <c r="F107" s="23">
        <f t="shared" ca="1" si="23"/>
        <v>0</v>
      </c>
      <c r="G107" s="24">
        <f t="shared" ca="1" si="19"/>
        <v>325790284.44</v>
      </c>
      <c r="H107" s="24">
        <f t="shared" ca="1" si="19"/>
        <v>0</v>
      </c>
    </row>
    <row r="108" spans="1:8" ht="12.75" customHeight="1">
      <c r="A108" s="32" t="s">
        <v>110</v>
      </c>
      <c r="B108" s="22">
        <v>749</v>
      </c>
      <c r="C108" s="23">
        <f t="shared" ca="1" si="20"/>
        <v>5734288.6500000004</v>
      </c>
      <c r="D108" s="23">
        <f t="shared" ca="1" si="21"/>
        <v>4829.51</v>
      </c>
      <c r="E108" s="23">
        <f t="shared" ca="1" si="22"/>
        <v>0</v>
      </c>
      <c r="F108" s="23">
        <f t="shared" ca="1" si="23"/>
        <v>0</v>
      </c>
      <c r="G108" s="24">
        <f t="shared" ca="1" si="19"/>
        <v>5734288.6500000004</v>
      </c>
      <c r="H108" s="24">
        <f t="shared" ca="1" si="19"/>
        <v>4829.51</v>
      </c>
    </row>
    <row r="109" spans="1:8" ht="12.75" customHeight="1">
      <c r="A109" s="32" t="s">
        <v>111</v>
      </c>
      <c r="B109" s="22">
        <v>752</v>
      </c>
      <c r="C109" s="23">
        <f t="shared" ca="1" si="20"/>
        <v>0</v>
      </c>
      <c r="D109" s="23">
        <f t="shared" ca="1" si="21"/>
        <v>0</v>
      </c>
      <c r="E109" s="23">
        <f t="shared" ca="1" si="22"/>
        <v>0</v>
      </c>
      <c r="F109" s="23">
        <f t="shared" ca="1" si="23"/>
        <v>0</v>
      </c>
      <c r="G109" s="24">
        <f t="shared" ca="1" si="19"/>
        <v>0</v>
      </c>
      <c r="H109" s="24">
        <f t="shared" ca="1" si="19"/>
        <v>0</v>
      </c>
    </row>
    <row r="110" spans="1:8" ht="12.75" customHeight="1">
      <c r="A110" s="32" t="s">
        <v>112</v>
      </c>
      <c r="B110" s="22">
        <v>753</v>
      </c>
      <c r="C110" s="23">
        <f t="shared" ca="1" si="20"/>
        <v>0</v>
      </c>
      <c r="D110" s="23">
        <f t="shared" ca="1" si="21"/>
        <v>0</v>
      </c>
      <c r="E110" s="23">
        <f t="shared" ca="1" si="22"/>
        <v>0</v>
      </c>
      <c r="F110" s="23">
        <f t="shared" ca="1" si="23"/>
        <v>0</v>
      </c>
      <c r="G110" s="24">
        <f t="shared" ref="G110:H133" ca="1" si="24">+C110+E110</f>
        <v>0</v>
      </c>
      <c r="H110" s="24">
        <f t="shared" ca="1" si="24"/>
        <v>0</v>
      </c>
    </row>
    <row r="111" spans="1:8" ht="12.75" customHeight="1">
      <c r="A111" s="32" t="s">
        <v>113</v>
      </c>
      <c r="B111" s="22">
        <v>754</v>
      </c>
      <c r="C111" s="23">
        <f t="shared" ca="1" si="20"/>
        <v>5465725.96</v>
      </c>
      <c r="D111" s="23">
        <f t="shared" ca="1" si="21"/>
        <v>80483.81</v>
      </c>
      <c r="E111" s="23">
        <f t="shared" ca="1" si="22"/>
        <v>0</v>
      </c>
      <c r="F111" s="23">
        <f t="shared" ca="1" si="23"/>
        <v>0</v>
      </c>
      <c r="G111" s="24">
        <f t="shared" ca="1" si="24"/>
        <v>5465725.96</v>
      </c>
      <c r="H111" s="24">
        <f t="shared" ca="1" si="24"/>
        <v>80483.81</v>
      </c>
    </row>
    <row r="112" spans="1:8" ht="12.75" customHeight="1">
      <c r="A112" s="32" t="s">
        <v>114</v>
      </c>
      <c r="B112" s="22">
        <v>757</v>
      </c>
      <c r="C112" s="23">
        <f t="shared" ca="1" si="20"/>
        <v>948242.98</v>
      </c>
      <c r="D112" s="23">
        <f t="shared" ca="1" si="21"/>
        <v>0</v>
      </c>
      <c r="E112" s="23">
        <f t="shared" ca="1" si="22"/>
        <v>0</v>
      </c>
      <c r="F112" s="23">
        <f t="shared" ca="1" si="23"/>
        <v>0</v>
      </c>
      <c r="G112" s="24">
        <f t="shared" ca="1" si="24"/>
        <v>948242.98</v>
      </c>
      <c r="H112" s="24">
        <f t="shared" ca="1" si="24"/>
        <v>0</v>
      </c>
    </row>
    <row r="113" spans="1:8" ht="12.75" customHeight="1">
      <c r="A113" s="32" t="s">
        <v>115</v>
      </c>
      <c r="B113" s="22">
        <v>758</v>
      </c>
      <c r="C113" s="23">
        <f t="shared" ca="1" si="20"/>
        <v>39650203.670161195</v>
      </c>
      <c r="D113" s="23">
        <f t="shared" ca="1" si="21"/>
        <v>10665.07</v>
      </c>
      <c r="E113" s="23">
        <f t="shared" ca="1" si="22"/>
        <v>0</v>
      </c>
      <c r="F113" s="23">
        <f t="shared" ca="1" si="23"/>
        <v>0</v>
      </c>
      <c r="G113" s="24">
        <f t="shared" ca="1" si="24"/>
        <v>39650203.670161195</v>
      </c>
      <c r="H113" s="24">
        <f t="shared" ca="1" si="24"/>
        <v>10665.07</v>
      </c>
    </row>
    <row r="114" spans="1:8" ht="12.75" customHeight="1">
      <c r="A114" s="32" t="s">
        <v>116</v>
      </c>
      <c r="B114" s="22">
        <v>759</v>
      </c>
      <c r="C114" s="23">
        <f t="shared" ca="1" si="20"/>
        <v>364234295.86035311</v>
      </c>
      <c r="D114" s="23">
        <f t="shared" ca="1" si="21"/>
        <v>0</v>
      </c>
      <c r="E114" s="23">
        <f t="shared" ca="1" si="22"/>
        <v>0</v>
      </c>
      <c r="F114" s="23">
        <f t="shared" ca="1" si="23"/>
        <v>156134372.5</v>
      </c>
      <c r="G114" s="24">
        <f t="shared" ca="1" si="24"/>
        <v>364234295.86035311</v>
      </c>
      <c r="H114" s="24">
        <f t="shared" ca="1" si="24"/>
        <v>156134372.5</v>
      </c>
    </row>
    <row r="115" spans="1:8" ht="12.75" customHeight="1" thickBot="1">
      <c r="A115" s="39" t="s">
        <v>117</v>
      </c>
      <c r="B115" s="40"/>
      <c r="C115" s="20">
        <f ca="1">SUM(C106:C114)</f>
        <v>5724764027.3830853</v>
      </c>
      <c r="D115" s="20">
        <f ca="1">SUM(D106:D114)</f>
        <v>4148121.18</v>
      </c>
      <c r="E115" s="20">
        <f ca="1">SUM(E106:E114)</f>
        <v>140397662.55910099</v>
      </c>
      <c r="F115" s="20">
        <f ca="1">SUM(F106:F114)</f>
        <v>168241523.59999999</v>
      </c>
      <c r="G115" s="20">
        <f t="shared" ca="1" si="24"/>
        <v>5865161689.9421864</v>
      </c>
      <c r="H115" s="20">
        <f t="shared" ca="1" si="24"/>
        <v>172389644.78</v>
      </c>
    </row>
    <row r="116" spans="1:8" ht="12.75" customHeight="1">
      <c r="A116" s="21" t="s">
        <v>118</v>
      </c>
      <c r="B116" s="22">
        <v>760</v>
      </c>
      <c r="C116" s="23">
        <f ca="1">IFERROR(INDIRECT("'"&amp;C$5&amp;"'!"&amp;ADDRESS(MATCH(IF($C$4="Tüm Şirketler",9003,IF($C$4="Hayatdışı Sigorta Şirketleri",9000,9001)),INDIRECT("'"&amp;C$5&amp;"'!$B$1:$B$1095"),0),MATCH($B116,INDIRECT("'"&amp;C$5&amp;"'!5:5"),0))),0)</f>
        <v>5191058394.185729</v>
      </c>
      <c r="D116" s="23">
        <f ca="1">IFERROR(INDIRECT("'"&amp;C$5&amp;"'!"&amp;ADDRESS(MATCH(IF($C$4="Tüm Şirketler",9003,IF($C$4="Hayatdışı Sigorta Şirketleri",9000,9001)),INDIRECT("'"&amp;C$5&amp;"'!$B$1:$B$1095"),0),MATCH($B116,INDIRECT("'"&amp;C$5&amp;"'!5:5"),0)+1)),0)</f>
        <v>245457.95</v>
      </c>
      <c r="E116" s="23">
        <f ca="1">IFERROR(INDIRECT("'"&amp;E$5&amp;"'!"&amp;ADDRESS(MATCH(IF($C$4="Tüm Şirketler",9003,IF($C$4="Hayatdışı Sigorta Şirketleri",9000,9001)),INDIRECT("'"&amp;E$5&amp;"'!$B$1:$B$1095"),0),MATCH($B116,INDIRECT("'"&amp;E$5&amp;"'!5:5"),0))),0)</f>
        <v>170047735.58000001</v>
      </c>
      <c r="F116" s="23">
        <f ca="1">IFERROR(INDIRECT("'"&amp;E$5&amp;"'!"&amp;ADDRESS(MATCH(IF($C$4="Tüm Şirketler",9003,IF($C$4="Hayatdışı Sigorta Şirketleri",9000,9001)),INDIRECT("'"&amp;E$5&amp;"'!$B$1:$B$1095"),0),MATCH($B116,INDIRECT("'"&amp;E$5&amp;"'!5:5"),0)+1)),0)</f>
        <v>4561893.78</v>
      </c>
      <c r="G116" s="24">
        <f t="shared" ca="1" si="24"/>
        <v>5361106129.765729</v>
      </c>
      <c r="H116" s="24">
        <f t="shared" ca="1" si="24"/>
        <v>4807351.7300000004</v>
      </c>
    </row>
    <row r="117" spans="1:8" ht="12.75" customHeight="1" thickBot="1">
      <c r="A117" s="41" t="s">
        <v>119</v>
      </c>
      <c r="B117" s="42"/>
      <c r="C117" s="31">
        <f ca="1">C116</f>
        <v>5191058394.185729</v>
      </c>
      <c r="D117" s="31">
        <f ca="1">D116</f>
        <v>245457.95</v>
      </c>
      <c r="E117" s="31">
        <f ca="1">E116</f>
        <v>170047735.58000001</v>
      </c>
      <c r="F117" s="31">
        <f ca="1">F116</f>
        <v>4561893.78</v>
      </c>
      <c r="G117" s="31">
        <f t="shared" ca="1" si="24"/>
        <v>5361106129.765729</v>
      </c>
      <c r="H117" s="31">
        <f t="shared" ca="1" si="24"/>
        <v>4807351.7300000004</v>
      </c>
    </row>
    <row r="118" spans="1:8" ht="12.75" customHeight="1">
      <c r="A118" s="11" t="s">
        <v>120</v>
      </c>
      <c r="B118" s="12">
        <v>789</v>
      </c>
      <c r="C118" s="13">
        <f ca="1">IFERROR(INDIRECT("'"&amp;C$5&amp;"'!"&amp;ADDRESS(MATCH(IF($C$4="Tüm Şirketler",9003,IF($C$4="Hayatdışı Sigorta Şirketleri",9000,9001)),INDIRECT("'"&amp;C$5&amp;"'!$B$1:$B$1095"),0),MATCH($B118,INDIRECT("'"&amp;C$5&amp;"'!5:5"),0))),0)</f>
        <v>2344002326.3199997</v>
      </c>
      <c r="D118" s="13">
        <f ca="1">IFERROR(INDIRECT("'"&amp;C$5&amp;"'!"&amp;ADDRESS(MATCH(IF($C$4="Tüm Şirketler",9003,IF($C$4="Hayatdışı Sigorta Şirketleri",9000,9001)),INDIRECT("'"&amp;C$5&amp;"'!$B$1:$B$1095"),0),MATCH($B118,INDIRECT("'"&amp;C$5&amp;"'!5:5"),0)+1)),0)</f>
        <v>0</v>
      </c>
      <c r="E118" s="13">
        <f ca="1">IFERROR(INDIRECT("'"&amp;E$5&amp;"'!"&amp;ADDRESS(MATCH(IF($C$4="Tüm Şirketler",9003,IF($C$4="Hayatdışı Sigorta Şirketleri",9000,9001)),INDIRECT("'"&amp;E$5&amp;"'!$B$1:$B$1095"),0),MATCH($B118,INDIRECT("'"&amp;E$5&amp;"'!5:5"),0))),0)</f>
        <v>0</v>
      </c>
      <c r="F118" s="13">
        <f ca="1">IFERROR(INDIRECT("'"&amp;E$5&amp;"'!"&amp;ADDRESS(MATCH(IF($C$4="Tüm Şirketler",9003,IF($C$4="Hayatdışı Sigorta Şirketleri",9000,9001)),INDIRECT("'"&amp;E$5&amp;"'!$B$1:$B$1095"),0),MATCH($B118,INDIRECT("'"&amp;E$5&amp;"'!5:5"),0)+1)),0)</f>
        <v>0</v>
      </c>
      <c r="G118" s="14">
        <f t="shared" ca="1" si="24"/>
        <v>2344002326.3199997</v>
      </c>
      <c r="H118" s="14">
        <f t="shared" ca="1" si="24"/>
        <v>0</v>
      </c>
    </row>
    <row r="119" spans="1:8" ht="12.75" customHeight="1">
      <c r="A119" s="16" t="s">
        <v>121</v>
      </c>
      <c r="B119" s="17">
        <v>798</v>
      </c>
      <c r="C119" s="18">
        <f ca="1">IFERROR(INDIRECT("'"&amp;C$5&amp;"'!"&amp;ADDRESS(MATCH(IF($C$4="Tüm Şirketler",9003,IF($C$4="Hayatdışı Sigorta Şirketleri",9000,9001)),INDIRECT("'"&amp;C$5&amp;"'!$B$1:$B$1095"),0),MATCH($B119,INDIRECT("'"&amp;C$5&amp;"'!5:5"),0))),0)</f>
        <v>729901.11</v>
      </c>
      <c r="D119" s="18">
        <f ca="1">IFERROR(INDIRECT("'"&amp;C$5&amp;"'!"&amp;ADDRESS(MATCH(IF($C$4="Tüm Şirketler",9003,IF($C$4="Hayatdışı Sigorta Şirketleri",9000,9001)),INDIRECT("'"&amp;C$5&amp;"'!$B$1:$B$1095"),0),MATCH($B119,INDIRECT("'"&amp;C$5&amp;"'!5:5"),0)+1)),0)</f>
        <v>0</v>
      </c>
      <c r="E119" s="18">
        <f ca="1">IFERROR(INDIRECT("'"&amp;E$5&amp;"'!"&amp;ADDRESS(MATCH(IF($C$4="Tüm Şirketler",9003,IF($C$4="Hayatdışı Sigorta Şirketleri",9000,9001)),INDIRECT("'"&amp;E$5&amp;"'!$B$1:$B$1095"),0),MATCH($B119,INDIRECT("'"&amp;E$5&amp;"'!5:5"),0))),0)</f>
        <v>0</v>
      </c>
      <c r="F119" s="18">
        <f ca="1">IFERROR(INDIRECT("'"&amp;E$5&amp;"'!"&amp;ADDRESS(MATCH(IF($C$4="Tüm Şirketler",9003,IF($C$4="Hayatdışı Sigorta Şirketleri",9000,9001)),INDIRECT("'"&amp;E$5&amp;"'!$B$1:$B$1095"),0),MATCH($B119,INDIRECT("'"&amp;E$5&amp;"'!5:5"),0)+1)),0)</f>
        <v>0</v>
      </c>
      <c r="G119" s="19">
        <f t="shared" ca="1" si="24"/>
        <v>729901.11</v>
      </c>
      <c r="H119" s="19">
        <f t="shared" ca="1" si="24"/>
        <v>0</v>
      </c>
    </row>
    <row r="120" spans="1:8" ht="12.75" customHeight="1" thickBot="1">
      <c r="A120" s="39" t="s">
        <v>122</v>
      </c>
      <c r="B120" s="40"/>
      <c r="C120" s="20">
        <f ca="1">SUM(C118:C119)</f>
        <v>2344732227.4299998</v>
      </c>
      <c r="D120" s="20">
        <f ca="1">SUM(D118:D119)</f>
        <v>0</v>
      </c>
      <c r="E120" s="20">
        <f ca="1">SUM(E118:E119)</f>
        <v>0</v>
      </c>
      <c r="F120" s="20">
        <f ca="1">SUM(F118:F119)</f>
        <v>0</v>
      </c>
      <c r="G120" s="20">
        <f t="shared" ca="1" si="24"/>
        <v>2344732227.4299998</v>
      </c>
      <c r="H120" s="20">
        <f t="shared" ca="1" si="24"/>
        <v>0</v>
      </c>
    </row>
    <row r="121" spans="1:8" ht="12.75" customHeight="1">
      <c r="A121" s="11" t="s">
        <v>123</v>
      </c>
      <c r="B121" s="12">
        <v>790</v>
      </c>
      <c r="C121" s="13">
        <f t="shared" ref="C121:C129" ca="1" si="25">IFERROR(INDIRECT("'"&amp;C$5&amp;"'!"&amp;ADDRESS(MATCH(IF($C$4="Tüm Şirketler",9003,IF($C$4="Hayatdışı Sigorta Şirketleri",9000,9001)),INDIRECT("'"&amp;C$5&amp;"'!$B$1:$B$1095"),0),MATCH($B121,INDIRECT("'"&amp;C$5&amp;"'!5:5"),0))),0)</f>
        <v>41196308.040000066</v>
      </c>
      <c r="D121" s="13">
        <f t="shared" ref="D121:D129" ca="1" si="26">IFERROR(INDIRECT("'"&amp;C$5&amp;"'!"&amp;ADDRESS(MATCH(IF($C$4="Tüm Şirketler",9003,IF($C$4="Hayatdışı Sigorta Şirketleri",9000,9001)),INDIRECT("'"&amp;C$5&amp;"'!$B$1:$B$1095"),0),MATCH($B121,INDIRECT("'"&amp;C$5&amp;"'!5:5"),0)+1)),0)</f>
        <v>5309597.0700000012</v>
      </c>
      <c r="E121" s="13">
        <f t="shared" ref="E121:E129" ca="1" si="27">IFERROR(INDIRECT("'"&amp;E$5&amp;"'!"&amp;ADDRESS(MATCH(IF($C$4="Tüm Şirketler",9003,IF($C$4="Hayatdışı Sigorta Şirketleri",9000,9001)),INDIRECT("'"&amp;E$5&amp;"'!$B$1:$B$1095"),0),MATCH($B121,INDIRECT("'"&amp;E$5&amp;"'!5:5"),0))),0)</f>
        <v>0</v>
      </c>
      <c r="F121" s="13">
        <f t="shared" ref="F121:F129" ca="1" si="28">IFERROR(INDIRECT("'"&amp;E$5&amp;"'!"&amp;ADDRESS(MATCH(IF($C$4="Tüm Şirketler",9003,IF($C$4="Hayatdışı Sigorta Şirketleri",9000,9001)),INDIRECT("'"&amp;E$5&amp;"'!$B$1:$B$1095"),0),MATCH($B121,INDIRECT("'"&amp;E$5&amp;"'!5:5"),0)+1)),0)</f>
        <v>0</v>
      </c>
      <c r="G121" s="14">
        <f t="shared" ca="1" si="24"/>
        <v>41196308.040000066</v>
      </c>
      <c r="H121" s="14">
        <f t="shared" ca="1" si="24"/>
        <v>5309597.0700000012</v>
      </c>
    </row>
    <row r="122" spans="1:8" ht="12.75" customHeight="1">
      <c r="A122" s="32" t="s">
        <v>124</v>
      </c>
      <c r="B122" s="22">
        <v>791</v>
      </c>
      <c r="C122" s="23">
        <f t="shared" ca="1" si="25"/>
        <v>152465506584.60168</v>
      </c>
      <c r="D122" s="23">
        <f t="shared" ca="1" si="26"/>
        <v>584961627.38999939</v>
      </c>
      <c r="E122" s="23">
        <f t="shared" ca="1" si="27"/>
        <v>2879300183.3911452</v>
      </c>
      <c r="F122" s="23">
        <f t="shared" ca="1" si="28"/>
        <v>105761329.17999999</v>
      </c>
      <c r="G122" s="24">
        <f t="shared" ca="1" si="24"/>
        <v>155344806767.99283</v>
      </c>
      <c r="H122" s="24">
        <f t="shared" ca="1" si="24"/>
        <v>690722956.56999934</v>
      </c>
    </row>
    <row r="123" spans="1:8" ht="12.75" customHeight="1">
      <c r="A123" s="32" t="s">
        <v>125</v>
      </c>
      <c r="B123" s="22">
        <v>792</v>
      </c>
      <c r="C123" s="23">
        <f t="shared" ca="1" si="25"/>
        <v>0</v>
      </c>
      <c r="D123" s="23">
        <f t="shared" ca="1" si="26"/>
        <v>0</v>
      </c>
      <c r="E123" s="23">
        <f t="shared" ca="1" si="27"/>
        <v>0</v>
      </c>
      <c r="F123" s="23">
        <f t="shared" ca="1" si="28"/>
        <v>0</v>
      </c>
      <c r="G123" s="24">
        <f t="shared" ca="1" si="24"/>
        <v>0</v>
      </c>
      <c r="H123" s="24">
        <f t="shared" ca="1" si="24"/>
        <v>0</v>
      </c>
    </row>
    <row r="124" spans="1:8" ht="12.75" customHeight="1">
      <c r="A124" s="32" t="s">
        <v>126</v>
      </c>
      <c r="B124" s="22">
        <v>793</v>
      </c>
      <c r="C124" s="23">
        <f t="shared" ca="1" si="25"/>
        <v>0</v>
      </c>
      <c r="D124" s="23">
        <f t="shared" ca="1" si="26"/>
        <v>0</v>
      </c>
      <c r="E124" s="23">
        <f t="shared" ca="1" si="27"/>
        <v>0</v>
      </c>
      <c r="F124" s="23">
        <f t="shared" ca="1" si="28"/>
        <v>0</v>
      </c>
      <c r="G124" s="24">
        <f t="shared" ca="1" si="24"/>
        <v>0</v>
      </c>
      <c r="H124" s="24">
        <f t="shared" ca="1" si="24"/>
        <v>0</v>
      </c>
    </row>
    <row r="125" spans="1:8" ht="12.75" customHeight="1">
      <c r="A125" s="32" t="s">
        <v>127</v>
      </c>
      <c r="B125" s="22">
        <v>794</v>
      </c>
      <c r="C125" s="23">
        <f t="shared" ca="1" si="25"/>
        <v>0</v>
      </c>
      <c r="D125" s="23">
        <f t="shared" ca="1" si="26"/>
        <v>0</v>
      </c>
      <c r="E125" s="23">
        <f t="shared" ca="1" si="27"/>
        <v>0</v>
      </c>
      <c r="F125" s="23">
        <f t="shared" ca="1" si="28"/>
        <v>0</v>
      </c>
      <c r="G125" s="24">
        <f t="shared" ca="1" si="24"/>
        <v>0</v>
      </c>
      <c r="H125" s="24">
        <f t="shared" ca="1" si="24"/>
        <v>0</v>
      </c>
    </row>
    <row r="126" spans="1:8" ht="12.75" customHeight="1">
      <c r="A126" s="32" t="s">
        <v>128</v>
      </c>
      <c r="B126" s="22">
        <v>795</v>
      </c>
      <c r="C126" s="23">
        <f t="shared" ca="1" si="25"/>
        <v>0</v>
      </c>
      <c r="D126" s="23">
        <f t="shared" ca="1" si="26"/>
        <v>0</v>
      </c>
      <c r="E126" s="23">
        <f t="shared" ca="1" si="27"/>
        <v>0</v>
      </c>
      <c r="F126" s="23">
        <f t="shared" ca="1" si="28"/>
        <v>0</v>
      </c>
      <c r="G126" s="24">
        <f t="shared" ca="1" si="24"/>
        <v>0</v>
      </c>
      <c r="H126" s="24">
        <f t="shared" ca="1" si="24"/>
        <v>0</v>
      </c>
    </row>
    <row r="127" spans="1:8" ht="12.75" customHeight="1">
      <c r="A127" s="32" t="s">
        <v>17</v>
      </c>
      <c r="B127" s="22">
        <v>796</v>
      </c>
      <c r="C127" s="23">
        <f t="shared" ca="1" si="25"/>
        <v>0</v>
      </c>
      <c r="D127" s="23">
        <f t="shared" ca="1" si="26"/>
        <v>0</v>
      </c>
      <c r="E127" s="23">
        <f t="shared" ca="1" si="27"/>
        <v>0</v>
      </c>
      <c r="F127" s="23">
        <f t="shared" ca="1" si="28"/>
        <v>0</v>
      </c>
      <c r="G127" s="24">
        <f t="shared" ca="1" si="24"/>
        <v>0</v>
      </c>
      <c r="H127" s="24">
        <f t="shared" ca="1" si="24"/>
        <v>0</v>
      </c>
    </row>
    <row r="128" spans="1:8" ht="12.75" customHeight="1">
      <c r="A128" s="32" t="s">
        <v>18</v>
      </c>
      <c r="B128" s="22">
        <v>797</v>
      </c>
      <c r="C128" s="23">
        <f t="shared" ca="1" si="25"/>
        <v>0</v>
      </c>
      <c r="D128" s="23">
        <f t="shared" ca="1" si="26"/>
        <v>0</v>
      </c>
      <c r="E128" s="23">
        <f t="shared" ca="1" si="27"/>
        <v>0</v>
      </c>
      <c r="F128" s="23">
        <f t="shared" ca="1" si="28"/>
        <v>0</v>
      </c>
      <c r="G128" s="24">
        <f t="shared" ca="1" si="24"/>
        <v>0</v>
      </c>
      <c r="H128" s="24">
        <f t="shared" ca="1" si="24"/>
        <v>0</v>
      </c>
    </row>
    <row r="129" spans="1:8" ht="12.75" customHeight="1">
      <c r="A129" s="32" t="s">
        <v>129</v>
      </c>
      <c r="B129" s="22">
        <v>799</v>
      </c>
      <c r="C129" s="23">
        <f t="shared" ca="1" si="25"/>
        <v>0</v>
      </c>
      <c r="D129" s="23">
        <f t="shared" ca="1" si="26"/>
        <v>0</v>
      </c>
      <c r="E129" s="23">
        <f t="shared" ca="1" si="27"/>
        <v>0</v>
      </c>
      <c r="F129" s="23">
        <f t="shared" ca="1" si="28"/>
        <v>0</v>
      </c>
      <c r="G129" s="24">
        <f t="shared" ca="1" si="24"/>
        <v>0</v>
      </c>
      <c r="H129" s="24">
        <f t="shared" ca="1" si="24"/>
        <v>0</v>
      </c>
    </row>
    <row r="130" spans="1:8" ht="12.75" customHeight="1" thickBot="1">
      <c r="A130" s="39" t="s">
        <v>130</v>
      </c>
      <c r="B130" s="40"/>
      <c r="C130" s="20">
        <f ca="1">SUM(C121:C129)</f>
        <v>152506702892.64169</v>
      </c>
      <c r="D130" s="20">
        <f ca="1">SUM(D121:D129)</f>
        <v>590271224.45999944</v>
      </c>
      <c r="E130" s="20">
        <f ca="1">SUM(E121:E129)</f>
        <v>2879300183.3911452</v>
      </c>
      <c r="F130" s="20">
        <f ca="1">SUM(F121:F129)</f>
        <v>105761329.17999999</v>
      </c>
      <c r="G130" s="20">
        <f t="shared" ca="1" si="24"/>
        <v>155386003076.03284</v>
      </c>
      <c r="H130" s="20">
        <f t="shared" ca="1" si="24"/>
        <v>696032553.63999939</v>
      </c>
    </row>
    <row r="131" spans="1:8" ht="12.75" customHeight="1">
      <c r="A131" s="43" t="s">
        <v>131</v>
      </c>
      <c r="B131" s="44">
        <v>9000</v>
      </c>
      <c r="C131" s="45">
        <f ca="1">C12+C24+C27+C29+C31+C35+C38+C50+C69+C74+C76+C78+C93+C100+C105+C115+C117+C120</f>
        <v>760733926349.84534</v>
      </c>
      <c r="D131" s="45">
        <f ca="1">D12+D24+D27+D29+D31+D35+D38+D50+D69+D74+D76+D78+D93+D100+D105+D115+D117+D120</f>
        <v>2874246032.4816723</v>
      </c>
      <c r="E131" s="45">
        <f ca="1">E12+E24+E27+E29+E31+E35+E38+E50+E69+E74+E76+E78+E93+E100+E105+E115+E117+E120</f>
        <v>41200034908.795967</v>
      </c>
      <c r="F131" s="45">
        <f ca="1">F12+F24+F27+F29+F31+F35+F38+F50+F69+F74+F76+F78+F93+F100+F105+F115+F117+F120</f>
        <v>10923656108.976688</v>
      </c>
      <c r="G131" s="45">
        <f t="shared" ca="1" si="24"/>
        <v>801933961258.64136</v>
      </c>
      <c r="H131" s="45">
        <f t="shared" ca="1" si="24"/>
        <v>13797902141.458361</v>
      </c>
    </row>
    <row r="132" spans="1:8" ht="13.8">
      <c r="A132" s="46" t="s">
        <v>132</v>
      </c>
      <c r="B132" s="47">
        <v>9001</v>
      </c>
      <c r="C132" s="48">
        <f ca="1">+C130</f>
        <v>152506702892.64169</v>
      </c>
      <c r="D132" s="48">
        <f ca="1">+D130</f>
        <v>590271224.45999944</v>
      </c>
      <c r="E132" s="48">
        <f ca="1">+E130</f>
        <v>2879300183.3911452</v>
      </c>
      <c r="F132" s="48">
        <f ca="1">+F130</f>
        <v>105761329.17999999</v>
      </c>
      <c r="G132" s="48">
        <f t="shared" ca="1" si="24"/>
        <v>155386003076.03284</v>
      </c>
      <c r="H132" s="48">
        <f t="shared" ca="1" si="24"/>
        <v>696032553.63999939</v>
      </c>
    </row>
    <row r="133" spans="1:8" ht="14.4" thickBot="1">
      <c r="A133" s="49" t="s">
        <v>133</v>
      </c>
      <c r="B133" s="50">
        <v>9002</v>
      </c>
      <c r="C133" s="51">
        <f ca="1">+C131+C132</f>
        <v>913240629242.48706</v>
      </c>
      <c r="D133" s="51">
        <f ca="1">+D131+D132</f>
        <v>3464517256.9416718</v>
      </c>
      <c r="E133" s="51">
        <f ca="1">+E131+E132</f>
        <v>44079335092.187111</v>
      </c>
      <c r="F133" s="51">
        <f ca="1">+F131+F132</f>
        <v>11029417438.156689</v>
      </c>
      <c r="G133" s="51">
        <f t="shared" ca="1" si="24"/>
        <v>957319964334.67419</v>
      </c>
      <c r="H133" s="51">
        <f t="shared" ca="1" si="24"/>
        <v>14493934695.09836</v>
      </c>
    </row>
    <row r="135" spans="1:8" s="100" customFormat="1">
      <c r="A135" s="99" t="s">
        <v>134</v>
      </c>
      <c r="B135" s="99"/>
    </row>
    <row r="136" spans="1:8" s="100" customFormat="1">
      <c r="A136" s="99" t="s">
        <v>135</v>
      </c>
      <c r="B136" s="99"/>
    </row>
    <row r="137" spans="1:8" s="100" customFormat="1">
      <c r="A137" s="99" t="s">
        <v>365</v>
      </c>
      <c r="B137" s="99"/>
    </row>
  </sheetData>
  <mergeCells count="18">
    <mergeCell ref="A12:B12"/>
    <mergeCell ref="C4:H4"/>
    <mergeCell ref="J4:L4"/>
    <mergeCell ref="C5:D5"/>
    <mergeCell ref="E5:F5"/>
    <mergeCell ref="G5:H5"/>
    <mergeCell ref="A93:B93"/>
    <mergeCell ref="A24:B24"/>
    <mergeCell ref="A27:B27"/>
    <mergeCell ref="A29:B29"/>
    <mergeCell ref="A31:B31"/>
    <mergeCell ref="A35:B35"/>
    <mergeCell ref="A38:B38"/>
    <mergeCell ref="A50:B50"/>
    <mergeCell ref="A69:B69"/>
    <mergeCell ref="A74:B74"/>
    <mergeCell ref="A76:B76"/>
    <mergeCell ref="A78:B78"/>
  </mergeCells>
  <dataValidations count="2">
    <dataValidation type="list" allowBlank="1" showInputMessage="1" showErrorMessage="1" sqref="C4:H4" xr:uid="{4FCC6648-6978-4B66-A024-FCD3CB655B56}">
      <formula1>"TÜM ŞİRKETLER,HAYATDIŞI SİGORTA ŞİRKETLERİ,HAYAT VE EMEKLİLİK ŞİRKETLERİ"</formula1>
    </dataValidation>
    <dataValidation type="list" allowBlank="1" showInputMessage="1" showErrorMessage="1" sqref="B2" xr:uid="{5E85F68B-371E-43F6-83D5-9F837F7F0FC1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9946C-8F1E-430C-8133-0172557E6076}">
  <sheetPr>
    <tabColor theme="2" tint="-0.499984740745262"/>
  </sheetPr>
  <dimension ref="A1:CT96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7" width="15.6640625" style="3" customWidth="1"/>
    <col min="8" max="91" width="9.109375" style="3"/>
    <col min="92" max="98" width="9.109375" style="52"/>
    <col min="99" max="16384" width="9.109375" style="3"/>
  </cols>
  <sheetData>
    <row r="1" spans="1:96" ht="15" customHeight="1">
      <c r="A1" s="1" t="s">
        <v>0</v>
      </c>
      <c r="B1" s="2"/>
      <c r="C1" s="2"/>
    </row>
    <row r="2" spans="1:96" ht="15" customHeight="1">
      <c r="A2" s="1" t="s">
        <v>136</v>
      </c>
      <c r="B2" s="4" t="s">
        <v>6</v>
      </c>
      <c r="C2" s="4" t="s">
        <v>6</v>
      </c>
      <c r="H2" s="6"/>
    </row>
    <row r="3" spans="1:96" ht="15" customHeight="1">
      <c r="A3" s="5" t="s">
        <v>362</v>
      </c>
      <c r="B3" s="2"/>
      <c r="C3" s="2"/>
      <c r="CQ3" s="52" t="s">
        <v>137</v>
      </c>
      <c r="CR3" s="52">
        <v>701</v>
      </c>
    </row>
    <row r="4" spans="1:96" ht="22.5" customHeight="1">
      <c r="E4" s="87" t="s">
        <v>138</v>
      </c>
      <c r="F4" s="88"/>
      <c r="G4" s="89"/>
      <c r="CQ4" s="52" t="s">
        <v>139</v>
      </c>
      <c r="CR4" s="52">
        <v>702</v>
      </c>
    </row>
    <row r="5" spans="1:96" ht="22.5" customHeight="1">
      <c r="D5" s="6"/>
      <c r="CQ5" s="52" t="s">
        <v>140</v>
      </c>
      <c r="CR5" s="52">
        <v>703</v>
      </c>
    </row>
    <row r="6" spans="1:96" ht="79.5" customHeight="1">
      <c r="A6" s="53" t="s">
        <v>141</v>
      </c>
      <c r="B6" s="53" t="s">
        <v>142</v>
      </c>
      <c r="C6" s="53" t="s">
        <v>143</v>
      </c>
      <c r="D6" s="54" t="s">
        <v>144</v>
      </c>
      <c r="CQ6" s="52" t="s">
        <v>145</v>
      </c>
      <c r="CR6" s="52">
        <v>704</v>
      </c>
    </row>
    <row r="7" spans="1:96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VLOOKUP($D$6,$CQ:$CR,2,0),INDIRECT("'"&amp;$B$2&amp;"'!5:5"),0))),IF($C$2="Yurtdışı",INDIRECT("'"&amp;$B$2&amp;"'!"&amp;ADDRESS(MATCH($B7,INDIRECT("'"&amp;$B$2&amp;"'!$B$1:$B$1095"),0),MATCH(VLOOKUP($D$6,$CQ:$CR,2,0),INDIRECT("'"&amp;$B$2&amp;"'!5:5"),0)+1)),INDIRECT("'"&amp;$B$2&amp;"'!"&amp;ADDRESS(MATCH($B7,INDIRECT("'"&amp;$B$2&amp;"'!$B$1:$B$1095"),0),MATCH(VLOOKUP($D$6,$CQ:$CR,2,0),INDIRECT("'"&amp;$B$2&amp;"'!5:5"),0)))+INDIRECT("'"&amp;$B$2&amp;"'!"&amp;ADDRESS(MATCH($B7,INDIRECT("'"&amp;$B$2&amp;"'!$B$1:$B$1095"),0),MATCH(VLOOKUP($D$6,$CQ:$CR,2,0),INDIRECT("'"&amp;$B$2&amp;"'!5:5"),0)+1)))),0)</f>
        <v>0</v>
      </c>
      <c r="G7" s="7"/>
      <c r="H7" s="10"/>
      <c r="I7" s="6"/>
      <c r="CQ7" s="52" t="s">
        <v>148</v>
      </c>
      <c r="CR7" s="52">
        <v>706</v>
      </c>
    </row>
    <row r="8" spans="1:96" ht="12.75" customHeight="1">
      <c r="A8" s="55" t="s">
        <v>149</v>
      </c>
      <c r="B8" s="17">
        <v>1003</v>
      </c>
      <c r="C8" s="56" t="s">
        <v>147</v>
      </c>
      <c r="D8" s="18">
        <f t="shared" ca="1" si="0"/>
        <v>4521132705.8800001</v>
      </c>
      <c r="CQ8" s="52" t="s">
        <v>150</v>
      </c>
      <c r="CR8" s="52">
        <v>710</v>
      </c>
    </row>
    <row r="9" spans="1:96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12545811495.010002</v>
      </c>
      <c r="CQ9" s="52" t="s">
        <v>152</v>
      </c>
      <c r="CR9" s="52">
        <v>711</v>
      </c>
    </row>
    <row r="10" spans="1:96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8408733212.8097391</v>
      </c>
      <c r="CQ10" s="52" t="s">
        <v>154</v>
      </c>
      <c r="CR10" s="52">
        <v>712</v>
      </c>
    </row>
    <row r="11" spans="1:96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7057036680.1350002</v>
      </c>
      <c r="CQ11" s="52" t="s">
        <v>156</v>
      </c>
      <c r="CR11" s="52">
        <v>713</v>
      </c>
    </row>
    <row r="12" spans="1:96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CQ12" s="52" t="s">
        <v>158</v>
      </c>
      <c r="CR12" s="52">
        <v>714</v>
      </c>
    </row>
    <row r="13" spans="1:96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9894338551.7127151</v>
      </c>
      <c r="CQ13" s="52" t="s">
        <v>144</v>
      </c>
      <c r="CR13" s="52" t="s">
        <v>160</v>
      </c>
    </row>
    <row r="14" spans="1:96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15341116614.23</v>
      </c>
      <c r="CQ14" s="52" t="s">
        <v>162</v>
      </c>
      <c r="CR14" s="52">
        <v>903</v>
      </c>
    </row>
    <row r="15" spans="1:96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CQ15" s="52" t="s">
        <v>164</v>
      </c>
      <c r="CR15" s="52">
        <v>716</v>
      </c>
    </row>
    <row r="16" spans="1:96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CQ16" s="52" t="s">
        <v>166</v>
      </c>
      <c r="CR16" s="52">
        <v>717</v>
      </c>
    </row>
    <row r="17" spans="1:9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3416644412.4200001</v>
      </c>
      <c r="CQ17" s="52" t="s">
        <v>168</v>
      </c>
      <c r="CR17" s="52">
        <v>718</v>
      </c>
    </row>
    <row r="18" spans="1:9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CQ18" s="52" t="s">
        <v>170</v>
      </c>
      <c r="CR18" s="52">
        <v>719</v>
      </c>
    </row>
    <row r="19" spans="1:9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CQ19" s="52" t="s">
        <v>172</v>
      </c>
      <c r="CR19" s="52">
        <v>720</v>
      </c>
    </row>
    <row r="20" spans="1:9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2094605707.8199992</v>
      </c>
      <c r="CQ20" s="52" t="s">
        <v>174</v>
      </c>
      <c r="CR20" s="52">
        <v>721</v>
      </c>
    </row>
    <row r="21" spans="1:9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5031334830.9300003</v>
      </c>
      <c r="CQ21" s="52" t="s">
        <v>176</v>
      </c>
      <c r="CR21" s="52">
        <v>722</v>
      </c>
    </row>
    <row r="22" spans="1:9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9243820765.6900005</v>
      </c>
      <c r="CQ22" s="52" t="s">
        <v>178</v>
      </c>
      <c r="CR22" s="52">
        <v>723</v>
      </c>
    </row>
    <row r="23" spans="1:96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13529468587.049999</v>
      </c>
      <c r="CQ23" s="52" t="s">
        <v>180</v>
      </c>
      <c r="CR23" s="52">
        <v>724</v>
      </c>
    </row>
    <row r="24" spans="1:96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3670031790.3358712</v>
      </c>
      <c r="CQ24" s="52" t="s">
        <v>182</v>
      </c>
      <c r="CR24" s="52">
        <v>725</v>
      </c>
    </row>
    <row r="25" spans="1:96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232842536.68999997</v>
      </c>
      <c r="CQ25" s="52" t="s">
        <v>184</v>
      </c>
      <c r="CR25" s="52">
        <v>726</v>
      </c>
    </row>
    <row r="26" spans="1:96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4626484367.4935303</v>
      </c>
      <c r="CQ26" s="52" t="s">
        <v>186</v>
      </c>
      <c r="CR26" s="52">
        <v>727</v>
      </c>
    </row>
    <row r="27" spans="1:96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10039063889.559999</v>
      </c>
      <c r="CQ27" s="52" t="s">
        <v>188</v>
      </c>
      <c r="CR27" s="52">
        <v>728</v>
      </c>
    </row>
    <row r="28" spans="1:96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  <c r="CQ28" s="52" t="s">
        <v>190</v>
      </c>
      <c r="CR28" s="52">
        <v>729</v>
      </c>
    </row>
    <row r="29" spans="1:96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7347835579.1700001</v>
      </c>
      <c r="CQ29" s="52" t="s">
        <v>192</v>
      </c>
      <c r="CR29" s="52">
        <v>730</v>
      </c>
    </row>
    <row r="30" spans="1:96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2217989234.1554556</v>
      </c>
      <c r="CQ30" s="52" t="s">
        <v>194</v>
      </c>
      <c r="CR30" s="52">
        <v>731</v>
      </c>
    </row>
    <row r="31" spans="1:96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15731548507.040001</v>
      </c>
      <c r="CQ31" s="52" t="s">
        <v>196</v>
      </c>
      <c r="CR31" s="52">
        <v>732</v>
      </c>
    </row>
    <row r="32" spans="1:96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11954358946.417698</v>
      </c>
      <c r="CQ32" s="52" t="s">
        <v>198</v>
      </c>
      <c r="CR32" s="52">
        <v>733</v>
      </c>
    </row>
    <row r="33" spans="1:96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3410110814.8111939</v>
      </c>
      <c r="CQ33" s="52" t="s">
        <v>200</v>
      </c>
      <c r="CR33" s="52">
        <v>734</v>
      </c>
    </row>
    <row r="34" spans="1:96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545324.72</v>
      </c>
      <c r="CQ34" s="52" t="s">
        <v>202</v>
      </c>
      <c r="CR34" s="52">
        <v>735</v>
      </c>
    </row>
    <row r="35" spans="1:96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950281468.77999997</v>
      </c>
      <c r="CQ35" s="52" t="s">
        <v>204</v>
      </c>
      <c r="CR35" s="52">
        <v>736</v>
      </c>
    </row>
    <row r="36" spans="1:96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  <c r="CQ36" s="52" t="s">
        <v>206</v>
      </c>
      <c r="CR36" s="52">
        <v>737</v>
      </c>
    </row>
    <row r="37" spans="1:96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9618381679.3199978</v>
      </c>
      <c r="CQ37" s="52" t="s">
        <v>208</v>
      </c>
      <c r="CR37" s="52">
        <v>738</v>
      </c>
    </row>
    <row r="38" spans="1:96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9164463793.2399998</v>
      </c>
      <c r="CQ38" s="52" t="s">
        <v>210</v>
      </c>
      <c r="CR38" s="52">
        <v>739</v>
      </c>
    </row>
    <row r="39" spans="1:96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15195881358.5</v>
      </c>
      <c r="CQ39" s="52" t="s">
        <v>212</v>
      </c>
      <c r="CR39" s="52">
        <v>740</v>
      </c>
    </row>
    <row r="40" spans="1:96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  <c r="CQ40" s="52" t="s">
        <v>214</v>
      </c>
      <c r="CR40" s="52">
        <v>741</v>
      </c>
    </row>
    <row r="41" spans="1:96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4450807169.25002</v>
      </c>
      <c r="CQ41" s="52" t="s">
        <v>216</v>
      </c>
      <c r="CR41" s="52">
        <v>742</v>
      </c>
    </row>
    <row r="42" spans="1:96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1817729284.0545847</v>
      </c>
      <c r="CQ42" s="52" t="s">
        <v>218</v>
      </c>
      <c r="CR42" s="52">
        <v>743</v>
      </c>
    </row>
    <row r="43" spans="1:96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  <c r="CQ43" s="52" t="s">
        <v>220</v>
      </c>
      <c r="CR43" s="52">
        <v>744</v>
      </c>
    </row>
    <row r="44" spans="1:96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  <c r="CQ44" s="52" t="s">
        <v>222</v>
      </c>
      <c r="CR44" s="52">
        <v>745</v>
      </c>
    </row>
    <row r="45" spans="1:96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14954691440.810001</v>
      </c>
      <c r="CQ45" s="52" t="s">
        <v>224</v>
      </c>
      <c r="CR45" s="52">
        <v>746</v>
      </c>
    </row>
    <row r="46" spans="1:96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  <c r="CQ46" s="52" t="s">
        <v>226</v>
      </c>
      <c r="CR46" s="52">
        <v>747</v>
      </c>
    </row>
    <row r="47" spans="1:96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4042403314.8996787</v>
      </c>
      <c r="CQ47" s="52" t="s">
        <v>228</v>
      </c>
      <c r="CR47" s="52">
        <v>748</v>
      </c>
    </row>
    <row r="48" spans="1:96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  <c r="CQ48" s="52" t="s">
        <v>230</v>
      </c>
      <c r="CR48" s="52">
        <v>749</v>
      </c>
    </row>
    <row r="49" spans="1:96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  <c r="CQ49" s="52" t="s">
        <v>232</v>
      </c>
      <c r="CR49" s="52">
        <v>750</v>
      </c>
    </row>
    <row r="50" spans="1:96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  <c r="CQ50" s="52" t="s">
        <v>234</v>
      </c>
      <c r="CR50" s="52">
        <v>751</v>
      </c>
    </row>
    <row r="51" spans="1:96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  <c r="CQ51" s="52" t="s">
        <v>236</v>
      </c>
      <c r="CR51" s="52">
        <v>752</v>
      </c>
    </row>
    <row r="52" spans="1:96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  <c r="CQ52" s="52" t="s">
        <v>238</v>
      </c>
      <c r="CR52" s="52">
        <v>753</v>
      </c>
    </row>
    <row r="53" spans="1:96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  <c r="CQ53" s="52" t="s">
        <v>240</v>
      </c>
      <c r="CR53" s="52">
        <v>754</v>
      </c>
    </row>
    <row r="54" spans="1:96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  <c r="CQ54" s="52" t="s">
        <v>243</v>
      </c>
      <c r="CR54" s="52">
        <v>755</v>
      </c>
    </row>
    <row r="55" spans="1:96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  <c r="CQ55" s="52" t="s">
        <v>245</v>
      </c>
      <c r="CR55" s="52">
        <v>756</v>
      </c>
    </row>
    <row r="56" spans="1:96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  <c r="CQ56" s="52" t="s">
        <v>248</v>
      </c>
      <c r="CR56" s="52">
        <v>757</v>
      </c>
    </row>
    <row r="57" spans="1:96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  <c r="CQ57" s="52" t="s">
        <v>250</v>
      </c>
      <c r="CR57" s="52">
        <v>758</v>
      </c>
    </row>
    <row r="58" spans="1:96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  <c r="CQ58" s="52" t="s">
        <v>252</v>
      </c>
      <c r="CR58" s="52">
        <v>759</v>
      </c>
    </row>
    <row r="59" spans="1:96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  <c r="CQ59" s="52" t="s">
        <v>254</v>
      </c>
      <c r="CR59" s="52">
        <v>760</v>
      </c>
    </row>
    <row r="60" spans="1:96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  <c r="CQ60" s="52" t="s">
        <v>256</v>
      </c>
      <c r="CR60" s="52">
        <v>761</v>
      </c>
    </row>
    <row r="61" spans="1:96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  <c r="CQ61" s="52" t="s">
        <v>258</v>
      </c>
      <c r="CR61" s="52">
        <v>765</v>
      </c>
    </row>
    <row r="62" spans="1:96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  <c r="CQ62" s="52" t="s">
        <v>260</v>
      </c>
      <c r="CR62" s="52">
        <v>766</v>
      </c>
    </row>
    <row r="63" spans="1:96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  <c r="CQ63" s="52" t="s">
        <v>262</v>
      </c>
      <c r="CR63" s="52">
        <v>767</v>
      </c>
    </row>
    <row r="64" spans="1:96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  <c r="CQ64" s="52" t="s">
        <v>264</v>
      </c>
      <c r="CR64" s="52">
        <v>768</v>
      </c>
    </row>
    <row r="65" spans="1:96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  <c r="CQ65" s="52" t="s">
        <v>266</v>
      </c>
      <c r="CR65" s="52">
        <v>769</v>
      </c>
    </row>
    <row r="66" spans="1:96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  <c r="CQ66" s="52" t="s">
        <v>268</v>
      </c>
      <c r="CR66" s="52">
        <v>770</v>
      </c>
    </row>
    <row r="67" spans="1:96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  <c r="CQ67" s="52" t="s">
        <v>270</v>
      </c>
      <c r="CR67" s="52">
        <v>772</v>
      </c>
    </row>
    <row r="68" spans="1:96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  <c r="CQ68" s="52" t="s">
        <v>272</v>
      </c>
      <c r="CR68" s="52">
        <v>773</v>
      </c>
    </row>
    <row r="69" spans="1:96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  <c r="CQ69" s="52" t="s">
        <v>274</v>
      </c>
      <c r="CR69" s="52">
        <v>774</v>
      </c>
    </row>
    <row r="70" spans="1:96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  <c r="CQ70" s="52" t="s">
        <v>276</v>
      </c>
      <c r="CR70" s="52">
        <v>775</v>
      </c>
    </row>
    <row r="71" spans="1:96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VLOOKUP($D$6,$CQ:$CR,2,0),INDIRECT("'"&amp;$B$2&amp;"'!5:5"),0))),IF($C$2="Yurtdışı",INDIRECT("'"&amp;$B$2&amp;"'!"&amp;ADDRESS(MATCH($B71,INDIRECT("'"&amp;$B$2&amp;"'!$B$1:$B$1095"),0),MATCH(VLOOKUP($D$6,$CQ:$CR,2,0),INDIRECT("'"&amp;$B$2&amp;"'!5:5"),0)+1)),INDIRECT("'"&amp;$B$2&amp;"'!"&amp;ADDRESS(MATCH($B71,INDIRECT("'"&amp;$B$2&amp;"'!$B$1:$B$1095"),0),MATCH(VLOOKUP($D$6,$CQ:$CR,2,0),INDIRECT("'"&amp;$B$2&amp;"'!5:5"),0)))+INDIRECT("'"&amp;$B$2&amp;"'!"&amp;ADDRESS(MATCH($B71,INDIRECT("'"&amp;$B$2&amp;"'!$B$1:$B$1095"),0),MATCH(VLOOKUP($D$6,$CQ:$CR,2,0),INDIRECT("'"&amp;$B$2&amp;"'!5:5"),0)+1)))),0)</f>
        <v>0</v>
      </c>
      <c r="CQ71" s="52" t="s">
        <v>278</v>
      </c>
      <c r="CR71" s="52">
        <v>776</v>
      </c>
    </row>
    <row r="72" spans="1:96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  <c r="CQ72" s="52" t="s">
        <v>280</v>
      </c>
      <c r="CR72" s="52">
        <v>777</v>
      </c>
    </row>
    <row r="73" spans="1:96" ht="12.75" customHeight="1">
      <c r="A73" s="57" t="s">
        <v>281</v>
      </c>
      <c r="B73" s="47">
        <v>9000</v>
      </c>
      <c r="C73" s="56" t="s">
        <v>282</v>
      </c>
      <c r="D73" s="48">
        <f ca="1">SUMIF($C$7:$C$72,"HD",D$7:D$72)</f>
        <v>210509494062.93552</v>
      </c>
      <c r="CQ73" s="52" t="s">
        <v>283</v>
      </c>
      <c r="CR73" s="52">
        <v>778</v>
      </c>
    </row>
    <row r="74" spans="1:96" ht="12.75" customHeight="1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CQ74" s="52" t="s">
        <v>286</v>
      </c>
      <c r="CR74" s="52">
        <v>779</v>
      </c>
    </row>
    <row r="75" spans="1:96" ht="12.75" customHeight="1">
      <c r="A75" s="57" t="s">
        <v>287</v>
      </c>
      <c r="B75" s="47">
        <v>9003</v>
      </c>
      <c r="C75" s="56" t="s">
        <v>288</v>
      </c>
      <c r="D75" s="48">
        <f ca="1">D73+D74</f>
        <v>210509494062.93552</v>
      </c>
      <c r="CQ75" s="52" t="s">
        <v>289</v>
      </c>
      <c r="CR75" s="52">
        <v>780</v>
      </c>
    </row>
    <row r="76" spans="1:96" ht="12.75" customHeight="1">
      <c r="CQ76" s="52" t="s">
        <v>290</v>
      </c>
      <c r="CR76" s="52">
        <v>781</v>
      </c>
    </row>
    <row r="77" spans="1:96" ht="12.75" customHeight="1">
      <c r="CQ77" s="52" t="s">
        <v>291</v>
      </c>
      <c r="CR77" s="52">
        <v>782</v>
      </c>
    </row>
    <row r="78" spans="1:96" ht="12.75" customHeight="1">
      <c r="CQ78" s="52" t="s">
        <v>292</v>
      </c>
      <c r="CR78" s="52">
        <v>783</v>
      </c>
    </row>
    <row r="79" spans="1:96">
      <c r="CQ79" s="52" t="s">
        <v>293</v>
      </c>
      <c r="CR79" s="52">
        <v>784</v>
      </c>
    </row>
    <row r="80" spans="1:96">
      <c r="A80" s="3"/>
      <c r="B80" s="3"/>
      <c r="C80" s="3"/>
      <c r="CQ80" s="52" t="s">
        <v>294</v>
      </c>
      <c r="CR80" s="52">
        <v>785</v>
      </c>
    </row>
    <row r="81" spans="95:96">
      <c r="CQ81" s="52" t="s">
        <v>295</v>
      </c>
      <c r="CR81" s="52">
        <v>786</v>
      </c>
    </row>
    <row r="82" spans="95:96">
      <c r="CQ82" s="52" t="s">
        <v>296</v>
      </c>
      <c r="CR82" s="52">
        <v>789</v>
      </c>
    </row>
    <row r="83" spans="95:96">
      <c r="CQ83" s="52" t="s">
        <v>297</v>
      </c>
      <c r="CR83" s="52">
        <v>790</v>
      </c>
    </row>
    <row r="84" spans="95:96">
      <c r="CQ84" s="52" t="s">
        <v>298</v>
      </c>
      <c r="CR84" s="52">
        <v>791</v>
      </c>
    </row>
    <row r="85" spans="95:96">
      <c r="CQ85" s="52" t="s">
        <v>299</v>
      </c>
      <c r="CR85" s="52">
        <v>792</v>
      </c>
    </row>
    <row r="86" spans="95:96">
      <c r="CQ86" s="52" t="s">
        <v>300</v>
      </c>
      <c r="CR86" s="52">
        <v>793</v>
      </c>
    </row>
    <row r="87" spans="95:96">
      <c r="CQ87" s="52" t="s">
        <v>301</v>
      </c>
      <c r="CR87" s="52">
        <v>794</v>
      </c>
    </row>
    <row r="88" spans="95:96">
      <c r="CQ88" s="52" t="s">
        <v>302</v>
      </c>
      <c r="CR88" s="52">
        <v>795</v>
      </c>
    </row>
    <row r="89" spans="95:96">
      <c r="CQ89" s="52" t="s">
        <v>303</v>
      </c>
      <c r="CR89" s="52">
        <v>796</v>
      </c>
    </row>
    <row r="90" spans="95:96">
      <c r="CQ90" s="52" t="s">
        <v>304</v>
      </c>
      <c r="CR90" s="52">
        <v>797</v>
      </c>
    </row>
    <row r="91" spans="95:96">
      <c r="CQ91" s="52" t="s">
        <v>305</v>
      </c>
      <c r="CR91" s="52">
        <v>798</v>
      </c>
    </row>
    <row r="92" spans="95:96">
      <c r="CQ92" s="52" t="s">
        <v>306</v>
      </c>
      <c r="CR92" s="52">
        <v>799</v>
      </c>
    </row>
    <row r="93" spans="95:96">
      <c r="CQ93" s="52" t="s">
        <v>307</v>
      </c>
      <c r="CR93" s="52">
        <v>771</v>
      </c>
    </row>
    <row r="94" spans="95:96">
      <c r="CQ94" s="52" t="s">
        <v>308</v>
      </c>
      <c r="CR94" s="52">
        <v>707</v>
      </c>
    </row>
    <row r="95" spans="95:96">
      <c r="CQ95" s="52" t="s">
        <v>309</v>
      </c>
      <c r="CR95" s="52">
        <v>705</v>
      </c>
    </row>
    <row r="96" spans="95:96">
      <c r="CQ96" s="52" t="s">
        <v>310</v>
      </c>
      <c r="CR96" s="52">
        <v>708</v>
      </c>
    </row>
  </sheetData>
  <mergeCells count="1">
    <mergeCell ref="E4:G4"/>
  </mergeCells>
  <dataValidations count="3">
    <dataValidation type="list" allowBlank="1" showInputMessage="1" showErrorMessage="1" sqref="D6" xr:uid="{98E4F983-9CB7-4CEB-98C1-504BA5F3DF67}">
      <formula1>Branşlar4</formula1>
    </dataValidation>
    <dataValidation type="list" allowBlank="1" showInputMessage="1" showErrorMessage="1" sqref="B2" xr:uid="{248DC384-0E85-4C33-B7FE-5CD208B541FB}">
      <formula1>"Toplam,Direkt,Endirekt"</formula1>
    </dataValidation>
    <dataValidation type="list" allowBlank="1" showInputMessage="1" showErrorMessage="1" sqref="C2" xr:uid="{E97C69AD-6A02-4B17-822A-1F97B5BDEB76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E64BED-6029-4ACE-9C1F-5B1D76E539B0}">
  <sheetPr>
    <tabColor rgb="FFFF0000"/>
  </sheetPr>
  <dimension ref="A1:O133"/>
  <sheetViews>
    <sheetView showGridLines="0" zoomScale="80" zoomScaleNormal="80" workbookViewId="0">
      <pane xSplit="2" ySplit="6" topLeftCell="C7" activePane="bottomRight" state="frozen"/>
      <selection activeCell="M100" sqref="M100"/>
      <selection pane="topRight" activeCell="M100" sqref="M100"/>
      <selection pane="bottomLeft" activeCell="M100" sqref="M100"/>
      <selection pane="bottomRight" activeCell="C7" sqref="C7"/>
    </sheetView>
  </sheetViews>
  <sheetFormatPr defaultColWidth="9.109375" defaultRowHeight="13.2"/>
  <cols>
    <col min="1" max="1" width="58.6640625" style="6" customWidth="1"/>
    <col min="2" max="2" width="15.6640625" style="6" customWidth="1"/>
    <col min="3" max="8" width="15.6640625" style="3" customWidth="1"/>
    <col min="9" max="9" width="1.6640625" style="3" customWidth="1"/>
    <col min="10" max="15" width="15.6640625" style="3" customWidth="1"/>
    <col min="16" max="16384" width="9.109375" style="3"/>
  </cols>
  <sheetData>
    <row r="1" spans="1:15" ht="15" customHeight="1">
      <c r="A1" s="1" t="s">
        <v>0</v>
      </c>
      <c r="B1" s="2"/>
    </row>
    <row r="2" spans="1:15" ht="15" customHeight="1">
      <c r="A2" s="1" t="s">
        <v>311</v>
      </c>
      <c r="B2" s="4"/>
    </row>
    <row r="3" spans="1:15" ht="15" customHeight="1">
      <c r="A3" s="5" t="s">
        <v>362</v>
      </c>
      <c r="B3" s="2"/>
    </row>
    <row r="4" spans="1:15" ht="22.5" customHeight="1">
      <c r="C4" s="6"/>
      <c r="D4" s="6"/>
      <c r="E4" s="6"/>
      <c r="F4" s="6"/>
      <c r="G4" s="6"/>
      <c r="H4" s="6"/>
    </row>
    <row r="5" spans="1:15" ht="22.5" customHeight="1">
      <c r="C5" s="94" t="s">
        <v>312</v>
      </c>
      <c r="D5" s="95"/>
      <c r="E5" s="95"/>
      <c r="F5" s="95"/>
      <c r="G5" s="95"/>
      <c r="H5" s="96"/>
      <c r="J5" s="94" t="s">
        <v>313</v>
      </c>
      <c r="K5" s="95"/>
      <c r="L5" s="95"/>
      <c r="M5" s="95"/>
      <c r="N5" s="95"/>
      <c r="O5" s="96"/>
    </row>
    <row r="6" spans="1:15" ht="79.5" customHeight="1" thickBot="1">
      <c r="A6" s="8" t="s">
        <v>7</v>
      </c>
      <c r="B6" s="8" t="s">
        <v>8</v>
      </c>
      <c r="C6" s="58" t="s">
        <v>363</v>
      </c>
      <c r="D6" s="58" t="s">
        <v>314</v>
      </c>
      <c r="E6" s="58" t="s">
        <v>364</v>
      </c>
      <c r="F6" s="58" t="s">
        <v>314</v>
      </c>
      <c r="G6" s="58" t="s">
        <v>315</v>
      </c>
      <c r="H6" s="58" t="s">
        <v>316</v>
      </c>
      <c r="J6" s="58" t="s">
        <v>363</v>
      </c>
      <c r="K6" s="58" t="s">
        <v>314</v>
      </c>
      <c r="L6" s="58" t="s">
        <v>364</v>
      </c>
      <c r="M6" s="58" t="s">
        <v>314</v>
      </c>
      <c r="N6" s="58" t="s">
        <v>315</v>
      </c>
      <c r="O6" s="58" t="s">
        <v>316</v>
      </c>
    </row>
    <row r="7" spans="1:15" ht="12.75" customHeight="1">
      <c r="A7" s="11" t="s">
        <v>11</v>
      </c>
      <c r="B7" s="12">
        <v>704</v>
      </c>
      <c r="C7" s="13">
        <v>159083129.48999998</v>
      </c>
      <c r="D7" s="59">
        <v>1.9501889852250746E-4</v>
      </c>
      <c r="E7" s="13">
        <v>172036731.7700001</v>
      </c>
      <c r="F7" s="59">
        <v>2.6446792487995702E-4</v>
      </c>
      <c r="G7" s="59">
        <v>-7.529556128349435E-2</v>
      </c>
      <c r="H7" s="59">
        <v>-0.29685617921336349</v>
      </c>
      <c r="J7" s="13">
        <v>159083129.48999998</v>
      </c>
      <c r="K7" s="59">
        <v>2.0833083673487646E-4</v>
      </c>
      <c r="L7" s="13">
        <v>172036731.7700001</v>
      </c>
      <c r="M7" s="59">
        <v>2.7835715246651133E-4</v>
      </c>
      <c r="N7" s="59">
        <v>-7.529556128349435E-2</v>
      </c>
      <c r="O7" s="59">
        <v>-0.29685617921336349</v>
      </c>
    </row>
    <row r="8" spans="1:15" ht="12.75" customHeight="1">
      <c r="A8" s="16" t="s">
        <v>12</v>
      </c>
      <c r="B8" s="17">
        <v>718</v>
      </c>
      <c r="C8" s="18">
        <v>164403132.51035562</v>
      </c>
      <c r="D8" s="60">
        <v>2.0154065310762449E-4</v>
      </c>
      <c r="E8" s="18">
        <v>142921796.40999687</v>
      </c>
      <c r="F8" s="60">
        <v>2.1971023587684106E-4</v>
      </c>
      <c r="G8" s="60">
        <v>0.15030133009758484</v>
      </c>
      <c r="H8" s="60">
        <v>-0.12531265295598437</v>
      </c>
      <c r="J8" s="18">
        <v>164403132.51035562</v>
      </c>
      <c r="K8" s="60">
        <v>2.1529776455566987E-4</v>
      </c>
      <c r="L8" s="18">
        <v>142921796.40999687</v>
      </c>
      <c r="M8" s="60">
        <v>2.3124889588853857E-4</v>
      </c>
      <c r="N8" s="60">
        <v>0.15030133009758484</v>
      </c>
      <c r="O8" s="60">
        <v>-0.12531265295598437</v>
      </c>
    </row>
    <row r="9" spans="1:15" ht="12.75" customHeight="1">
      <c r="A9" s="16" t="s">
        <v>13</v>
      </c>
      <c r="B9" s="17">
        <v>729</v>
      </c>
      <c r="C9" s="18">
        <v>161424863.52000001</v>
      </c>
      <c r="D9" s="60">
        <v>1.978896139316608E-4</v>
      </c>
      <c r="E9" s="18">
        <v>162670722.26090002</v>
      </c>
      <c r="F9" s="60">
        <v>2.5006978400740653E-4</v>
      </c>
      <c r="G9" s="60">
        <v>-7.6587767213687208E-3</v>
      </c>
      <c r="H9" s="60">
        <v>-0.24542527315137153</v>
      </c>
      <c r="J9" s="18">
        <v>161424863.52000001</v>
      </c>
      <c r="K9" s="60">
        <v>2.113975064153413E-4</v>
      </c>
      <c r="L9" s="18">
        <v>162670722.26090002</v>
      </c>
      <c r="M9" s="60">
        <v>2.6320285541550219E-4</v>
      </c>
      <c r="N9" s="60">
        <v>-7.6587767213687208E-3</v>
      </c>
      <c r="O9" s="60">
        <v>-0.24542527315137153</v>
      </c>
    </row>
    <row r="10" spans="1:15" ht="12.75" customHeight="1">
      <c r="A10" s="16" t="s">
        <v>14</v>
      </c>
      <c r="B10" s="17">
        <v>750</v>
      </c>
      <c r="C10" s="18">
        <v>15106928810.202848</v>
      </c>
      <c r="D10" s="60">
        <v>1.8519478627737763E-2</v>
      </c>
      <c r="E10" s="18">
        <v>13415518896.371798</v>
      </c>
      <c r="F10" s="60">
        <v>2.0623354136107802E-2</v>
      </c>
      <c r="G10" s="60">
        <v>0.12607860544913319</v>
      </c>
      <c r="H10" s="60">
        <v>-0.14373157520406565</v>
      </c>
      <c r="J10" s="18">
        <v>14881334477.082848</v>
      </c>
      <c r="K10" s="60">
        <v>1.948818126272225E-2</v>
      </c>
      <c r="L10" s="18">
        <v>13368664935.331799</v>
      </c>
      <c r="M10" s="60">
        <v>2.1630633559424396E-2</v>
      </c>
      <c r="N10" s="60">
        <v>0.11315038181211667</v>
      </c>
      <c r="O10" s="60">
        <v>-0.15356217640322656</v>
      </c>
    </row>
    <row r="11" spans="1:15" ht="12.75" customHeight="1">
      <c r="A11" s="16" t="s">
        <v>15</v>
      </c>
      <c r="B11" s="17">
        <v>751</v>
      </c>
      <c r="C11" s="18">
        <v>868960722.04955447</v>
      </c>
      <c r="D11" s="60">
        <v>1.0652528864418614E-3</v>
      </c>
      <c r="E11" s="18">
        <v>584179666.97048759</v>
      </c>
      <c r="F11" s="60">
        <v>8.9804533422141236E-4</v>
      </c>
      <c r="G11" s="60">
        <v>0.48748881753437301</v>
      </c>
      <c r="H11" s="60">
        <v>0.13108418944139077</v>
      </c>
      <c r="J11" s="18">
        <v>868960722.04955447</v>
      </c>
      <c r="K11" s="60">
        <v>1.1379667655186893E-3</v>
      </c>
      <c r="L11" s="18">
        <v>584179666.97048759</v>
      </c>
      <c r="M11" s="60">
        <v>9.4520854327863953E-4</v>
      </c>
      <c r="N11" s="60">
        <v>0.48748881753437301</v>
      </c>
      <c r="O11" s="60">
        <v>0.13108418944139077</v>
      </c>
    </row>
    <row r="12" spans="1:15" ht="12.75" customHeight="1" thickBot="1">
      <c r="A12" s="78" t="s">
        <v>16</v>
      </c>
      <c r="B12" s="79"/>
      <c r="C12" s="20">
        <v>16460800657.772758</v>
      </c>
      <c r="D12" s="61">
        <v>2.0179180679741417E-2</v>
      </c>
      <c r="E12" s="20">
        <v>14477327813.783182</v>
      </c>
      <c r="F12" s="61">
        <v>2.2255647415093418E-2</v>
      </c>
      <c r="G12" s="61">
        <v>0.13700545221482141</v>
      </c>
      <c r="H12" s="61">
        <v>-0.13542281787330135</v>
      </c>
      <c r="J12" s="20">
        <v>16235206324.652758</v>
      </c>
      <c r="K12" s="61">
        <v>2.1261174135946827E-2</v>
      </c>
      <c r="L12" s="20">
        <v>14430473852.743183</v>
      </c>
      <c r="M12" s="61">
        <v>2.3348651006473587E-2</v>
      </c>
      <c r="N12" s="61">
        <v>0.12506397851699802</v>
      </c>
      <c r="O12" s="61">
        <v>-0.14450309594935895</v>
      </c>
    </row>
    <row r="13" spans="1:15" ht="12.75" customHeight="1">
      <c r="A13" s="21" t="s">
        <v>17</v>
      </c>
      <c r="B13" s="22">
        <v>784</v>
      </c>
      <c r="C13" s="23">
        <v>689077651.70599496</v>
      </c>
      <c r="D13" s="62">
        <v>8.4473548554767747E-4</v>
      </c>
      <c r="E13" s="23">
        <v>772701930.46599162</v>
      </c>
      <c r="F13" s="62">
        <v>1.1878560700297677E-3</v>
      </c>
      <c r="G13" s="62">
        <v>-0.10822320413974573</v>
      </c>
      <c r="H13" s="62">
        <v>-0.32189430776347483</v>
      </c>
      <c r="J13" s="23">
        <v>689077651.70599496</v>
      </c>
      <c r="K13" s="62">
        <v>9.0239690541313929E-4</v>
      </c>
      <c r="L13" s="23">
        <v>772701930.46599162</v>
      </c>
      <c r="M13" s="62">
        <v>1.2502394509414688E-3</v>
      </c>
      <c r="N13" s="62">
        <v>-0.10822320413974573</v>
      </c>
      <c r="O13" s="62">
        <v>-0.32189430776347483</v>
      </c>
    </row>
    <row r="14" spans="1:15" ht="12.75" customHeight="1">
      <c r="A14" s="25" t="s">
        <v>18</v>
      </c>
      <c r="B14" s="17">
        <v>785</v>
      </c>
      <c r="C14" s="19">
        <v>177294108931.55872</v>
      </c>
      <c r="D14" s="63">
        <v>0.21734361116233558</v>
      </c>
      <c r="E14" s="19">
        <v>129546276479.14629</v>
      </c>
      <c r="F14" s="63">
        <v>0.1991483711872015</v>
      </c>
      <c r="G14" s="63">
        <v>0.36857742074970901</v>
      </c>
      <c r="H14" s="63">
        <v>4.0664147783217253E-2</v>
      </c>
      <c r="J14" s="19">
        <v>166967316097.05246</v>
      </c>
      <c r="K14" s="63">
        <v>0.21865574798151119</v>
      </c>
      <c r="L14" s="19">
        <v>123515407028.07468</v>
      </c>
      <c r="M14" s="63">
        <v>0.19984916379394069</v>
      </c>
      <c r="N14" s="63">
        <v>0.35179343301764199</v>
      </c>
      <c r="O14" s="63">
        <v>2.7901629547290696E-2</v>
      </c>
    </row>
    <row r="15" spans="1:15" ht="12.75" customHeight="1">
      <c r="A15" s="26" t="s">
        <v>19</v>
      </c>
      <c r="B15" s="27">
        <v>904</v>
      </c>
      <c r="C15" s="18">
        <v>173919109.04650313</v>
      </c>
      <c r="D15" s="60">
        <v>2.132062223505414E-4</v>
      </c>
      <c r="E15" s="18">
        <v>1460181557.3584976</v>
      </c>
      <c r="F15" s="60">
        <v>2.2447019450408242E-3</v>
      </c>
      <c r="G15" s="60">
        <v>-0.88089213415273726</v>
      </c>
      <c r="H15" s="60">
        <v>-0.90943056357139174</v>
      </c>
      <c r="J15" s="18">
        <v>173896765.39650375</v>
      </c>
      <c r="K15" s="60">
        <v>2.2773036183462462E-4</v>
      </c>
      <c r="L15" s="18">
        <v>1460181176.3984976</v>
      </c>
      <c r="M15" s="60">
        <v>2.3625877460336868E-3</v>
      </c>
      <c r="N15" s="60">
        <v>-0.88090740504858722</v>
      </c>
      <c r="O15" s="60">
        <v>-0.90944217553690765</v>
      </c>
    </row>
    <row r="16" spans="1:15" ht="12.75" customHeight="1">
      <c r="A16" s="26" t="s">
        <v>20</v>
      </c>
      <c r="B16" s="27">
        <v>905</v>
      </c>
      <c r="C16" s="18">
        <v>319233934.37032783</v>
      </c>
      <c r="D16" s="60">
        <v>3.9134665285687158E-4</v>
      </c>
      <c r="E16" s="18">
        <v>793593262.85055792</v>
      </c>
      <c r="F16" s="60">
        <v>1.2199718122138865E-3</v>
      </c>
      <c r="G16" s="60">
        <v>-0.59773608306142711</v>
      </c>
      <c r="H16" s="60">
        <v>-0.69411914155686039</v>
      </c>
      <c r="J16" s="18">
        <v>318395967.87032783</v>
      </c>
      <c r="K16" s="60">
        <v>4.1696249383631765E-4</v>
      </c>
      <c r="L16" s="18">
        <v>793360029.30055797</v>
      </c>
      <c r="M16" s="60">
        <v>1.283664461448233E-3</v>
      </c>
      <c r="N16" s="60">
        <v>-0.5986740494715469</v>
      </c>
      <c r="O16" s="60">
        <v>-0.69483236976012996</v>
      </c>
    </row>
    <row r="17" spans="1:15" ht="12.75" customHeight="1">
      <c r="A17" s="26" t="s">
        <v>21</v>
      </c>
      <c r="B17" s="27">
        <v>906</v>
      </c>
      <c r="C17" s="19">
        <v>70233120207.922379</v>
      </c>
      <c r="D17" s="63">
        <v>8.6098292048050695E-2</v>
      </c>
      <c r="E17" s="19">
        <v>49014125438.158775</v>
      </c>
      <c r="F17" s="63">
        <v>7.534823471167687E-2</v>
      </c>
      <c r="G17" s="63">
        <v>0.43291591107823924</v>
      </c>
      <c r="H17" s="63">
        <v>8.9587036026339772E-2</v>
      </c>
      <c r="J17" s="19">
        <v>66662314166.557915</v>
      </c>
      <c r="K17" s="63">
        <v>8.7299110430658286E-2</v>
      </c>
      <c r="L17" s="19">
        <v>47225978367.52478</v>
      </c>
      <c r="M17" s="63">
        <v>7.6412105284608858E-2</v>
      </c>
      <c r="N17" s="63">
        <v>0.41156025710625932</v>
      </c>
      <c r="O17" s="63">
        <v>7.3348229873210657E-2</v>
      </c>
    </row>
    <row r="18" spans="1:15" ht="12.75" customHeight="1">
      <c r="A18" s="28" t="s">
        <v>22</v>
      </c>
      <c r="B18" s="29">
        <v>90601</v>
      </c>
      <c r="C18" s="18">
        <v>10191786364.404217</v>
      </c>
      <c r="D18" s="60">
        <v>1.249403979626741E-2</v>
      </c>
      <c r="E18" s="18">
        <v>5762490365.9926157</v>
      </c>
      <c r="F18" s="60">
        <v>8.8585376713170398E-3</v>
      </c>
      <c r="G18" s="60">
        <v>0.76864267306217604</v>
      </c>
      <c r="H18" s="60">
        <v>0.3448731450552629</v>
      </c>
      <c r="J18" s="18">
        <v>9883669358.7058048</v>
      </c>
      <c r="K18" s="60">
        <v>1.2943378182910805E-2</v>
      </c>
      <c r="L18" s="18">
        <v>5702592098.0835266</v>
      </c>
      <c r="M18" s="60">
        <v>9.2268510437801959E-3</v>
      </c>
      <c r="N18" s="60">
        <v>0.73318890580082252</v>
      </c>
      <c r="O18" s="60">
        <v>0.31791415542606849</v>
      </c>
    </row>
    <row r="19" spans="1:15" ht="12.75" customHeight="1">
      <c r="A19" s="28" t="s">
        <v>23</v>
      </c>
      <c r="B19" s="29">
        <v>90602</v>
      </c>
      <c r="C19" s="18">
        <v>60041333843.518166</v>
      </c>
      <c r="D19" s="60">
        <v>7.3604252251783284E-2</v>
      </c>
      <c r="E19" s="18">
        <v>43251635072.166161</v>
      </c>
      <c r="F19" s="60">
        <v>6.6489697040359827E-2</v>
      </c>
      <c r="G19" s="60">
        <v>0.38818645221939185</v>
      </c>
      <c r="H19" s="60">
        <v>5.5574824894982777E-2</v>
      </c>
      <c r="J19" s="18">
        <v>56778644807.852112</v>
      </c>
      <c r="K19" s="60">
        <v>7.4355732247747483E-2</v>
      </c>
      <c r="L19" s="18">
        <v>41523386269.441254</v>
      </c>
      <c r="M19" s="60">
        <v>6.7185254240828662E-2</v>
      </c>
      <c r="N19" s="60">
        <v>0.36738955824606778</v>
      </c>
      <c r="O19" s="60">
        <v>3.9760898978075998E-2</v>
      </c>
    </row>
    <row r="20" spans="1:15" ht="12.75" customHeight="1">
      <c r="A20" s="26" t="s">
        <v>24</v>
      </c>
      <c r="B20" s="27">
        <v>907</v>
      </c>
      <c r="C20" s="19">
        <v>106567835680.21951</v>
      </c>
      <c r="D20" s="63">
        <v>0.13064076623907747</v>
      </c>
      <c r="E20" s="19">
        <v>78278376220.778427</v>
      </c>
      <c r="F20" s="63">
        <v>0.12033546271826986</v>
      </c>
      <c r="G20" s="63">
        <v>0.3613955836239211</v>
      </c>
      <c r="H20" s="63">
        <v>3.5203089973326218E-2</v>
      </c>
      <c r="J20" s="19">
        <v>99812709197.227722</v>
      </c>
      <c r="K20" s="63">
        <v>0.13071194469518199</v>
      </c>
      <c r="L20" s="19">
        <v>74035887454.85083</v>
      </c>
      <c r="M20" s="63">
        <v>0.11979080630184989</v>
      </c>
      <c r="N20" s="63">
        <v>0.34816658013448309</v>
      </c>
      <c r="O20" s="63">
        <v>2.5143776240957427E-2</v>
      </c>
    </row>
    <row r="21" spans="1:15" ht="12.75" customHeight="1">
      <c r="A21" s="28" t="s">
        <v>22</v>
      </c>
      <c r="B21" s="29">
        <v>90701</v>
      </c>
      <c r="C21" s="18">
        <v>22650911963.524471</v>
      </c>
      <c r="D21" s="60">
        <v>2.776759494120026E-2</v>
      </c>
      <c r="E21" s="18">
        <v>16996777471.428263</v>
      </c>
      <c r="F21" s="60">
        <v>2.612873670214011E-2</v>
      </c>
      <c r="G21" s="60">
        <v>0.33265920564064921</v>
      </c>
      <c r="H21" s="60">
        <v>1.3351992731084561E-2</v>
      </c>
      <c r="J21" s="18">
        <v>21288851128.262581</v>
      </c>
      <c r="K21" s="60">
        <v>2.7879286652793413E-2</v>
      </c>
      <c r="L21" s="18">
        <v>15844518674.197687</v>
      </c>
      <c r="M21" s="60">
        <v>2.5636589668818776E-2</v>
      </c>
      <c r="N21" s="60">
        <v>0.34360983542723966</v>
      </c>
      <c r="O21" s="60">
        <v>2.1678834634050403E-2</v>
      </c>
    </row>
    <row r="22" spans="1:15" ht="12.75" customHeight="1">
      <c r="A22" s="28" t="s">
        <v>23</v>
      </c>
      <c r="B22" s="29">
        <v>90702</v>
      </c>
      <c r="C22" s="18">
        <v>83916923716.695038</v>
      </c>
      <c r="D22" s="60">
        <v>0.10287317129787722</v>
      </c>
      <c r="E22" s="18">
        <v>61281598749.350166</v>
      </c>
      <c r="F22" s="60">
        <v>9.4206726016129769E-2</v>
      </c>
      <c r="G22" s="60">
        <v>0.36936577095395862</v>
      </c>
      <c r="H22" s="60">
        <v>4.1263608055629675E-2</v>
      </c>
      <c r="J22" s="18">
        <v>78523858068.965149</v>
      </c>
      <c r="K22" s="60">
        <v>0.10283265804238859</v>
      </c>
      <c r="L22" s="18">
        <v>58191368780.653145</v>
      </c>
      <c r="M22" s="60">
        <v>9.4154216633031113E-2</v>
      </c>
      <c r="N22" s="60">
        <v>0.34940730411331966</v>
      </c>
      <c r="O22" s="60">
        <v>2.6087220829837721E-2</v>
      </c>
    </row>
    <row r="23" spans="1:15" ht="12.75" customHeight="1">
      <c r="A23" s="25" t="s">
        <v>25</v>
      </c>
      <c r="B23" s="17">
        <v>786</v>
      </c>
      <c r="C23" s="18">
        <v>1995659806.0907092</v>
      </c>
      <c r="D23" s="60">
        <v>2.4464654326146864E-3</v>
      </c>
      <c r="E23" s="18">
        <v>1819537119.0576971</v>
      </c>
      <c r="F23" s="60">
        <v>2.7971305962879145E-3</v>
      </c>
      <c r="G23" s="60">
        <v>9.6795325134242161E-2</v>
      </c>
      <c r="H23" s="60">
        <v>-0.16599853613090854</v>
      </c>
      <c r="J23" s="18">
        <v>1993109486.0807092</v>
      </c>
      <c r="K23" s="60">
        <v>2.6101206851447756E-3</v>
      </c>
      <c r="L23" s="18">
        <v>1817683887.1476972</v>
      </c>
      <c r="M23" s="60">
        <v>2.9410307072511078E-3</v>
      </c>
      <c r="N23" s="60">
        <v>9.6510509981077686E-2</v>
      </c>
      <c r="O23" s="60">
        <v>-0.1662151091315659</v>
      </c>
    </row>
    <row r="24" spans="1:15" ht="12.75" customHeight="1" thickBot="1">
      <c r="A24" s="82" t="s">
        <v>26</v>
      </c>
      <c r="B24" s="83"/>
      <c r="C24" s="30">
        <v>179978846389.35541</v>
      </c>
      <c r="D24" s="64">
        <v>0.22063481208049793</v>
      </c>
      <c r="E24" s="30">
        <v>132138515528.66997</v>
      </c>
      <c r="F24" s="64">
        <v>0.20313335785351916</v>
      </c>
      <c r="G24" s="64">
        <v>0.3620468314577483</v>
      </c>
      <c r="H24" s="64">
        <v>3.5698297815944358E-2</v>
      </c>
      <c r="J24" s="30">
        <v>169649503234.83914</v>
      </c>
      <c r="K24" s="64">
        <v>0.22216826557206909</v>
      </c>
      <c r="L24" s="30">
        <v>126105792845.68837</v>
      </c>
      <c r="M24" s="64">
        <v>0.20404043395213325</v>
      </c>
      <c r="N24" s="64">
        <v>0.34529508444099655</v>
      </c>
      <c r="O24" s="64">
        <v>2.2960295369931272E-2</v>
      </c>
    </row>
    <row r="25" spans="1:15" ht="12.75" customHeight="1">
      <c r="A25" s="11" t="s">
        <v>27</v>
      </c>
      <c r="B25" s="12">
        <v>717</v>
      </c>
      <c r="C25" s="13">
        <v>110113797169.4323</v>
      </c>
      <c r="D25" s="59">
        <v>0.13498773568861283</v>
      </c>
      <c r="E25" s="13">
        <v>88933829236.637863</v>
      </c>
      <c r="F25" s="59">
        <v>0.13671583404227125</v>
      </c>
      <c r="G25" s="59">
        <v>0.23815423348564169</v>
      </c>
      <c r="H25" s="59">
        <v>-5.850944149825732E-2</v>
      </c>
      <c r="J25" s="13">
        <v>109674023945.96231</v>
      </c>
      <c r="K25" s="59">
        <v>0.14362604790333516</v>
      </c>
      <c r="L25" s="13">
        <v>88674477486.277863</v>
      </c>
      <c r="M25" s="59">
        <v>0.14347619136671105</v>
      </c>
      <c r="N25" s="59">
        <v>0.23681612855214262</v>
      </c>
      <c r="O25" s="59">
        <v>-5.9526934414004473E-2</v>
      </c>
    </row>
    <row r="26" spans="1:15" ht="12.75" customHeight="1">
      <c r="A26" s="16" t="s">
        <v>28</v>
      </c>
      <c r="B26" s="17">
        <v>737</v>
      </c>
      <c r="C26" s="18">
        <v>0</v>
      </c>
      <c r="D26" s="60">
        <v>0</v>
      </c>
      <c r="E26" s="18">
        <v>0</v>
      </c>
      <c r="F26" s="60">
        <v>0</v>
      </c>
      <c r="G26" s="60">
        <v>0</v>
      </c>
      <c r="H26" s="60">
        <v>0</v>
      </c>
      <c r="J26" s="18">
        <v>0</v>
      </c>
      <c r="K26" s="60">
        <v>0</v>
      </c>
      <c r="L26" s="18">
        <v>0</v>
      </c>
      <c r="M26" s="60">
        <v>0</v>
      </c>
      <c r="N26" s="60">
        <v>0</v>
      </c>
      <c r="O26" s="60">
        <v>0</v>
      </c>
    </row>
    <row r="27" spans="1:15" ht="12.75" customHeight="1" thickBot="1">
      <c r="A27" s="78" t="s">
        <v>29</v>
      </c>
      <c r="B27" s="79"/>
      <c r="C27" s="20">
        <v>110113797169.4323</v>
      </c>
      <c r="D27" s="61">
        <v>0.13498773568861283</v>
      </c>
      <c r="E27" s="20">
        <v>88933829236.637863</v>
      </c>
      <c r="F27" s="61">
        <v>0.13671583404227125</v>
      </c>
      <c r="G27" s="61">
        <v>0.23815423348564169</v>
      </c>
      <c r="H27" s="61">
        <v>-5.850944149825732E-2</v>
      </c>
      <c r="J27" s="20">
        <v>109674023945.96231</v>
      </c>
      <c r="K27" s="61">
        <v>0.14362604790333516</v>
      </c>
      <c r="L27" s="20">
        <v>88674477486.277863</v>
      </c>
      <c r="M27" s="61">
        <v>0.14347619136671105</v>
      </c>
      <c r="N27" s="61">
        <v>0.23681612855214262</v>
      </c>
      <c r="O27" s="61">
        <v>-5.9526934414004473E-2</v>
      </c>
    </row>
    <row r="28" spans="1:15" ht="12.75" customHeight="1">
      <c r="A28" s="21" t="s">
        <v>30</v>
      </c>
      <c r="B28" s="22">
        <v>713</v>
      </c>
      <c r="C28" s="23">
        <v>0</v>
      </c>
      <c r="D28" s="62">
        <v>0</v>
      </c>
      <c r="E28" s="23">
        <v>0</v>
      </c>
      <c r="F28" s="62">
        <v>0</v>
      </c>
      <c r="G28" s="62">
        <v>0</v>
      </c>
      <c r="H28" s="62">
        <v>0</v>
      </c>
      <c r="J28" s="23">
        <v>0</v>
      </c>
      <c r="K28" s="62">
        <v>0</v>
      </c>
      <c r="L28" s="23">
        <v>0</v>
      </c>
      <c r="M28" s="62">
        <v>0</v>
      </c>
      <c r="N28" s="62">
        <v>0</v>
      </c>
      <c r="O28" s="62">
        <v>0</v>
      </c>
    </row>
    <row r="29" spans="1:15" ht="12.75" customHeight="1" thickBot="1">
      <c r="A29" s="80" t="s">
        <v>31</v>
      </c>
      <c r="B29" s="81"/>
      <c r="C29" s="31">
        <v>0</v>
      </c>
      <c r="D29" s="65">
        <v>0</v>
      </c>
      <c r="E29" s="31">
        <v>0</v>
      </c>
      <c r="F29" s="65">
        <v>0</v>
      </c>
      <c r="G29" s="65">
        <v>0</v>
      </c>
      <c r="H29" s="65">
        <v>0</v>
      </c>
      <c r="J29" s="31">
        <v>0</v>
      </c>
      <c r="K29" s="65">
        <v>0</v>
      </c>
      <c r="L29" s="31">
        <v>0</v>
      </c>
      <c r="M29" s="65">
        <v>0</v>
      </c>
      <c r="N29" s="65">
        <v>0</v>
      </c>
      <c r="O29" s="65">
        <v>0</v>
      </c>
    </row>
    <row r="30" spans="1:15" ht="12.75" customHeight="1">
      <c r="A30" s="21" t="s">
        <v>32</v>
      </c>
      <c r="B30" s="22">
        <v>727</v>
      </c>
      <c r="C30" s="23">
        <v>2094358910.054198</v>
      </c>
      <c r="D30" s="62">
        <v>2.5674599755421811E-3</v>
      </c>
      <c r="E30" s="23">
        <v>1699337852.0198803</v>
      </c>
      <c r="F30" s="62">
        <v>2.6123511576266263E-3</v>
      </c>
      <c r="G30" s="62">
        <v>0.23245586954047104</v>
      </c>
      <c r="H30" s="62">
        <v>-6.2842468602789858E-2</v>
      </c>
      <c r="J30" s="23">
        <v>1939067240.614198</v>
      </c>
      <c r="K30" s="62">
        <v>2.5393484652798302E-3</v>
      </c>
      <c r="L30" s="23">
        <v>1620673316.2898803</v>
      </c>
      <c r="M30" s="62">
        <v>2.6222656333882788E-3</v>
      </c>
      <c r="N30" s="62">
        <v>0.19645780622414377</v>
      </c>
      <c r="O30" s="62">
        <v>-9.0215340107867248E-2</v>
      </c>
    </row>
    <row r="31" spans="1:15" ht="12.75" customHeight="1" thickBot="1">
      <c r="A31" s="80" t="s">
        <v>33</v>
      </c>
      <c r="B31" s="81"/>
      <c r="C31" s="31">
        <v>2094358910.054198</v>
      </c>
      <c r="D31" s="65">
        <v>2.5674599755421811E-3</v>
      </c>
      <c r="E31" s="31">
        <v>1699337852.0198803</v>
      </c>
      <c r="F31" s="65">
        <v>2.6123511576266263E-3</v>
      </c>
      <c r="G31" s="65">
        <v>0.23245586954047104</v>
      </c>
      <c r="H31" s="65">
        <v>-6.2842468602789858E-2</v>
      </c>
      <c r="J31" s="31">
        <v>1939067240.614198</v>
      </c>
      <c r="K31" s="65">
        <v>2.5393484652798302E-3</v>
      </c>
      <c r="L31" s="31">
        <v>1620673316.2898803</v>
      </c>
      <c r="M31" s="65">
        <v>2.6222656333882788E-3</v>
      </c>
      <c r="N31" s="65">
        <v>0.19645780622414377</v>
      </c>
      <c r="O31" s="65">
        <v>-9.0215340107867248E-2</v>
      </c>
    </row>
    <row r="32" spans="1:15" ht="12.75" customHeight="1">
      <c r="A32" s="11" t="s">
        <v>34</v>
      </c>
      <c r="B32" s="12">
        <v>712</v>
      </c>
      <c r="C32" s="13">
        <v>6485769139.6169882</v>
      </c>
      <c r="D32" s="59">
        <v>7.9508591371964723E-3</v>
      </c>
      <c r="E32" s="13">
        <v>6223456180.9866476</v>
      </c>
      <c r="F32" s="59">
        <v>9.5671693180461523E-3</v>
      </c>
      <c r="G32" s="59">
        <v>4.2149080993248766E-2</v>
      </c>
      <c r="H32" s="59">
        <v>-0.20755145540776454</v>
      </c>
      <c r="J32" s="13">
        <v>5266979591.2669878</v>
      </c>
      <c r="K32" s="59">
        <v>6.8974898144881181E-3</v>
      </c>
      <c r="L32" s="13">
        <v>5316039092.6466475</v>
      </c>
      <c r="M32" s="59">
        <v>8.6014044152390636E-3</v>
      </c>
      <c r="N32" s="59">
        <v>-9.2285817550741278E-3</v>
      </c>
      <c r="O32" s="59">
        <v>-0.24661895046389937</v>
      </c>
    </row>
    <row r="33" spans="1:15" ht="12.75" customHeight="1">
      <c r="A33" s="32" t="s">
        <v>35</v>
      </c>
      <c r="B33" s="22">
        <v>738</v>
      </c>
      <c r="C33" s="23">
        <v>0</v>
      </c>
      <c r="D33" s="62">
        <v>0</v>
      </c>
      <c r="E33" s="23">
        <v>0</v>
      </c>
      <c r="F33" s="62">
        <v>0</v>
      </c>
      <c r="G33" s="62">
        <v>0</v>
      </c>
      <c r="H33" s="62">
        <v>0</v>
      </c>
      <c r="J33" s="23">
        <v>0</v>
      </c>
      <c r="K33" s="62">
        <v>0</v>
      </c>
      <c r="L33" s="23">
        <v>0</v>
      </c>
      <c r="M33" s="62">
        <v>0</v>
      </c>
      <c r="N33" s="62">
        <v>0</v>
      </c>
      <c r="O33" s="62">
        <v>0</v>
      </c>
    </row>
    <row r="34" spans="1:15" ht="12.75" customHeight="1">
      <c r="A34" s="16" t="s">
        <v>36</v>
      </c>
      <c r="B34" s="17">
        <v>739</v>
      </c>
      <c r="C34" s="18">
        <v>0</v>
      </c>
      <c r="D34" s="60">
        <v>0</v>
      </c>
      <c r="E34" s="18">
        <v>0</v>
      </c>
      <c r="F34" s="60">
        <v>0</v>
      </c>
      <c r="G34" s="60">
        <v>0</v>
      </c>
      <c r="H34" s="60">
        <v>0</v>
      </c>
      <c r="J34" s="18">
        <v>0</v>
      </c>
      <c r="K34" s="60">
        <v>0</v>
      </c>
      <c r="L34" s="18">
        <v>0</v>
      </c>
      <c r="M34" s="60">
        <v>0</v>
      </c>
      <c r="N34" s="60">
        <v>0</v>
      </c>
      <c r="O34" s="60">
        <v>0</v>
      </c>
    </row>
    <row r="35" spans="1:15" ht="12.75" customHeight="1" thickBot="1">
      <c r="A35" s="78" t="s">
        <v>37</v>
      </c>
      <c r="B35" s="79"/>
      <c r="C35" s="20">
        <v>6485769139.6169882</v>
      </c>
      <c r="D35" s="61">
        <v>7.9508591371964723E-3</v>
      </c>
      <c r="E35" s="20">
        <v>6223456180.9866476</v>
      </c>
      <c r="F35" s="61">
        <v>9.5671693180461523E-3</v>
      </c>
      <c r="G35" s="61">
        <v>4.2149080993248766E-2</v>
      </c>
      <c r="H35" s="61">
        <v>-0.20755145540776454</v>
      </c>
      <c r="J35" s="20">
        <v>5266979591.2669878</v>
      </c>
      <c r="K35" s="61">
        <v>6.8974898144881181E-3</v>
      </c>
      <c r="L35" s="20">
        <v>5316039092.6466475</v>
      </c>
      <c r="M35" s="61">
        <v>8.6014044152390636E-3</v>
      </c>
      <c r="N35" s="61">
        <v>-9.2285817550741278E-3</v>
      </c>
      <c r="O35" s="61">
        <v>-0.24661895046389937</v>
      </c>
    </row>
    <row r="36" spans="1:15" ht="12.75" customHeight="1">
      <c r="A36" s="11" t="s">
        <v>38</v>
      </c>
      <c r="B36" s="12">
        <v>710</v>
      </c>
      <c r="C36" s="13">
        <v>10183533773.907858</v>
      </c>
      <c r="D36" s="59">
        <v>1.2483923003156054E-2</v>
      </c>
      <c r="E36" s="13">
        <v>8124353877.3353281</v>
      </c>
      <c r="F36" s="59">
        <v>1.248937357053412E-2</v>
      </c>
      <c r="G36" s="59">
        <v>0.25345768139384783</v>
      </c>
      <c r="H36" s="59">
        <v>-4.6872723447762277E-2</v>
      </c>
      <c r="J36" s="13">
        <v>9688141711.0578556</v>
      </c>
      <c r="K36" s="59">
        <v>1.2687320619988271E-2</v>
      </c>
      <c r="L36" s="13">
        <v>7763736726.8653278</v>
      </c>
      <c r="M36" s="59">
        <v>1.2561803665737612E-2</v>
      </c>
      <c r="N36" s="59">
        <v>0.24787097397743962</v>
      </c>
      <c r="O36" s="59">
        <v>-5.1120847101026823E-2</v>
      </c>
    </row>
    <row r="37" spans="1:15" ht="12.75" customHeight="1">
      <c r="A37" s="16" t="s">
        <v>39</v>
      </c>
      <c r="B37" s="17">
        <v>711</v>
      </c>
      <c r="C37" s="18">
        <v>32502234.489999998</v>
      </c>
      <c r="D37" s="60">
        <v>3.9844262493959145E-5</v>
      </c>
      <c r="E37" s="18">
        <v>27881509.050000001</v>
      </c>
      <c r="F37" s="60">
        <v>4.2861572439270697E-5</v>
      </c>
      <c r="G37" s="60">
        <v>0.16572723634555198</v>
      </c>
      <c r="H37" s="60">
        <v>-0.11358281777389401</v>
      </c>
      <c r="J37" s="18">
        <v>32502234.489999998</v>
      </c>
      <c r="K37" s="60">
        <v>4.2564021268392898E-5</v>
      </c>
      <c r="L37" s="18">
        <v>27881509.050000001</v>
      </c>
      <c r="M37" s="60">
        <v>4.5112560473440931E-5</v>
      </c>
      <c r="N37" s="60">
        <v>0.16572723634555198</v>
      </c>
      <c r="O37" s="60">
        <v>-0.11358281777389401</v>
      </c>
    </row>
    <row r="38" spans="1:15" ht="12.75" customHeight="1" thickBot="1">
      <c r="A38" s="78" t="s">
        <v>40</v>
      </c>
      <c r="B38" s="79"/>
      <c r="C38" s="20">
        <v>10216036008.397858</v>
      </c>
      <c r="D38" s="61">
        <v>1.2523767265650014E-2</v>
      </c>
      <c r="E38" s="20">
        <v>8152235386.3853283</v>
      </c>
      <c r="F38" s="61">
        <v>1.2532235142973391E-2</v>
      </c>
      <c r="G38" s="61">
        <v>0.25315763397352176</v>
      </c>
      <c r="H38" s="61">
        <v>-4.7100879040740784E-2</v>
      </c>
      <c r="J38" s="20">
        <v>9720643945.5478554</v>
      </c>
      <c r="K38" s="61">
        <v>1.2729884641256663E-2</v>
      </c>
      <c r="L38" s="20">
        <v>7791618235.915328</v>
      </c>
      <c r="M38" s="61">
        <v>1.2606916226211054E-2</v>
      </c>
      <c r="N38" s="61">
        <v>0.24757703101272566</v>
      </c>
      <c r="O38" s="61">
        <v>-5.1344360875427153E-2</v>
      </c>
    </row>
    <row r="39" spans="1:15" ht="12.75" customHeight="1">
      <c r="A39" s="11" t="s">
        <v>41</v>
      </c>
      <c r="B39" s="12">
        <v>701</v>
      </c>
      <c r="C39" s="14">
        <v>79443884490.104462</v>
      </c>
      <c r="D39" s="66">
        <v>9.7389703718290171E-2</v>
      </c>
      <c r="E39" s="14">
        <v>67746052117.999229</v>
      </c>
      <c r="F39" s="66">
        <v>0.10414437450724109</v>
      </c>
      <c r="G39" s="66">
        <v>0.17267179424315526</v>
      </c>
      <c r="H39" s="66">
        <v>-0.10830218672104375</v>
      </c>
      <c r="J39" s="14">
        <v>71762392209.764664</v>
      </c>
      <c r="K39" s="66">
        <v>9.3978030625154599E-2</v>
      </c>
      <c r="L39" s="14">
        <v>62856695632.500824</v>
      </c>
      <c r="M39" s="66">
        <v>0.10170276213517444</v>
      </c>
      <c r="N39" s="66">
        <v>0.14168254451891737</v>
      </c>
      <c r="O39" s="66">
        <v>-0.13186636414043229</v>
      </c>
    </row>
    <row r="40" spans="1:15" ht="12.75" customHeight="1">
      <c r="A40" s="33" t="s">
        <v>42</v>
      </c>
      <c r="B40" s="34">
        <v>900</v>
      </c>
      <c r="C40" s="23">
        <v>17490720999.109577</v>
      </c>
      <c r="D40" s="62">
        <v>2.1441752840456029E-2</v>
      </c>
      <c r="E40" s="23">
        <v>15186388378.53602</v>
      </c>
      <c r="F40" s="62">
        <v>2.3345669146179884E-2</v>
      </c>
      <c r="G40" s="62">
        <v>0.15173671073962725</v>
      </c>
      <c r="H40" s="62">
        <v>-0.12422119174235624</v>
      </c>
      <c r="J40" s="23">
        <v>16744877890.805864</v>
      </c>
      <c r="K40" s="62">
        <v>2.1928625827254713E-2</v>
      </c>
      <c r="L40" s="23">
        <v>14793899893.370729</v>
      </c>
      <c r="M40" s="62">
        <v>2.3936677974670754E-2</v>
      </c>
      <c r="N40" s="62">
        <v>0.1318771934038423</v>
      </c>
      <c r="O40" s="62">
        <v>-0.13932233791814896</v>
      </c>
    </row>
    <row r="41" spans="1:15" ht="12.75" customHeight="1">
      <c r="A41" s="33" t="s">
        <v>43</v>
      </c>
      <c r="B41" s="34">
        <v>901</v>
      </c>
      <c r="C41" s="23">
        <v>30239926385.0187</v>
      </c>
      <c r="D41" s="62">
        <v>3.7070914772133444E-2</v>
      </c>
      <c r="E41" s="23">
        <v>25847638901.659893</v>
      </c>
      <c r="F41" s="62">
        <v>3.9734952838487297E-2</v>
      </c>
      <c r="G41" s="62">
        <v>0.1699299305468378</v>
      </c>
      <c r="H41" s="62">
        <v>-0.11038709562250937</v>
      </c>
      <c r="J41" s="23">
        <v>27882119381.973854</v>
      </c>
      <c r="K41" s="62">
        <v>3.6513647169315128E-2</v>
      </c>
      <c r="L41" s="23">
        <v>24110870179.427559</v>
      </c>
      <c r="M41" s="62">
        <v>3.9011629072376527E-2</v>
      </c>
      <c r="N41" s="62">
        <v>0.15641282021268932</v>
      </c>
      <c r="O41" s="62">
        <v>-0.12066548535268085</v>
      </c>
    </row>
    <row r="42" spans="1:15" ht="12.75" customHeight="1">
      <c r="A42" s="33" t="s">
        <v>44</v>
      </c>
      <c r="B42" s="34">
        <v>902</v>
      </c>
      <c r="C42" s="23">
        <v>31713237105.976181</v>
      </c>
      <c r="D42" s="62">
        <v>3.8877036105700688E-2</v>
      </c>
      <c r="E42" s="23">
        <v>26712024837.803314</v>
      </c>
      <c r="F42" s="62">
        <v>4.106375252257391E-2</v>
      </c>
      <c r="G42" s="62">
        <v>0.18722699977034551</v>
      </c>
      <c r="H42" s="62">
        <v>-9.7234431016389955E-2</v>
      </c>
      <c r="J42" s="23">
        <v>27135394936.984947</v>
      </c>
      <c r="K42" s="62">
        <v>3.5535757628584762E-2</v>
      </c>
      <c r="L42" s="23">
        <v>23951925559.702534</v>
      </c>
      <c r="M42" s="62">
        <v>3.8754455088127159E-2</v>
      </c>
      <c r="N42" s="62">
        <v>0.13291079121581695</v>
      </c>
      <c r="O42" s="62">
        <v>-0.13853639174525356</v>
      </c>
    </row>
    <row r="43" spans="1:15" ht="12.75" customHeight="1">
      <c r="A43" s="32" t="s">
        <v>45</v>
      </c>
      <c r="B43" s="22">
        <v>703</v>
      </c>
      <c r="C43" s="23">
        <v>15918756827.999977</v>
      </c>
      <c r="D43" s="62">
        <v>1.9514692930650123E-2</v>
      </c>
      <c r="E43" s="23">
        <v>11105645143.129976</v>
      </c>
      <c r="F43" s="62">
        <v>1.7072440840037683E-2</v>
      </c>
      <c r="G43" s="62">
        <v>0.43339325386669891</v>
      </c>
      <c r="H43" s="62">
        <v>8.9950006742224087E-2</v>
      </c>
      <c r="J43" s="23">
        <v>15918756827.999977</v>
      </c>
      <c r="K43" s="62">
        <v>2.0846760686617817E-2</v>
      </c>
      <c r="L43" s="23">
        <v>11105645143.129976</v>
      </c>
      <c r="M43" s="62">
        <v>1.7969044904189883E-2</v>
      </c>
      <c r="N43" s="62">
        <v>0.43339325386669891</v>
      </c>
      <c r="O43" s="62">
        <v>8.9950006742224087E-2</v>
      </c>
    </row>
    <row r="44" spans="1:15" ht="12.75" customHeight="1">
      <c r="A44" s="32" t="s">
        <v>46</v>
      </c>
      <c r="B44" s="22">
        <v>740</v>
      </c>
      <c r="C44" s="23">
        <v>29132851030.601437</v>
      </c>
      <c r="D44" s="62">
        <v>3.5713758819192247E-2</v>
      </c>
      <c r="E44" s="23">
        <v>21700310410.473801</v>
      </c>
      <c r="F44" s="62">
        <v>3.3359364622094684E-2</v>
      </c>
      <c r="G44" s="62">
        <v>0.34250849317529908</v>
      </c>
      <c r="H44" s="62">
        <v>2.0841375694091058E-2</v>
      </c>
      <c r="J44" s="23">
        <v>28080516757.62072</v>
      </c>
      <c r="K44" s="62">
        <v>3.6773462848117909E-2</v>
      </c>
      <c r="L44" s="23">
        <v>21206475254.473751</v>
      </c>
      <c r="M44" s="62">
        <v>3.4312289038242558E-2</v>
      </c>
      <c r="N44" s="62">
        <v>0.32414823400210313</v>
      </c>
      <c r="O44" s="62">
        <v>6.8802630994624359E-3</v>
      </c>
    </row>
    <row r="45" spans="1:15" ht="12.75" customHeight="1">
      <c r="A45" s="32" t="s">
        <v>47</v>
      </c>
      <c r="B45" s="22">
        <v>741</v>
      </c>
      <c r="C45" s="23">
        <v>2311492644.8997102</v>
      </c>
      <c r="D45" s="62">
        <v>2.8336427061522915E-3</v>
      </c>
      <c r="E45" s="23">
        <v>2090236947.9200284</v>
      </c>
      <c r="F45" s="62">
        <v>3.2132709243911741E-3</v>
      </c>
      <c r="G45" s="62">
        <v>0.10585196917500239</v>
      </c>
      <c r="H45" s="62">
        <v>-0.15911187805109694</v>
      </c>
      <c r="J45" s="23">
        <v>2265860953.9491315</v>
      </c>
      <c r="K45" s="62">
        <v>2.967308412742667E-3</v>
      </c>
      <c r="L45" s="23">
        <v>2045895327.2108655</v>
      </c>
      <c r="M45" s="62">
        <v>3.3102790995141775E-3</v>
      </c>
      <c r="N45" s="62">
        <v>0.10751558196192823</v>
      </c>
      <c r="O45" s="62">
        <v>-0.15784686946853599</v>
      </c>
    </row>
    <row r="46" spans="1:15" ht="12.75" customHeight="1">
      <c r="A46" s="32" t="s">
        <v>48</v>
      </c>
      <c r="B46" s="22">
        <v>742</v>
      </c>
      <c r="C46" s="23">
        <v>616875597.52745199</v>
      </c>
      <c r="D46" s="62">
        <v>7.562234910822494E-4</v>
      </c>
      <c r="E46" s="23">
        <v>641539905.63608742</v>
      </c>
      <c r="F46" s="62">
        <v>9.8622384781228505E-4</v>
      </c>
      <c r="G46" s="62">
        <v>-3.8445477657669258E-2</v>
      </c>
      <c r="H46" s="62">
        <v>-0.26883543278660882</v>
      </c>
      <c r="J46" s="23">
        <v>586866512.97397792</v>
      </c>
      <c r="K46" s="62">
        <v>7.6854404418309806E-4</v>
      </c>
      <c r="L46" s="23">
        <v>623036527.22549045</v>
      </c>
      <c r="M46" s="62">
        <v>1.0080793317613691E-3</v>
      </c>
      <c r="N46" s="62">
        <v>-5.8054403989096781E-2</v>
      </c>
      <c r="O46" s="62">
        <v>-0.28374602995140807</v>
      </c>
    </row>
    <row r="47" spans="1:15" ht="12.75" customHeight="1">
      <c r="A47" s="32" t="s">
        <v>49</v>
      </c>
      <c r="B47" s="22">
        <v>743</v>
      </c>
      <c r="C47" s="23">
        <v>0</v>
      </c>
      <c r="D47" s="62">
        <v>0</v>
      </c>
      <c r="E47" s="23">
        <v>0</v>
      </c>
      <c r="F47" s="62">
        <v>0</v>
      </c>
      <c r="G47" s="62">
        <v>0</v>
      </c>
      <c r="H47" s="62">
        <v>0</v>
      </c>
      <c r="J47" s="23">
        <v>0</v>
      </c>
      <c r="K47" s="62">
        <v>0</v>
      </c>
      <c r="L47" s="23">
        <v>0</v>
      </c>
      <c r="M47" s="62">
        <v>0</v>
      </c>
      <c r="N47" s="62">
        <v>0</v>
      </c>
      <c r="O47" s="62">
        <v>0</v>
      </c>
    </row>
    <row r="48" spans="1:15" ht="12.75" customHeight="1">
      <c r="A48" s="32" t="s">
        <v>50</v>
      </c>
      <c r="B48" s="22">
        <v>744</v>
      </c>
      <c r="C48" s="23">
        <v>887288386.75873494</v>
      </c>
      <c r="D48" s="62">
        <v>1.0877206427371566E-3</v>
      </c>
      <c r="E48" s="23">
        <v>739282200.92026353</v>
      </c>
      <c r="F48" s="62">
        <v>1.1364807245900252E-3</v>
      </c>
      <c r="G48" s="62">
        <v>0.20020255547101273</v>
      </c>
      <c r="H48" s="62">
        <v>-8.7367838589451186E-2</v>
      </c>
      <c r="J48" s="23">
        <v>862151602.47815585</v>
      </c>
      <c r="K48" s="62">
        <v>1.1290497321268711E-3</v>
      </c>
      <c r="L48" s="23">
        <v>720693580.06966662</v>
      </c>
      <c r="M48" s="62">
        <v>1.1660894198878909E-3</v>
      </c>
      <c r="N48" s="62">
        <v>0.19628039755094684</v>
      </c>
      <c r="O48" s="62">
        <v>-9.0350241387767594E-2</v>
      </c>
    </row>
    <row r="49" spans="1:15" ht="12.75" customHeight="1">
      <c r="A49" s="32" t="s">
        <v>51</v>
      </c>
      <c r="B49" s="22">
        <v>761</v>
      </c>
      <c r="C49" s="23">
        <v>0</v>
      </c>
      <c r="D49" s="62">
        <v>0</v>
      </c>
      <c r="E49" s="23">
        <v>0</v>
      </c>
      <c r="F49" s="62">
        <v>0</v>
      </c>
      <c r="G49" s="62">
        <v>0</v>
      </c>
      <c r="H49" s="62">
        <v>0</v>
      </c>
      <c r="J49" s="23">
        <v>0</v>
      </c>
      <c r="K49" s="62">
        <v>0</v>
      </c>
      <c r="L49" s="23">
        <v>0</v>
      </c>
      <c r="M49" s="62">
        <v>0</v>
      </c>
      <c r="N49" s="62">
        <v>0</v>
      </c>
      <c r="O49" s="62">
        <v>0</v>
      </c>
    </row>
    <row r="50" spans="1:15" ht="12.75" customHeight="1" thickBot="1">
      <c r="A50" s="78" t="s">
        <v>52</v>
      </c>
      <c r="B50" s="79"/>
      <c r="C50" s="20">
        <v>128311148977.89175</v>
      </c>
      <c r="D50" s="61">
        <v>0.15729574230810422</v>
      </c>
      <c r="E50" s="20">
        <v>104023066726.07938</v>
      </c>
      <c r="F50" s="61">
        <v>0.15991215546616691</v>
      </c>
      <c r="G50" s="61">
        <v>0.23348746596530767</v>
      </c>
      <c r="H50" s="61">
        <v>-6.2058044281569691E-2</v>
      </c>
      <c r="J50" s="20">
        <v>119476544864.78662</v>
      </c>
      <c r="K50" s="61">
        <v>0.15646315634894295</v>
      </c>
      <c r="L50" s="20">
        <v>98558441464.610565</v>
      </c>
      <c r="M50" s="61">
        <v>0.1594685439287703</v>
      </c>
      <c r="N50" s="61">
        <v>0.21224060658149857</v>
      </c>
      <c r="O50" s="61">
        <v>-7.8214123198617092E-2</v>
      </c>
    </row>
    <row r="51" spans="1:15" ht="12.75" customHeight="1">
      <c r="A51" s="11" t="s">
        <v>53</v>
      </c>
      <c r="B51" s="12">
        <v>723</v>
      </c>
      <c r="C51" s="13">
        <v>534482097.72090447</v>
      </c>
      <c r="D51" s="59">
        <v>6.5521787452692889E-4</v>
      </c>
      <c r="E51" s="13">
        <v>466829083.54365766</v>
      </c>
      <c r="F51" s="59">
        <v>7.1764510827525795E-4</v>
      </c>
      <c r="G51" s="59">
        <v>0.14492030715759796</v>
      </c>
      <c r="H51" s="59">
        <v>-0.12940437445243858</v>
      </c>
      <c r="J51" s="13">
        <v>529248909.77083045</v>
      </c>
      <c r="K51" s="59">
        <v>6.9308963538153908E-4</v>
      </c>
      <c r="L51" s="13">
        <v>462922312.49365765</v>
      </c>
      <c r="M51" s="59">
        <v>7.4901293109438959E-4</v>
      </c>
      <c r="N51" s="59">
        <v>0.14327803064813716</v>
      </c>
      <c r="O51" s="59">
        <v>-0.13065315896271223</v>
      </c>
    </row>
    <row r="52" spans="1:15" ht="12.75" customHeight="1">
      <c r="A52" s="32" t="s">
        <v>54</v>
      </c>
      <c r="B52" s="22">
        <v>724</v>
      </c>
      <c r="C52" s="23">
        <v>2981162998.4148521</v>
      </c>
      <c r="D52" s="62">
        <v>3.6545869202520695E-3</v>
      </c>
      <c r="E52" s="23">
        <v>2265337220.8747339</v>
      </c>
      <c r="F52" s="62">
        <v>3.4824483573602902E-3</v>
      </c>
      <c r="G52" s="62">
        <v>0.31599082509389498</v>
      </c>
      <c r="H52" s="62">
        <v>6.7738201953848609E-4</v>
      </c>
      <c r="J52" s="23">
        <v>2845108571.3078461</v>
      </c>
      <c r="K52" s="62">
        <v>3.7258749633749906E-3</v>
      </c>
      <c r="L52" s="23">
        <v>2229266707.9503417</v>
      </c>
      <c r="M52" s="62">
        <v>3.6069758273660716E-3</v>
      </c>
      <c r="N52" s="62">
        <v>0.27625311101681893</v>
      </c>
      <c r="O52" s="62">
        <v>-2.9539114123018018E-2</v>
      </c>
    </row>
    <row r="53" spans="1:15" ht="12.75" customHeight="1">
      <c r="A53" s="32" t="s">
        <v>55</v>
      </c>
      <c r="B53" s="22">
        <v>765</v>
      </c>
      <c r="C53" s="23">
        <v>13252840858.094067</v>
      </c>
      <c r="D53" s="62">
        <v>1.6246565143176E-2</v>
      </c>
      <c r="E53" s="23">
        <v>10463312255.695688</v>
      </c>
      <c r="F53" s="62">
        <v>1.6084997960403063E-2</v>
      </c>
      <c r="G53" s="62">
        <v>0.26660091319361157</v>
      </c>
      <c r="H53" s="62">
        <v>-3.6878630375171806E-2</v>
      </c>
      <c r="J53" s="23">
        <v>12972374230.124067</v>
      </c>
      <c r="K53" s="62">
        <v>1.6988260078008955E-2</v>
      </c>
      <c r="L53" s="23">
        <v>10267229450.835688</v>
      </c>
      <c r="M53" s="62">
        <v>1.6612479929436194E-2</v>
      </c>
      <c r="N53" s="62">
        <v>0.26347368511066027</v>
      </c>
      <c r="O53" s="62">
        <v>-3.9256569758451598E-2</v>
      </c>
    </row>
    <row r="54" spans="1:15" ht="12.75" customHeight="1">
      <c r="A54" s="32" t="s">
        <v>56</v>
      </c>
      <c r="B54" s="22">
        <v>766</v>
      </c>
      <c r="C54" s="23">
        <v>1251424186.1365781</v>
      </c>
      <c r="D54" s="62">
        <v>1.5341121786274765E-3</v>
      </c>
      <c r="E54" s="23">
        <v>940715953.93200004</v>
      </c>
      <c r="F54" s="62">
        <v>1.4461399823060886E-3</v>
      </c>
      <c r="G54" s="62">
        <v>0.33028910682962409</v>
      </c>
      <c r="H54" s="62">
        <v>1.1549773271708696E-2</v>
      </c>
      <c r="J54" s="23">
        <v>1202960137.5365779</v>
      </c>
      <c r="K54" s="62">
        <v>1.5753630998782372E-3</v>
      </c>
      <c r="L54" s="23">
        <v>911964173.18200004</v>
      </c>
      <c r="M54" s="62">
        <v>1.4755671523555692E-3</v>
      </c>
      <c r="N54" s="62">
        <v>0.31908705726809727</v>
      </c>
      <c r="O54" s="62">
        <v>3.0317521618867804E-3</v>
      </c>
    </row>
    <row r="55" spans="1:15" ht="12.75" customHeight="1">
      <c r="A55" s="32" t="s">
        <v>57</v>
      </c>
      <c r="B55" s="22">
        <v>767</v>
      </c>
      <c r="C55" s="23">
        <v>11869424445.613163</v>
      </c>
      <c r="D55" s="62">
        <v>1.4550644615179699E-2</v>
      </c>
      <c r="E55" s="23">
        <v>9538668184.7050819</v>
      </c>
      <c r="F55" s="62">
        <v>1.4663564896710767E-2</v>
      </c>
      <c r="G55" s="62">
        <v>0.24434818527867086</v>
      </c>
      <c r="H55" s="62">
        <v>-5.3799570162975541E-2</v>
      </c>
      <c r="J55" s="23">
        <v>11300983217.241049</v>
      </c>
      <c r="K55" s="62">
        <v>1.4799452947162563E-2</v>
      </c>
      <c r="L55" s="23">
        <v>8982388333.5060024</v>
      </c>
      <c r="M55" s="62">
        <v>1.4533594152473602E-2</v>
      </c>
      <c r="N55" s="62">
        <v>0.25812676959047187</v>
      </c>
      <c r="O55" s="62">
        <v>-4.3322356025798814E-2</v>
      </c>
    </row>
    <row r="56" spans="1:15" ht="12.75" customHeight="1">
      <c r="A56" s="32" t="s">
        <v>58</v>
      </c>
      <c r="B56" s="22">
        <v>768</v>
      </c>
      <c r="C56" s="23">
        <v>12913175323.216595</v>
      </c>
      <c r="D56" s="62">
        <v>1.583017153380822E-2</v>
      </c>
      <c r="E56" s="23">
        <v>10439196462.501722</v>
      </c>
      <c r="F56" s="62">
        <v>1.60479253322659E-2</v>
      </c>
      <c r="G56" s="62">
        <v>0.23698939564951838</v>
      </c>
      <c r="H56" s="62">
        <v>-5.9395182381934086E-2</v>
      </c>
      <c r="J56" s="23">
        <v>12857849418.265337</v>
      </c>
      <c r="K56" s="62">
        <v>1.6838281573324503E-2</v>
      </c>
      <c r="L56" s="23">
        <v>10385467654.651722</v>
      </c>
      <c r="M56" s="62">
        <v>1.6803790525658099E-2</v>
      </c>
      <c r="N56" s="62">
        <v>0.23806166903868009</v>
      </c>
      <c r="O56" s="62">
        <v>-5.857982736013978E-2</v>
      </c>
    </row>
    <row r="57" spans="1:15" ht="12.75" customHeight="1">
      <c r="A57" s="32" t="s">
        <v>59</v>
      </c>
      <c r="B57" s="22">
        <v>772</v>
      </c>
      <c r="C57" s="23">
        <v>0</v>
      </c>
      <c r="D57" s="62">
        <v>0</v>
      </c>
      <c r="E57" s="23">
        <v>0</v>
      </c>
      <c r="F57" s="62">
        <v>0</v>
      </c>
      <c r="G57" s="62">
        <v>0</v>
      </c>
      <c r="H57" s="62">
        <v>0</v>
      </c>
      <c r="J57" s="23">
        <v>0</v>
      </c>
      <c r="K57" s="62">
        <v>0</v>
      </c>
      <c r="L57" s="23">
        <v>0</v>
      </c>
      <c r="M57" s="62">
        <v>0</v>
      </c>
      <c r="N57" s="62">
        <v>0</v>
      </c>
      <c r="O57" s="62">
        <v>0</v>
      </c>
    </row>
    <row r="58" spans="1:15" ht="12.75" customHeight="1">
      <c r="A58" s="32" t="s">
        <v>60</v>
      </c>
      <c r="B58" s="22">
        <v>773</v>
      </c>
      <c r="C58" s="23">
        <v>143185661.09404999</v>
      </c>
      <c r="D58" s="62">
        <v>1.7553030293217855E-4</v>
      </c>
      <c r="E58" s="23">
        <v>53170303.9727</v>
      </c>
      <c r="F58" s="62">
        <v>8.1737427886598678E-5</v>
      </c>
      <c r="G58" s="62">
        <v>1.6929629961786166</v>
      </c>
      <c r="H58" s="62">
        <v>1.0477248849354548</v>
      </c>
      <c r="J58" s="23">
        <v>113553605.05999997</v>
      </c>
      <c r="K58" s="62">
        <v>1.4870663930394057E-4</v>
      </c>
      <c r="L58" s="23">
        <v>43424269.949999996</v>
      </c>
      <c r="M58" s="62">
        <v>7.0260903045862882E-5</v>
      </c>
      <c r="N58" s="62">
        <v>1.6149801756195092</v>
      </c>
      <c r="O58" s="62">
        <v>0.98842686915026179</v>
      </c>
    </row>
    <row r="59" spans="1:15" ht="12.75" customHeight="1">
      <c r="A59" s="32" t="s">
        <v>61</v>
      </c>
      <c r="B59" s="22">
        <v>774</v>
      </c>
      <c r="C59" s="23">
        <v>0</v>
      </c>
      <c r="D59" s="62">
        <v>0</v>
      </c>
      <c r="E59" s="23">
        <v>0</v>
      </c>
      <c r="F59" s="62">
        <v>0</v>
      </c>
      <c r="G59" s="62">
        <v>0</v>
      </c>
      <c r="H59" s="62">
        <v>0</v>
      </c>
      <c r="J59" s="23">
        <v>0</v>
      </c>
      <c r="K59" s="62">
        <v>0</v>
      </c>
      <c r="L59" s="23">
        <v>0</v>
      </c>
      <c r="M59" s="62">
        <v>0</v>
      </c>
      <c r="N59" s="62">
        <v>0</v>
      </c>
      <c r="O59" s="62">
        <v>0</v>
      </c>
    </row>
    <row r="60" spans="1:15" ht="12.75" customHeight="1">
      <c r="A60" s="32" t="s">
        <v>62</v>
      </c>
      <c r="B60" s="22">
        <v>775</v>
      </c>
      <c r="C60" s="23">
        <v>230033968.28999999</v>
      </c>
      <c r="D60" s="62">
        <v>2.8199703678508028E-4</v>
      </c>
      <c r="E60" s="23">
        <v>258776032.94999999</v>
      </c>
      <c r="F60" s="62">
        <v>3.9781016378787157E-4</v>
      </c>
      <c r="G60" s="62">
        <v>-0.11106926840304976</v>
      </c>
      <c r="H60" s="62">
        <v>-0.32405845061443972</v>
      </c>
      <c r="J60" s="23">
        <v>0</v>
      </c>
      <c r="K60" s="62">
        <v>0</v>
      </c>
      <c r="L60" s="23">
        <v>0</v>
      </c>
      <c r="M60" s="62">
        <v>0</v>
      </c>
      <c r="N60" s="62">
        <v>0</v>
      </c>
      <c r="O60" s="62">
        <v>0</v>
      </c>
    </row>
    <row r="61" spans="1:15" ht="12.75" customHeight="1">
      <c r="A61" s="32" t="s">
        <v>63</v>
      </c>
      <c r="B61" s="22">
        <v>776</v>
      </c>
      <c r="C61" s="23">
        <v>1370983732.9452</v>
      </c>
      <c r="D61" s="62">
        <v>1.680679392895997E-3</v>
      </c>
      <c r="E61" s="23">
        <v>1081590676.40095</v>
      </c>
      <c r="F61" s="62">
        <v>1.6627033007095829E-3</v>
      </c>
      <c r="G61" s="62">
        <v>0.26756245487176411</v>
      </c>
      <c r="H61" s="62">
        <v>-3.6147475574660359E-2</v>
      </c>
      <c r="J61" s="23">
        <v>1082759120.54</v>
      </c>
      <c r="K61" s="62">
        <v>1.417951194998315E-3</v>
      </c>
      <c r="L61" s="23">
        <v>888515105.13999999</v>
      </c>
      <c r="M61" s="62">
        <v>1.4376263257599386E-3</v>
      </c>
      <c r="N61" s="62">
        <v>0.21861644700952354</v>
      </c>
      <c r="O61" s="62">
        <v>-7.3365944027432461E-2</v>
      </c>
    </row>
    <row r="62" spans="1:15" ht="12.75" customHeight="1">
      <c r="A62" s="32" t="s">
        <v>64</v>
      </c>
      <c r="B62" s="22">
        <v>777</v>
      </c>
      <c r="C62" s="23">
        <v>33166171144.508873</v>
      </c>
      <c r="D62" s="62">
        <v>4.0658177806451021E-2</v>
      </c>
      <c r="E62" s="23">
        <v>18866591623.881798</v>
      </c>
      <c r="F62" s="62">
        <v>2.9003156971130564E-2</v>
      </c>
      <c r="G62" s="62">
        <v>0.75793125783919102</v>
      </c>
      <c r="H62" s="62">
        <v>0.33672820153538985</v>
      </c>
      <c r="J62" s="23">
        <v>26015572994.300072</v>
      </c>
      <c r="K62" s="62">
        <v>3.4069269993714089E-2</v>
      </c>
      <c r="L62" s="23">
        <v>15307790422.329996</v>
      </c>
      <c r="M62" s="62">
        <v>2.4768157989716908E-2</v>
      </c>
      <c r="N62" s="62">
        <v>0.69949890066108211</v>
      </c>
      <c r="O62" s="62">
        <v>0.29229632777817827</v>
      </c>
    </row>
    <row r="63" spans="1:15" ht="12.75" customHeight="1">
      <c r="A63" s="32" t="s">
        <v>65</v>
      </c>
      <c r="B63" s="22">
        <v>778</v>
      </c>
      <c r="C63" s="23">
        <v>382535172.53765094</v>
      </c>
      <c r="D63" s="62">
        <v>4.6894719907493096E-4</v>
      </c>
      <c r="E63" s="23">
        <v>134461379.398</v>
      </c>
      <c r="F63" s="62">
        <v>2.0670424054223266E-4</v>
      </c>
      <c r="G63" s="62">
        <v>1.8449445799999045</v>
      </c>
      <c r="H63" s="62">
        <v>1.1632914455173786</v>
      </c>
      <c r="J63" s="23">
        <v>334115185.31000096</v>
      </c>
      <c r="K63" s="62">
        <v>4.3754794329612615E-4</v>
      </c>
      <c r="L63" s="23">
        <v>109348659.08</v>
      </c>
      <c r="M63" s="62">
        <v>1.7692722393862593E-4</v>
      </c>
      <c r="N63" s="62">
        <v>2.0555032692770445</v>
      </c>
      <c r="O63" s="62">
        <v>1.3233999462223744</v>
      </c>
    </row>
    <row r="64" spans="1:15" ht="12.75" customHeight="1">
      <c r="A64" s="32" t="s">
        <v>66</v>
      </c>
      <c r="B64" s="22">
        <v>779</v>
      </c>
      <c r="C64" s="23">
        <v>14334296794.080849</v>
      </c>
      <c r="D64" s="62">
        <v>1.7572314429809357E-2</v>
      </c>
      <c r="E64" s="23">
        <v>9196098029.6852512</v>
      </c>
      <c r="F64" s="62">
        <v>1.4136940046937269E-2</v>
      </c>
      <c r="G64" s="62">
        <v>0.55873684119170486</v>
      </c>
      <c r="H64" s="62">
        <v>0.18526107610957721</v>
      </c>
      <c r="J64" s="23">
        <v>11477767103.449999</v>
      </c>
      <c r="K64" s="62">
        <v>1.5030964202021734E-2</v>
      </c>
      <c r="L64" s="23">
        <v>7553448491.7900009</v>
      </c>
      <c r="M64" s="62">
        <v>1.2221555198386852E-2</v>
      </c>
      <c r="N64" s="62">
        <v>0.51953999764814984</v>
      </c>
      <c r="O64" s="62">
        <v>0.15545585708170484</v>
      </c>
    </row>
    <row r="65" spans="1:15" ht="12.75" customHeight="1">
      <c r="A65" s="32" t="s">
        <v>67</v>
      </c>
      <c r="B65" s="22">
        <v>780</v>
      </c>
      <c r="C65" s="23">
        <v>18649311.560000002</v>
      </c>
      <c r="D65" s="62">
        <v>2.2862060925592285E-5</v>
      </c>
      <c r="E65" s="23">
        <v>25773344.099999998</v>
      </c>
      <c r="F65" s="62">
        <v>3.9620741229011773E-5</v>
      </c>
      <c r="G65" s="62">
        <v>-0.276410872890957</v>
      </c>
      <c r="H65" s="62">
        <v>-0.44978395018702533</v>
      </c>
      <c r="J65" s="23">
        <v>17712711.920000002</v>
      </c>
      <c r="K65" s="62">
        <v>2.3196074322697945E-5</v>
      </c>
      <c r="L65" s="23">
        <v>7686259.8299999991</v>
      </c>
      <c r="M65" s="62">
        <v>1.2436445271797609E-5</v>
      </c>
      <c r="N65" s="62">
        <v>1.3044643704166847</v>
      </c>
      <c r="O65" s="62">
        <v>0.75231113255013682</v>
      </c>
    </row>
    <row r="66" spans="1:15" ht="12.75" customHeight="1">
      <c r="A66" s="32" t="s">
        <v>68</v>
      </c>
      <c r="B66" s="22">
        <v>781</v>
      </c>
      <c r="C66" s="23">
        <v>2952866.38</v>
      </c>
      <c r="D66" s="62">
        <v>3.6198982931621487E-6</v>
      </c>
      <c r="E66" s="23">
        <v>1174151.69</v>
      </c>
      <c r="F66" s="62">
        <v>1.8049951179248351E-6</v>
      </c>
      <c r="G66" s="62">
        <v>1.5148934376613639</v>
      </c>
      <c r="H66" s="62">
        <v>0.9123210688627208</v>
      </c>
      <c r="J66" s="23">
        <v>0</v>
      </c>
      <c r="K66" s="62">
        <v>0</v>
      </c>
      <c r="L66" s="23">
        <v>0</v>
      </c>
      <c r="M66" s="62">
        <v>0</v>
      </c>
      <c r="N66" s="62">
        <v>0</v>
      </c>
      <c r="O66" s="62">
        <v>0</v>
      </c>
    </row>
    <row r="67" spans="1:15" ht="12.75" customHeight="1">
      <c r="A67" s="32" t="s">
        <v>69</v>
      </c>
      <c r="B67" s="22">
        <v>782</v>
      </c>
      <c r="C67" s="23">
        <v>479592419.02910006</v>
      </c>
      <c r="D67" s="62">
        <v>5.8792900038265371E-4</v>
      </c>
      <c r="E67" s="23">
        <v>246145782.13735002</v>
      </c>
      <c r="F67" s="62">
        <v>3.7839398336658432E-4</v>
      </c>
      <c r="G67" s="62">
        <v>0.94840803228343029</v>
      </c>
      <c r="H67" s="62">
        <v>0.48156644535277193</v>
      </c>
      <c r="J67" s="23">
        <v>292022756.38999999</v>
      </c>
      <c r="K67" s="62">
        <v>3.8242487043969013E-4</v>
      </c>
      <c r="L67" s="23">
        <v>155529757.77000001</v>
      </c>
      <c r="M67" s="62">
        <v>2.5164870345562392E-4</v>
      </c>
      <c r="N67" s="62">
        <v>0.87760053495259793</v>
      </c>
      <c r="O67" s="62">
        <v>0.42772453421990564</v>
      </c>
    </row>
    <row r="68" spans="1:15" ht="12.75" customHeight="1">
      <c r="A68" s="32" t="s">
        <v>70</v>
      </c>
      <c r="B68" s="22">
        <v>783</v>
      </c>
      <c r="C68" s="23">
        <v>2571865066.2957001</v>
      </c>
      <c r="D68" s="62">
        <v>3.1528314409293252E-3</v>
      </c>
      <c r="E68" s="23">
        <v>1449788247.3988504</v>
      </c>
      <c r="F68" s="62">
        <v>2.2287245599243895E-3</v>
      </c>
      <c r="G68" s="62">
        <v>0.77395910810425805</v>
      </c>
      <c r="H68" s="62">
        <v>0.34891575401433972</v>
      </c>
      <c r="J68" s="23">
        <v>2043120449.29</v>
      </c>
      <c r="K68" s="62">
        <v>2.6756136500160981E-3</v>
      </c>
      <c r="L68" s="23">
        <v>1184207344.4600005</v>
      </c>
      <c r="M68" s="62">
        <v>1.9160593260659493E-3</v>
      </c>
      <c r="N68" s="62">
        <v>0.72530634846017139</v>
      </c>
      <c r="O68" s="62">
        <v>0.31192027105176146</v>
      </c>
    </row>
    <row r="69" spans="1:15" ht="12.75" customHeight="1" thickBot="1">
      <c r="A69" s="78" t="s">
        <v>71</v>
      </c>
      <c r="B69" s="79"/>
      <c r="C69" s="20">
        <v>95502776045.917557</v>
      </c>
      <c r="D69" s="61">
        <v>0.11707618683404966</v>
      </c>
      <c r="E69" s="20">
        <v>65427628732.867783</v>
      </c>
      <c r="F69" s="61">
        <v>0.10058031806795339</v>
      </c>
      <c r="G69" s="61">
        <v>0.4596704464996364</v>
      </c>
      <c r="H69" s="61">
        <v>0.10993114325879128</v>
      </c>
      <c r="J69" s="20">
        <v>83085148410.505753</v>
      </c>
      <c r="K69" s="61">
        <v>0.10880599686524345</v>
      </c>
      <c r="L69" s="20">
        <v>58489188942.969406</v>
      </c>
      <c r="M69" s="61">
        <v>9.4636092634025476E-2</v>
      </c>
      <c r="N69" s="61">
        <v>0.42052146579633609</v>
      </c>
      <c r="O69" s="61">
        <v>8.0162319060403053E-2</v>
      </c>
    </row>
    <row r="70" spans="1:15" ht="12.75" customHeight="1">
      <c r="A70" s="11" t="s">
        <v>72</v>
      </c>
      <c r="B70" s="12">
        <v>714</v>
      </c>
      <c r="C70" s="13">
        <v>0</v>
      </c>
      <c r="D70" s="59">
        <v>0</v>
      </c>
      <c r="E70" s="13">
        <v>153650544.22</v>
      </c>
      <c r="F70" s="59">
        <v>2.3620328152284479E-4</v>
      </c>
      <c r="G70" s="59">
        <v>-1</v>
      </c>
      <c r="H70" s="59">
        <v>-1</v>
      </c>
      <c r="J70" s="13">
        <v>0</v>
      </c>
      <c r="K70" s="59">
        <v>0</v>
      </c>
      <c r="L70" s="13">
        <v>0</v>
      </c>
      <c r="M70" s="59">
        <v>0</v>
      </c>
      <c r="N70" s="59">
        <v>0</v>
      </c>
      <c r="O70" s="59">
        <v>0</v>
      </c>
    </row>
    <row r="71" spans="1:15" ht="12.75" customHeight="1">
      <c r="A71" s="32" t="s">
        <v>73</v>
      </c>
      <c r="B71" s="22">
        <v>715</v>
      </c>
      <c r="C71" s="23">
        <v>210509494062.93546</v>
      </c>
      <c r="D71" s="62">
        <v>0.25806212005192308</v>
      </c>
      <c r="E71" s="23">
        <v>158005477770.70428</v>
      </c>
      <c r="F71" s="62">
        <v>0.2428980159978327</v>
      </c>
      <c r="G71" s="62">
        <v>0.33229238019471952</v>
      </c>
      <c r="H71" s="62">
        <v>1.3073059231023976E-2</v>
      </c>
      <c r="J71" s="23">
        <v>197056824623.02771</v>
      </c>
      <c r="K71" s="62">
        <v>0.25806013050939997</v>
      </c>
      <c r="L71" s="23">
        <v>148716241603.48578</v>
      </c>
      <c r="M71" s="62">
        <v>0.24062436615926655</v>
      </c>
      <c r="N71" s="62">
        <v>0.32505247912618618</v>
      </c>
      <c r="O71" s="62">
        <v>7.5678496891387059E-3</v>
      </c>
    </row>
    <row r="72" spans="1:15" ht="12.75" customHeight="1">
      <c r="A72" s="32" t="s">
        <v>74</v>
      </c>
      <c r="B72" s="22">
        <v>903</v>
      </c>
      <c r="C72" s="23">
        <v>3257792692.8966303</v>
      </c>
      <c r="D72" s="62">
        <v>3.9937053326783555E-3</v>
      </c>
      <c r="E72" s="23">
        <v>2559220947.0518222</v>
      </c>
      <c r="F72" s="62">
        <v>3.9342287325068804E-3</v>
      </c>
      <c r="G72" s="62">
        <v>0.27296265554935784</v>
      </c>
      <c r="H72" s="62">
        <v>-3.2041171356278708E-2</v>
      </c>
      <c r="J72" s="23">
        <v>1622124239.7435465</v>
      </c>
      <c r="K72" s="62">
        <v>2.1242887365686461E-3</v>
      </c>
      <c r="L72" s="23">
        <v>1364507560.5515928</v>
      </c>
      <c r="M72" s="62">
        <v>2.2077868788042193E-3</v>
      </c>
      <c r="N72" s="62">
        <v>0.18879827905666846</v>
      </c>
      <c r="O72" s="62">
        <v>-9.6039632684458587E-2</v>
      </c>
    </row>
    <row r="73" spans="1:15" ht="12.75" customHeight="1">
      <c r="A73" s="16" t="s">
        <v>75</v>
      </c>
      <c r="B73" s="17">
        <v>716</v>
      </c>
      <c r="C73" s="18">
        <v>16023052182.224264</v>
      </c>
      <c r="D73" s="60">
        <v>1.9642547877727422E-2</v>
      </c>
      <c r="E73" s="18">
        <v>35828326307.629944</v>
      </c>
      <c r="F73" s="60">
        <v>5.50780232396463E-2</v>
      </c>
      <c r="G73" s="60">
        <v>-0.55278256526283731</v>
      </c>
      <c r="H73" s="60">
        <v>-0.65993655635528659</v>
      </c>
      <c r="J73" s="18">
        <v>15389825688.434265</v>
      </c>
      <c r="K73" s="60">
        <v>2.0154087194248639E-2</v>
      </c>
      <c r="L73" s="18">
        <v>35479091855.499947</v>
      </c>
      <c r="M73" s="60">
        <v>5.7405525432778069E-2</v>
      </c>
      <c r="N73" s="60">
        <v>-0.56622830846081695</v>
      </c>
      <c r="O73" s="60">
        <v>-0.67016067862582074</v>
      </c>
    </row>
    <row r="74" spans="1:15" ht="12.75" customHeight="1" thickBot="1">
      <c r="A74" s="78" t="s">
        <v>76</v>
      </c>
      <c r="B74" s="79"/>
      <c r="C74" s="20">
        <v>229790338938.05637</v>
      </c>
      <c r="D74" s="61">
        <v>0.28169837326232888</v>
      </c>
      <c r="E74" s="20">
        <v>196546675569.60605</v>
      </c>
      <c r="F74" s="61">
        <v>0.30214647125150873</v>
      </c>
      <c r="G74" s="61">
        <v>0.16913877211154982</v>
      </c>
      <c r="H74" s="61">
        <v>-0.11098869126944733</v>
      </c>
      <c r="J74" s="20">
        <v>214068774551.20554</v>
      </c>
      <c r="K74" s="61">
        <v>0.28033850644021729</v>
      </c>
      <c r="L74" s="20">
        <v>185559841019.53732</v>
      </c>
      <c r="M74" s="61">
        <v>0.30023767847084881</v>
      </c>
      <c r="N74" s="61">
        <v>0.15363741084832339</v>
      </c>
      <c r="O74" s="61">
        <v>-0.1227759023280941</v>
      </c>
    </row>
    <row r="75" spans="1:15" ht="12.75" customHeight="1">
      <c r="A75" s="21" t="s">
        <v>77</v>
      </c>
      <c r="B75" s="22">
        <v>728</v>
      </c>
      <c r="C75" s="23">
        <v>1661975505.4541981</v>
      </c>
      <c r="D75" s="62">
        <v>2.0374041765719689E-3</v>
      </c>
      <c r="E75" s="23">
        <v>1373415353.8101199</v>
      </c>
      <c r="F75" s="62">
        <v>2.1113183497698464E-3</v>
      </c>
      <c r="G75" s="62">
        <v>0.21010406709343732</v>
      </c>
      <c r="H75" s="62">
        <v>-7.9838744511111392E-2</v>
      </c>
      <c r="J75" s="23">
        <v>1657203346.8841982</v>
      </c>
      <c r="K75" s="62">
        <v>2.1702273585077108E-3</v>
      </c>
      <c r="L75" s="23">
        <v>1367276501.8501198</v>
      </c>
      <c r="M75" s="62">
        <v>2.2122670535161832E-3</v>
      </c>
      <c r="N75" s="62">
        <v>0.21204697414295204</v>
      </c>
      <c r="O75" s="62">
        <v>-7.8361361004522734E-2</v>
      </c>
    </row>
    <row r="76" spans="1:15" ht="12.75" customHeight="1" thickBot="1">
      <c r="A76" s="80" t="s">
        <v>78</v>
      </c>
      <c r="B76" s="81"/>
      <c r="C76" s="31">
        <v>1661975505.4541981</v>
      </c>
      <c r="D76" s="65">
        <v>2.0374041765719689E-3</v>
      </c>
      <c r="E76" s="31">
        <v>1373415353.8101199</v>
      </c>
      <c r="F76" s="65">
        <v>2.1113183497698464E-3</v>
      </c>
      <c r="G76" s="65">
        <v>0.21010406709343732</v>
      </c>
      <c r="H76" s="65">
        <v>-7.9838744511111392E-2</v>
      </c>
      <c r="J76" s="31">
        <v>1657203346.8841982</v>
      </c>
      <c r="K76" s="65">
        <v>2.1702273585077108E-3</v>
      </c>
      <c r="L76" s="31">
        <v>1367276501.8501198</v>
      </c>
      <c r="M76" s="65">
        <v>2.2122670535161832E-3</v>
      </c>
      <c r="N76" s="65">
        <v>0.21204697414295204</v>
      </c>
      <c r="O76" s="65">
        <v>-7.8361361004522734E-2</v>
      </c>
    </row>
    <row r="77" spans="1:15" ht="12.75" customHeight="1">
      <c r="A77" s="21" t="s">
        <v>79</v>
      </c>
      <c r="B77" s="22">
        <v>735</v>
      </c>
      <c r="C77" s="23">
        <v>1369385128.8411667</v>
      </c>
      <c r="D77" s="62">
        <v>1.6787196752782862E-3</v>
      </c>
      <c r="E77" s="23">
        <v>897929409.88000011</v>
      </c>
      <c r="F77" s="62">
        <v>1.3803652584910289E-3</v>
      </c>
      <c r="G77" s="62">
        <v>0.52504764157816397</v>
      </c>
      <c r="H77" s="62">
        <v>0.15964386098255945</v>
      </c>
      <c r="J77" s="23">
        <v>1341858361.3311667</v>
      </c>
      <c r="K77" s="62">
        <v>1.7572603461599918E-3</v>
      </c>
      <c r="L77" s="23">
        <v>889699236.98000002</v>
      </c>
      <c r="M77" s="62">
        <v>1.4395422629190332E-3</v>
      </c>
      <c r="N77" s="62">
        <v>0.5082157043159643</v>
      </c>
      <c r="O77" s="62">
        <v>0.14684488199829993</v>
      </c>
    </row>
    <row r="78" spans="1:15" ht="12.75" customHeight="1" thickBot="1">
      <c r="A78" s="80" t="s">
        <v>80</v>
      </c>
      <c r="B78" s="81"/>
      <c r="C78" s="31">
        <v>1369385128.8411667</v>
      </c>
      <c r="D78" s="65">
        <v>1.6787196752782862E-3</v>
      </c>
      <c r="E78" s="31">
        <v>897929409.88000011</v>
      </c>
      <c r="F78" s="65">
        <v>1.3803652584910289E-3</v>
      </c>
      <c r="G78" s="65">
        <v>0.52504764157816397</v>
      </c>
      <c r="H78" s="65">
        <v>0.15964386098255945</v>
      </c>
      <c r="J78" s="31">
        <v>1341858361.3311667</v>
      </c>
      <c r="K78" s="65">
        <v>1.7572603461599918E-3</v>
      </c>
      <c r="L78" s="31">
        <v>889699236.98000002</v>
      </c>
      <c r="M78" s="65">
        <v>1.4395422629190332E-3</v>
      </c>
      <c r="N78" s="65">
        <v>0.5082157043159643</v>
      </c>
      <c r="O78" s="65">
        <v>0.14684488199829993</v>
      </c>
    </row>
    <row r="79" spans="1:15" ht="12.75" customHeight="1">
      <c r="A79" s="11" t="s">
        <v>81</v>
      </c>
      <c r="B79" s="12">
        <v>719</v>
      </c>
      <c r="C79" s="13">
        <v>4110835694.9784532</v>
      </c>
      <c r="D79" s="59">
        <v>5.0394447972693362E-3</v>
      </c>
      <c r="E79" s="13">
        <v>4030379623.2471423</v>
      </c>
      <c r="F79" s="59">
        <v>6.1958055379921382E-3</v>
      </c>
      <c r="G79" s="59">
        <v>1.996240534445981E-2</v>
      </c>
      <c r="H79" s="59">
        <v>-0.22442216915484769</v>
      </c>
      <c r="J79" s="13">
        <v>3997155152.8388181</v>
      </c>
      <c r="K79" s="59">
        <v>5.2345630879884076E-3</v>
      </c>
      <c r="L79" s="13">
        <v>3964329295.9771423</v>
      </c>
      <c r="M79" s="59">
        <v>6.4143244463807933E-3</v>
      </c>
      <c r="N79" s="59">
        <v>8.2803052952704626E-3</v>
      </c>
      <c r="O79" s="59">
        <v>-0.23330521991082764</v>
      </c>
    </row>
    <row r="80" spans="1:15" ht="12.75" customHeight="1">
      <c r="A80" s="32" t="s">
        <v>82</v>
      </c>
      <c r="B80" s="22">
        <v>720</v>
      </c>
      <c r="C80" s="23">
        <v>6551973022.8732033</v>
      </c>
      <c r="D80" s="62">
        <v>8.0320180157773188E-3</v>
      </c>
      <c r="E80" s="23">
        <v>5678992261.9575129</v>
      </c>
      <c r="F80" s="62">
        <v>8.7301780467276997E-3</v>
      </c>
      <c r="G80" s="62">
        <v>0.15372106892337611</v>
      </c>
      <c r="H80" s="62">
        <v>-0.12271228885759544</v>
      </c>
      <c r="J80" s="23">
        <v>5403616487.7436132</v>
      </c>
      <c r="K80" s="62">
        <v>7.0764256894805784E-3</v>
      </c>
      <c r="L80" s="23">
        <v>5092967822.8675127</v>
      </c>
      <c r="M80" s="62">
        <v>8.2404728699001124E-3</v>
      </c>
      <c r="N80" s="62">
        <v>6.0995607213790493E-2</v>
      </c>
      <c r="O80" s="62">
        <v>-0.19322058610463799</v>
      </c>
    </row>
    <row r="81" spans="1:15" ht="12.75" customHeight="1">
      <c r="A81" s="32" t="s">
        <v>83</v>
      </c>
      <c r="B81" s="22">
        <v>721</v>
      </c>
      <c r="C81" s="23">
        <v>1437757.3699999999</v>
      </c>
      <c r="D81" s="62">
        <v>1.7625367286833681E-6</v>
      </c>
      <c r="E81" s="23">
        <v>1321055.25</v>
      </c>
      <c r="F81" s="62">
        <v>2.0308264230825001E-6</v>
      </c>
      <c r="G81" s="62">
        <v>8.8340075102839144E-2</v>
      </c>
      <c r="H81" s="62">
        <v>-0.172427895138895</v>
      </c>
      <c r="J81" s="23">
        <v>1323194.3199999998</v>
      </c>
      <c r="K81" s="62">
        <v>1.7328184373300506E-6</v>
      </c>
      <c r="L81" s="23">
        <v>1091637.23</v>
      </c>
      <c r="M81" s="62">
        <v>1.7662799551172263E-6</v>
      </c>
      <c r="N81" s="62">
        <v>0.21211908465232532</v>
      </c>
      <c r="O81" s="62">
        <v>-7.8306528285054133E-2</v>
      </c>
    </row>
    <row r="82" spans="1:15" ht="12.75" customHeight="1">
      <c r="A82" s="32" t="s">
        <v>84</v>
      </c>
      <c r="B82" s="22">
        <v>722</v>
      </c>
      <c r="C82" s="23">
        <v>15736022.609999999</v>
      </c>
      <c r="D82" s="62">
        <v>1.9290680327736326E-5</v>
      </c>
      <c r="E82" s="23">
        <v>27920367.75</v>
      </c>
      <c r="F82" s="62">
        <v>4.2921308983012249E-5</v>
      </c>
      <c r="G82" s="62">
        <v>-0.43639629854087436</v>
      </c>
      <c r="H82" s="62">
        <v>-0.57143661967977666</v>
      </c>
      <c r="J82" s="23">
        <v>14050538.209999999</v>
      </c>
      <c r="K82" s="62">
        <v>1.8400193604744592E-5</v>
      </c>
      <c r="L82" s="23">
        <v>17256936.879999999</v>
      </c>
      <c r="M82" s="62">
        <v>2.7921896450771663E-5</v>
      </c>
      <c r="N82" s="62">
        <v>-0.18580346513963719</v>
      </c>
      <c r="O82" s="62">
        <v>-0.38088621788429555</v>
      </c>
    </row>
    <row r="83" spans="1:15" ht="12.75" customHeight="1">
      <c r="A83" s="32" t="s">
        <v>85</v>
      </c>
      <c r="B83" s="22">
        <v>725</v>
      </c>
      <c r="C83" s="23">
        <v>30202043.720000003</v>
      </c>
      <c r="D83" s="62">
        <v>3.7024474677393498E-5</v>
      </c>
      <c r="E83" s="23">
        <v>25528609.899999999</v>
      </c>
      <c r="F83" s="62">
        <v>3.9244517236872188E-5</v>
      </c>
      <c r="G83" s="62">
        <v>0.18306652176936611</v>
      </c>
      <c r="H83" s="62">
        <v>-0.10039805203454777</v>
      </c>
      <c r="J83" s="23">
        <v>30202043.720000003</v>
      </c>
      <c r="K83" s="62">
        <v>3.9551755484458461E-5</v>
      </c>
      <c r="L83" s="23">
        <v>25528609.899999999</v>
      </c>
      <c r="M83" s="62">
        <v>4.1305546118445576E-5</v>
      </c>
      <c r="N83" s="62">
        <v>0.18306652176936611</v>
      </c>
      <c r="O83" s="62">
        <v>-0.10039805203454777</v>
      </c>
    </row>
    <row r="84" spans="1:15" ht="12.75" customHeight="1">
      <c r="A84" s="32" t="s">
        <v>86</v>
      </c>
      <c r="B84" s="22">
        <v>726</v>
      </c>
      <c r="C84" s="23">
        <v>390224884.86059505</v>
      </c>
      <c r="D84" s="62">
        <v>4.7837396376068463E-4</v>
      </c>
      <c r="E84" s="23">
        <v>332180909.41000038</v>
      </c>
      <c r="F84" s="62">
        <v>5.1065371268416149E-4</v>
      </c>
      <c r="G84" s="62">
        <v>0.17473603631734536</v>
      </c>
      <c r="H84" s="62">
        <v>-0.10673254024990841</v>
      </c>
      <c r="J84" s="23">
        <v>390224884.86059505</v>
      </c>
      <c r="K84" s="62">
        <v>5.1102764346164611E-4</v>
      </c>
      <c r="L84" s="23">
        <v>332180909.41000038</v>
      </c>
      <c r="M84" s="62">
        <v>5.3747203341855145E-4</v>
      </c>
      <c r="N84" s="62">
        <v>0.17473603631734536</v>
      </c>
      <c r="O84" s="62">
        <v>-0.10673254024990841</v>
      </c>
    </row>
    <row r="85" spans="1:15" ht="12.75" customHeight="1">
      <c r="A85" s="32" t="s">
        <v>87</v>
      </c>
      <c r="B85" s="22">
        <v>730</v>
      </c>
      <c r="C85" s="23">
        <v>391804232.1695745</v>
      </c>
      <c r="D85" s="62">
        <v>4.8031007460769319E-4</v>
      </c>
      <c r="E85" s="23">
        <v>78336002.393638611</v>
      </c>
      <c r="F85" s="62">
        <v>1.2042405004609403E-4</v>
      </c>
      <c r="G85" s="62">
        <v>4.0015857357739195</v>
      </c>
      <c r="H85" s="62">
        <v>2.8031980349584971</v>
      </c>
      <c r="J85" s="23">
        <v>223629193.51999998</v>
      </c>
      <c r="K85" s="62">
        <v>2.9285856491335747E-4</v>
      </c>
      <c r="L85" s="23">
        <v>42261392.919999994</v>
      </c>
      <c r="M85" s="62">
        <v>6.8379356381908173E-5</v>
      </c>
      <c r="N85" s="62">
        <v>4.2915717648806737</v>
      </c>
      <c r="O85" s="62">
        <v>3.0237029616612228</v>
      </c>
    </row>
    <row r="86" spans="1:15" ht="12.75" customHeight="1">
      <c r="A86" s="32" t="s">
        <v>88</v>
      </c>
      <c r="B86" s="22">
        <v>731</v>
      </c>
      <c r="C86" s="23">
        <v>55354396.354008891</v>
      </c>
      <c r="D86" s="62">
        <v>6.7858568284047397E-5</v>
      </c>
      <c r="E86" s="23">
        <v>24631269.610000007</v>
      </c>
      <c r="F86" s="62">
        <v>3.7865057618185916E-5</v>
      </c>
      <c r="G86" s="62">
        <v>1.2473220922211681</v>
      </c>
      <c r="H86" s="62">
        <v>0.70886023285010125</v>
      </c>
      <c r="J86" s="23">
        <v>53493421.354008891</v>
      </c>
      <c r="K86" s="62">
        <v>7.0053495089135245E-5</v>
      </c>
      <c r="L86" s="23">
        <v>24631269.610000007</v>
      </c>
      <c r="M86" s="62">
        <v>3.9853640555325429E-5</v>
      </c>
      <c r="N86" s="62">
        <v>1.1717687395330687</v>
      </c>
      <c r="O86" s="62">
        <v>0.651409580665401</v>
      </c>
    </row>
    <row r="87" spans="1:15" ht="12.75" customHeight="1">
      <c r="A87" s="32" t="s">
        <v>89</v>
      </c>
      <c r="B87" s="22">
        <v>732</v>
      </c>
      <c r="C87" s="23">
        <v>0</v>
      </c>
      <c r="D87" s="62">
        <v>0</v>
      </c>
      <c r="E87" s="23">
        <v>0</v>
      </c>
      <c r="F87" s="62">
        <v>0</v>
      </c>
      <c r="G87" s="62">
        <v>0</v>
      </c>
      <c r="H87" s="62">
        <v>0</v>
      </c>
      <c r="J87" s="23">
        <v>0</v>
      </c>
      <c r="K87" s="62">
        <v>0</v>
      </c>
      <c r="L87" s="23">
        <v>0</v>
      </c>
      <c r="M87" s="62">
        <v>0</v>
      </c>
      <c r="N87" s="62">
        <v>0</v>
      </c>
      <c r="O87" s="62">
        <v>0</v>
      </c>
    </row>
    <row r="88" spans="1:15" ht="12.75" customHeight="1">
      <c r="A88" s="32" t="s">
        <v>90</v>
      </c>
      <c r="B88" s="22">
        <v>733</v>
      </c>
      <c r="C88" s="23">
        <v>2734516964.1319017</v>
      </c>
      <c r="D88" s="62">
        <v>3.3522252676682282E-3</v>
      </c>
      <c r="E88" s="23">
        <v>2234049258.2554002</v>
      </c>
      <c r="F88" s="62">
        <v>3.4343501258807508E-3</v>
      </c>
      <c r="G88" s="62">
        <v>0.2240182055194806</v>
      </c>
      <c r="H88" s="62">
        <v>-6.9258455235738259E-2</v>
      </c>
      <c r="J88" s="23">
        <v>2572090456.0719018</v>
      </c>
      <c r="K88" s="62">
        <v>3.368338041809347E-3</v>
      </c>
      <c r="L88" s="23">
        <v>2026691523.8554001</v>
      </c>
      <c r="M88" s="62">
        <v>3.279207153636359E-3</v>
      </c>
      <c r="N88" s="62">
        <v>0.26910801461239786</v>
      </c>
      <c r="O88" s="62">
        <v>-3.4972234345374553E-2</v>
      </c>
    </row>
    <row r="89" spans="1:15" ht="12.75" customHeight="1">
      <c r="A89" s="32" t="s">
        <v>91</v>
      </c>
      <c r="B89" s="22">
        <v>734</v>
      </c>
      <c r="C89" s="23">
        <v>58157945.070009001</v>
      </c>
      <c r="D89" s="62">
        <v>7.1295419094697938E-5</v>
      </c>
      <c r="E89" s="23">
        <v>24737102.509999998</v>
      </c>
      <c r="F89" s="62">
        <v>3.8027751986760913E-5</v>
      </c>
      <c r="G89" s="62">
        <v>1.3510411151224599</v>
      </c>
      <c r="H89" s="62">
        <v>0.787728016973964</v>
      </c>
      <c r="J89" s="23">
        <v>58157945.070009001</v>
      </c>
      <c r="K89" s="62">
        <v>7.6162025464664875E-5</v>
      </c>
      <c r="L89" s="23">
        <v>24737102.509999998</v>
      </c>
      <c r="M89" s="62">
        <v>4.0024879245913065E-5</v>
      </c>
      <c r="N89" s="62">
        <v>1.3510411151224599</v>
      </c>
      <c r="O89" s="62">
        <v>0.787728016973964</v>
      </c>
    </row>
    <row r="90" spans="1:15" ht="12.75" customHeight="1">
      <c r="A90" s="32" t="s">
        <v>92</v>
      </c>
      <c r="B90" s="22">
        <v>769</v>
      </c>
      <c r="C90" s="23">
        <v>0</v>
      </c>
      <c r="D90" s="62">
        <v>0</v>
      </c>
      <c r="E90" s="23">
        <v>0</v>
      </c>
      <c r="F90" s="62">
        <v>0</v>
      </c>
      <c r="G90" s="62">
        <v>0</v>
      </c>
      <c r="H90" s="62">
        <v>0</v>
      </c>
      <c r="J90" s="23">
        <v>0</v>
      </c>
      <c r="K90" s="62">
        <v>0</v>
      </c>
      <c r="L90" s="23">
        <v>0</v>
      </c>
      <c r="M90" s="62">
        <v>0</v>
      </c>
      <c r="N90" s="62">
        <v>0</v>
      </c>
      <c r="O90" s="62">
        <v>0</v>
      </c>
    </row>
    <row r="91" spans="1:15" ht="12.75" customHeight="1">
      <c r="A91" s="32" t="s">
        <v>93</v>
      </c>
      <c r="B91" s="22">
        <v>770</v>
      </c>
      <c r="C91" s="23">
        <v>0</v>
      </c>
      <c r="D91" s="62">
        <v>0</v>
      </c>
      <c r="E91" s="23">
        <v>165000</v>
      </c>
      <c r="F91" s="62">
        <v>2.5365052658366298E-7</v>
      </c>
      <c r="G91" s="62">
        <v>-1</v>
      </c>
      <c r="H91" s="62">
        <v>-1</v>
      </c>
      <c r="J91" s="23">
        <v>0</v>
      </c>
      <c r="K91" s="62">
        <v>0</v>
      </c>
      <c r="L91" s="23">
        <v>165000</v>
      </c>
      <c r="M91" s="62">
        <v>2.669716500914341E-7</v>
      </c>
      <c r="N91" s="62">
        <v>-1</v>
      </c>
      <c r="O91" s="62">
        <v>-1</v>
      </c>
    </row>
    <row r="92" spans="1:15" ht="12.75" customHeight="1">
      <c r="A92" s="35" t="s">
        <v>94</v>
      </c>
      <c r="B92" s="36">
        <v>771</v>
      </c>
      <c r="C92" s="37">
        <v>1965458814.7979372</v>
      </c>
      <c r="D92" s="67">
        <v>2.4094422481004889E-3</v>
      </c>
      <c r="E92" s="37">
        <v>1555164836.4364002</v>
      </c>
      <c r="F92" s="67">
        <v>2.3907174526453879E-3</v>
      </c>
      <c r="G92" s="67">
        <v>0.26382668174372426</v>
      </c>
      <c r="H92" s="67">
        <v>-3.8988151666242588E-2</v>
      </c>
      <c r="J92" s="37">
        <v>1964572254.1979373</v>
      </c>
      <c r="K92" s="67">
        <v>2.5727491208859215E-3</v>
      </c>
      <c r="L92" s="37">
        <v>1524220422.5864003</v>
      </c>
      <c r="M92" s="67">
        <v>2.4662038867936621E-3</v>
      </c>
      <c r="N92" s="67">
        <v>0.28890298613393339</v>
      </c>
      <c r="O92" s="67">
        <v>-1.992016870661284E-2</v>
      </c>
    </row>
    <row r="93" spans="1:15" ht="12.75" customHeight="1" thickBot="1">
      <c r="A93" s="92" t="s">
        <v>95</v>
      </c>
      <c r="B93" s="93"/>
      <c r="C93" s="68">
        <v>16305701778.935682</v>
      </c>
      <c r="D93" s="69">
        <v>1.9989046046296307E-2</v>
      </c>
      <c r="E93" s="68">
        <v>14013406296.720093</v>
      </c>
      <c r="F93" s="69">
        <v>2.1542472038750725E-2</v>
      </c>
      <c r="G93" s="69">
        <v>0.16357874978277853</v>
      </c>
      <c r="H93" s="69">
        <v>-0.11521652362346702</v>
      </c>
      <c r="J93" s="68">
        <v>14708515571.906883</v>
      </c>
      <c r="K93" s="69">
        <v>1.9261862436619592E-2</v>
      </c>
      <c r="L93" s="68">
        <v>13076061923.746456</v>
      </c>
      <c r="M93" s="69">
        <v>2.1157198960487053E-2</v>
      </c>
      <c r="N93" s="69">
        <v>0.12484291200822861</v>
      </c>
      <c r="O93" s="69">
        <v>-0.14467119457970601</v>
      </c>
    </row>
    <row r="94" spans="1:15" ht="12.75" customHeight="1">
      <c r="A94" s="70" t="s">
        <v>96</v>
      </c>
      <c r="B94" s="71">
        <v>707</v>
      </c>
      <c r="C94" s="13">
        <v>87001898.329999998</v>
      </c>
      <c r="D94" s="72">
        <v>1.0665502015253185E-4</v>
      </c>
      <c r="E94" s="13">
        <v>59089536.099999994</v>
      </c>
      <c r="F94" s="59">
        <v>9.0836920893026422E-5</v>
      </c>
      <c r="G94" s="59">
        <v>0.47237402884264656</v>
      </c>
      <c r="H94" s="59">
        <v>0.11959092756645617</v>
      </c>
      <c r="J94" s="13">
        <v>87001898.329999998</v>
      </c>
      <c r="K94" s="72">
        <v>1.1393526349851513E-4</v>
      </c>
      <c r="L94" s="13">
        <v>59089536.099999994</v>
      </c>
      <c r="M94" s="59">
        <v>9.5607460337905227E-5</v>
      </c>
      <c r="N94" s="59">
        <v>0.47237402884264656</v>
      </c>
      <c r="O94" s="59">
        <v>0.11959092756645617</v>
      </c>
    </row>
    <row r="95" spans="1:15" ht="12.75" customHeight="1">
      <c r="A95" s="32" t="s">
        <v>97</v>
      </c>
      <c r="B95" s="22">
        <v>745</v>
      </c>
      <c r="C95" s="23">
        <v>0</v>
      </c>
      <c r="D95" s="62">
        <v>0</v>
      </c>
      <c r="E95" s="23">
        <v>0</v>
      </c>
      <c r="F95" s="62">
        <v>0</v>
      </c>
      <c r="G95" s="62">
        <v>0</v>
      </c>
      <c r="H95" s="62">
        <v>0</v>
      </c>
      <c r="J95" s="23">
        <v>0</v>
      </c>
      <c r="K95" s="62">
        <v>0</v>
      </c>
      <c r="L95" s="23">
        <v>0</v>
      </c>
      <c r="M95" s="62">
        <v>0</v>
      </c>
      <c r="N95" s="62">
        <v>0</v>
      </c>
      <c r="O95" s="62">
        <v>0</v>
      </c>
    </row>
    <row r="96" spans="1:15" ht="12.75" customHeight="1">
      <c r="A96" s="32" t="s">
        <v>98</v>
      </c>
      <c r="B96" s="22">
        <v>746</v>
      </c>
      <c r="C96" s="23">
        <v>0</v>
      </c>
      <c r="D96" s="62">
        <v>0</v>
      </c>
      <c r="E96" s="23">
        <v>0</v>
      </c>
      <c r="F96" s="62">
        <v>0</v>
      </c>
      <c r="G96" s="62">
        <v>0</v>
      </c>
      <c r="H96" s="62">
        <v>0</v>
      </c>
      <c r="J96" s="23">
        <v>0</v>
      </c>
      <c r="K96" s="62">
        <v>0</v>
      </c>
      <c r="L96" s="23">
        <v>0</v>
      </c>
      <c r="M96" s="62">
        <v>0</v>
      </c>
      <c r="N96" s="62">
        <v>0</v>
      </c>
      <c r="O96" s="62">
        <v>0</v>
      </c>
    </row>
    <row r="97" spans="1:15" ht="12.75" customHeight="1">
      <c r="A97" s="32" t="s">
        <v>99</v>
      </c>
      <c r="B97" s="22">
        <v>747</v>
      </c>
      <c r="C97" s="23">
        <v>139458.06</v>
      </c>
      <c r="D97" s="62">
        <v>1.7096066275836854E-7</v>
      </c>
      <c r="E97" s="23">
        <v>0</v>
      </c>
      <c r="F97" s="62">
        <v>0</v>
      </c>
      <c r="G97" s="62">
        <v>0</v>
      </c>
      <c r="H97" s="62">
        <v>0</v>
      </c>
      <c r="J97" s="23">
        <v>0</v>
      </c>
      <c r="K97" s="62">
        <v>0</v>
      </c>
      <c r="L97" s="23">
        <v>0</v>
      </c>
      <c r="M97" s="62">
        <v>0</v>
      </c>
      <c r="N97" s="62">
        <v>0</v>
      </c>
      <c r="O97" s="62">
        <v>0</v>
      </c>
    </row>
    <row r="98" spans="1:15" ht="12.75" customHeight="1">
      <c r="A98" s="32" t="s">
        <v>100</v>
      </c>
      <c r="B98" s="22">
        <v>755</v>
      </c>
      <c r="C98" s="23">
        <v>2214642275.9854422</v>
      </c>
      <c r="D98" s="62">
        <v>2.7149145146230552E-3</v>
      </c>
      <c r="E98" s="23">
        <v>1650617927.9113097</v>
      </c>
      <c r="F98" s="62">
        <v>2.5374551915341719E-3</v>
      </c>
      <c r="G98" s="62">
        <v>0.34170496911289971</v>
      </c>
      <c r="H98" s="62">
        <v>2.0230377243479314E-2</v>
      </c>
      <c r="J98" s="23">
        <v>2096736400.849442</v>
      </c>
      <c r="K98" s="62">
        <v>2.7458276072504341E-3</v>
      </c>
      <c r="L98" s="23">
        <v>1609385995.5283098</v>
      </c>
      <c r="M98" s="62">
        <v>2.6040026355165953E-3</v>
      </c>
      <c r="N98" s="62">
        <v>0.30281760042353967</v>
      </c>
      <c r="O98" s="62">
        <v>-9.339517585324475E-3</v>
      </c>
    </row>
    <row r="99" spans="1:15" ht="12.75" customHeight="1">
      <c r="A99" s="16" t="s">
        <v>101</v>
      </c>
      <c r="B99" s="17">
        <v>756</v>
      </c>
      <c r="C99" s="18">
        <v>474890142.48469937</v>
      </c>
      <c r="D99" s="60">
        <v>5.8216451237454669E-4</v>
      </c>
      <c r="E99" s="18">
        <v>354149540.87569511</v>
      </c>
      <c r="F99" s="60">
        <v>5.4442556080292446E-4</v>
      </c>
      <c r="G99" s="60">
        <v>0.34093112562126304</v>
      </c>
      <c r="H99" s="60">
        <v>1.9641947852834907E-2</v>
      </c>
      <c r="J99" s="18">
        <v>465534258.47801399</v>
      </c>
      <c r="K99" s="60">
        <v>6.0965070217311402E-4</v>
      </c>
      <c r="L99" s="18">
        <v>343427120.95645607</v>
      </c>
      <c r="M99" s="60">
        <v>5.5566851616906424E-4</v>
      </c>
      <c r="N99" s="60">
        <v>0.35555473074312083</v>
      </c>
      <c r="O99" s="60">
        <v>3.0761714503171556E-2</v>
      </c>
    </row>
    <row r="100" spans="1:15" ht="12.75" customHeight="1" thickBot="1">
      <c r="A100" s="39" t="s">
        <v>102</v>
      </c>
      <c r="B100" s="40"/>
      <c r="C100" s="20">
        <v>2776673774.8601408</v>
      </c>
      <c r="D100" s="61">
        <v>3.4039050078128914E-3</v>
      </c>
      <c r="E100" s="20">
        <v>2063857004.8870049</v>
      </c>
      <c r="F100" s="61">
        <v>3.1727176732301225E-3</v>
      </c>
      <c r="G100" s="61">
        <v>0.34538089038400321</v>
      </c>
      <c r="H100" s="61">
        <v>2.3025542075890248E-2</v>
      </c>
      <c r="J100" s="20">
        <v>2649272557.6574559</v>
      </c>
      <c r="K100" s="61">
        <v>3.4694135729220633E-3</v>
      </c>
      <c r="L100" s="20">
        <v>2011902652.5847657</v>
      </c>
      <c r="M100" s="61">
        <v>3.2552786120235645E-3</v>
      </c>
      <c r="N100" s="61">
        <v>0.31679957489684574</v>
      </c>
      <c r="O100" s="61">
        <v>1.2923541151590445E-3</v>
      </c>
    </row>
    <row r="101" spans="1:15" ht="12.75" customHeight="1">
      <c r="A101" s="70" t="s">
        <v>103</v>
      </c>
      <c r="B101" s="71">
        <v>705</v>
      </c>
      <c r="C101" s="13">
        <v>400006814.55000001</v>
      </c>
      <c r="D101" s="72">
        <v>4.9036556311863092E-4</v>
      </c>
      <c r="E101" s="13">
        <v>441179819.49707997</v>
      </c>
      <c r="F101" s="59">
        <v>6.7821511232436186E-4</v>
      </c>
      <c r="G101" s="59">
        <v>-9.3324769464783852E-2</v>
      </c>
      <c r="H101" s="59">
        <v>-0.31056556114727685</v>
      </c>
      <c r="J101" s="13">
        <v>366138531.06999999</v>
      </c>
      <c r="K101" s="72">
        <v>4.794848252182927E-4</v>
      </c>
      <c r="L101" s="13">
        <v>429621516.82707995</v>
      </c>
      <c r="M101" s="59">
        <v>6.9513191067945674E-4</v>
      </c>
      <c r="N101" s="59">
        <v>-0.14776491230217292</v>
      </c>
      <c r="O101" s="59">
        <v>-0.35196176131257917</v>
      </c>
    </row>
    <row r="102" spans="1:15" ht="12.75" customHeight="1">
      <c r="A102" s="32" t="s">
        <v>104</v>
      </c>
      <c r="B102" s="22">
        <v>706</v>
      </c>
      <c r="C102" s="23">
        <v>69917485.539999977</v>
      </c>
      <c r="D102" s="62">
        <v>8.5711357710820335E-5</v>
      </c>
      <c r="E102" s="23">
        <v>39293323.560518987</v>
      </c>
      <c r="F102" s="62">
        <v>6.0404680074835706E-5</v>
      </c>
      <c r="G102" s="62">
        <v>0.77937316583348104</v>
      </c>
      <c r="H102" s="62">
        <v>0.35303259511328511</v>
      </c>
      <c r="J102" s="23">
        <v>69917485.539999977</v>
      </c>
      <c r="K102" s="62">
        <v>9.1561992221572699E-5</v>
      </c>
      <c r="L102" s="23">
        <v>39293323.560518987</v>
      </c>
      <c r="M102" s="62">
        <v>6.3576990475929562E-5</v>
      </c>
      <c r="N102" s="62">
        <v>0.77937316583348104</v>
      </c>
      <c r="O102" s="62">
        <v>0.35303259511328511</v>
      </c>
    </row>
    <row r="103" spans="1:15" ht="12.75" customHeight="1">
      <c r="A103" s="21" t="s">
        <v>105</v>
      </c>
      <c r="B103" s="22">
        <v>708</v>
      </c>
      <c r="C103" s="23">
        <v>15455270.449999999</v>
      </c>
      <c r="D103" s="62">
        <v>1.8946508213593595E-5</v>
      </c>
      <c r="E103" s="23">
        <v>20018032.699999999</v>
      </c>
      <c r="F103" s="62">
        <v>3.0773239609236266E-5</v>
      </c>
      <c r="G103" s="62">
        <v>-0.22793260048975739</v>
      </c>
      <c r="H103" s="62">
        <v>-0.41292114705327154</v>
      </c>
      <c r="J103" s="23">
        <v>15455270.449999999</v>
      </c>
      <c r="K103" s="62">
        <v>2.0239791831695824E-5</v>
      </c>
      <c r="L103" s="23">
        <v>20018032.699999999</v>
      </c>
      <c r="M103" s="62">
        <v>3.2389377100019909E-5</v>
      </c>
      <c r="N103" s="62">
        <v>-0.22793260048975739</v>
      </c>
      <c r="O103" s="62">
        <v>-0.41292114705327154</v>
      </c>
    </row>
    <row r="104" spans="1:15" ht="12.75" customHeight="1">
      <c r="A104" s="21" t="s">
        <v>106</v>
      </c>
      <c r="B104" s="22">
        <v>736</v>
      </c>
      <c r="C104" s="23">
        <v>430678361.32539421</v>
      </c>
      <c r="D104" s="62">
        <v>5.2796559831592028E-4</v>
      </c>
      <c r="E104" s="23">
        <v>238541430.80517584</v>
      </c>
      <c r="F104" s="62">
        <v>3.6670399718638334E-4</v>
      </c>
      <c r="G104" s="62">
        <v>0.80546565798518466</v>
      </c>
      <c r="H104" s="62">
        <v>0.37287328567043176</v>
      </c>
      <c r="J104" s="23">
        <v>418970919.97734618</v>
      </c>
      <c r="K104" s="62">
        <v>5.4867265062162509E-4</v>
      </c>
      <c r="L104" s="23">
        <v>231117171.51689884</v>
      </c>
      <c r="M104" s="62">
        <v>3.7394989481413018E-4</v>
      </c>
      <c r="N104" s="62">
        <v>0.81280740512485816</v>
      </c>
      <c r="O104" s="62">
        <v>0.37845593880682715</v>
      </c>
    </row>
    <row r="105" spans="1:15" ht="12.75" customHeight="1" thickBot="1">
      <c r="A105" s="41" t="s">
        <v>107</v>
      </c>
      <c r="B105" s="42"/>
      <c r="C105" s="31">
        <v>916057931.86539412</v>
      </c>
      <c r="D105" s="65">
        <v>1.1229890273589649E-3</v>
      </c>
      <c r="E105" s="31">
        <v>739032606.5627749</v>
      </c>
      <c r="F105" s="65">
        <v>1.1360970291948173E-3</v>
      </c>
      <c r="G105" s="65">
        <v>0.23953655593893242</v>
      </c>
      <c r="H105" s="65">
        <v>-5.74583256490514E-2</v>
      </c>
      <c r="J105" s="31">
        <v>870482207.03734624</v>
      </c>
      <c r="K105" s="65">
        <v>1.1399592598931865E-3</v>
      </c>
      <c r="L105" s="31">
        <v>720050044.60449779</v>
      </c>
      <c r="M105" s="65">
        <v>1.1650481730695363E-3</v>
      </c>
      <c r="N105" s="65">
        <v>0.20891903772532427</v>
      </c>
      <c r="O105" s="65">
        <v>-8.0739839004391856E-2</v>
      </c>
    </row>
    <row r="106" spans="1:15" ht="12.75" customHeight="1">
      <c r="A106" s="11" t="s">
        <v>108</v>
      </c>
      <c r="B106" s="12">
        <v>702</v>
      </c>
      <c r="C106" s="13">
        <v>5139497942.2716732</v>
      </c>
      <c r="D106" s="59">
        <v>6.3004746692735909E-3</v>
      </c>
      <c r="E106" s="13">
        <v>3426627093.1156263</v>
      </c>
      <c r="F106" s="59">
        <v>5.2676713125734843E-3</v>
      </c>
      <c r="G106" s="59">
        <v>0.49987080665922012</v>
      </c>
      <c r="H106" s="59">
        <v>0.14049943476482407</v>
      </c>
      <c r="J106" s="13">
        <v>4986993128.6125717</v>
      </c>
      <c r="K106" s="59">
        <v>6.5308273391758041E-3</v>
      </c>
      <c r="L106" s="13">
        <v>3339136314.8653955</v>
      </c>
      <c r="M106" s="59">
        <v>5.402755950665728E-3</v>
      </c>
      <c r="N106" s="59">
        <v>0.49349791633577045</v>
      </c>
      <c r="O106" s="59">
        <v>0.13565349884858224</v>
      </c>
    </row>
    <row r="107" spans="1:15" ht="12.75" customHeight="1">
      <c r="A107" s="32" t="s">
        <v>109</v>
      </c>
      <c r="B107" s="22">
        <v>748</v>
      </c>
      <c r="C107" s="23">
        <v>325790284.44</v>
      </c>
      <c r="D107" s="62">
        <v>3.9938403666378119E-4</v>
      </c>
      <c r="E107" s="23">
        <v>242571520.06999999</v>
      </c>
      <c r="F107" s="62">
        <v>3.7289935636336405E-4</v>
      </c>
      <c r="G107" s="62">
        <v>0.34306898165945121</v>
      </c>
      <c r="H107" s="62">
        <v>2.1267570268003411E-2</v>
      </c>
      <c r="J107" s="23">
        <v>325790284.44</v>
      </c>
      <c r="K107" s="62">
        <v>4.2664588492235487E-4</v>
      </c>
      <c r="L107" s="23">
        <v>242571520.06999999</v>
      </c>
      <c r="M107" s="62">
        <v>3.9248314532288074E-4</v>
      </c>
      <c r="N107" s="62">
        <v>0.34306898165945121</v>
      </c>
      <c r="O107" s="62">
        <v>2.1267570268003411E-2</v>
      </c>
    </row>
    <row r="108" spans="1:15" ht="12.75" customHeight="1">
      <c r="A108" s="32" t="s">
        <v>110</v>
      </c>
      <c r="B108" s="22">
        <v>749</v>
      </c>
      <c r="C108" s="23">
        <v>5739118.1600000001</v>
      </c>
      <c r="D108" s="62">
        <v>7.035544910650475E-6</v>
      </c>
      <c r="E108" s="23">
        <v>4637662.71</v>
      </c>
      <c r="F108" s="62">
        <v>7.129367203084348E-6</v>
      </c>
      <c r="G108" s="62">
        <v>0.2375022762274146</v>
      </c>
      <c r="H108" s="62">
        <v>-5.9005188786088736E-2</v>
      </c>
      <c r="J108" s="23">
        <v>5739118.1600000001</v>
      </c>
      <c r="K108" s="62">
        <v>7.5157893374751769E-6</v>
      </c>
      <c r="L108" s="23">
        <v>4637662.71</v>
      </c>
      <c r="M108" s="62">
        <v>7.5037846439770427E-6</v>
      </c>
      <c r="N108" s="62">
        <v>0.2375022762274146</v>
      </c>
      <c r="O108" s="62">
        <v>-5.9005188786088736E-2</v>
      </c>
    </row>
    <row r="109" spans="1:15" ht="12.75" customHeight="1">
      <c r="A109" s="32" t="s">
        <v>111</v>
      </c>
      <c r="B109" s="22">
        <v>752</v>
      </c>
      <c r="C109" s="23">
        <v>0</v>
      </c>
      <c r="D109" s="62">
        <v>0</v>
      </c>
      <c r="E109" s="23">
        <v>0</v>
      </c>
      <c r="F109" s="62">
        <v>0</v>
      </c>
      <c r="G109" s="62">
        <v>0</v>
      </c>
      <c r="H109" s="62">
        <v>0</v>
      </c>
      <c r="J109" s="23">
        <v>0</v>
      </c>
      <c r="K109" s="62">
        <v>0</v>
      </c>
      <c r="L109" s="23">
        <v>0</v>
      </c>
      <c r="M109" s="62">
        <v>0</v>
      </c>
      <c r="N109" s="62">
        <v>0</v>
      </c>
      <c r="O109" s="62">
        <v>0</v>
      </c>
    </row>
    <row r="110" spans="1:15" ht="12.75" customHeight="1">
      <c r="A110" s="32" t="s">
        <v>112</v>
      </c>
      <c r="B110" s="22">
        <v>753</v>
      </c>
      <c r="C110" s="23">
        <v>0</v>
      </c>
      <c r="D110" s="62">
        <v>0</v>
      </c>
      <c r="E110" s="23">
        <v>0</v>
      </c>
      <c r="F110" s="62">
        <v>0</v>
      </c>
      <c r="G110" s="62">
        <v>0</v>
      </c>
      <c r="H110" s="62">
        <v>0</v>
      </c>
      <c r="J110" s="23">
        <v>0</v>
      </c>
      <c r="K110" s="62">
        <v>0</v>
      </c>
      <c r="L110" s="23">
        <v>0</v>
      </c>
      <c r="M110" s="62">
        <v>0</v>
      </c>
      <c r="N110" s="62">
        <v>0</v>
      </c>
      <c r="O110" s="62">
        <v>0</v>
      </c>
    </row>
    <row r="111" spans="1:15" ht="12.75" customHeight="1">
      <c r="A111" s="32" t="s">
        <v>113</v>
      </c>
      <c r="B111" s="22">
        <v>754</v>
      </c>
      <c r="C111" s="23">
        <v>5546209.7699999996</v>
      </c>
      <c r="D111" s="62">
        <v>6.799059861266811E-6</v>
      </c>
      <c r="E111" s="23">
        <v>3894835.08</v>
      </c>
      <c r="F111" s="62">
        <v>5.9874361757486248E-6</v>
      </c>
      <c r="G111" s="62">
        <v>0.42399091516860832</v>
      </c>
      <c r="H111" s="62">
        <v>8.2800482981224555E-2</v>
      </c>
      <c r="J111" s="23">
        <v>5546209.7699999996</v>
      </c>
      <c r="K111" s="62">
        <v>7.26316188143557E-6</v>
      </c>
      <c r="L111" s="23">
        <v>3894835.08</v>
      </c>
      <c r="M111" s="62">
        <v>6.301882109949108E-6</v>
      </c>
      <c r="N111" s="62">
        <v>0.42399091516860832</v>
      </c>
      <c r="O111" s="62">
        <v>8.2800482981224555E-2</v>
      </c>
    </row>
    <row r="112" spans="1:15" ht="12.75" customHeight="1">
      <c r="A112" s="32" t="s">
        <v>114</v>
      </c>
      <c r="B112" s="22">
        <v>757</v>
      </c>
      <c r="C112" s="23">
        <v>948242.98</v>
      </c>
      <c r="D112" s="62">
        <v>1.1624444533128483E-6</v>
      </c>
      <c r="E112" s="23">
        <v>0</v>
      </c>
      <c r="F112" s="62">
        <v>0</v>
      </c>
      <c r="G112" s="62">
        <v>0</v>
      </c>
      <c r="H112" s="62">
        <v>0</v>
      </c>
      <c r="J112" s="23">
        <v>948242.98</v>
      </c>
      <c r="K112" s="62">
        <v>1.2417926029283369E-6</v>
      </c>
      <c r="L112" s="23">
        <v>0</v>
      </c>
      <c r="M112" s="62">
        <v>0</v>
      </c>
      <c r="N112" s="62">
        <v>0</v>
      </c>
      <c r="O112" s="62">
        <v>0</v>
      </c>
    </row>
    <row r="113" spans="1:15" ht="12.75" customHeight="1">
      <c r="A113" s="32" t="s">
        <v>115</v>
      </c>
      <c r="B113" s="22">
        <v>758</v>
      </c>
      <c r="C113" s="23">
        <v>39660868.740161195</v>
      </c>
      <c r="D113" s="62">
        <v>4.8619982275607583E-5</v>
      </c>
      <c r="E113" s="23">
        <v>40326903.934402406</v>
      </c>
      <c r="F113" s="62">
        <v>6.1993578293636123E-5</v>
      </c>
      <c r="G113" s="62">
        <v>-1.6515902022248286E-2</v>
      </c>
      <c r="H113" s="62">
        <v>-0.25216021749087392</v>
      </c>
      <c r="J113" s="23">
        <v>39660868.740161195</v>
      </c>
      <c r="K113" s="62">
        <v>5.1938769351336385E-5</v>
      </c>
      <c r="L113" s="23">
        <v>40325308.064402409</v>
      </c>
      <c r="M113" s="62">
        <v>6.5246751723629855E-5</v>
      </c>
      <c r="N113" s="62">
        <v>-1.6476980738251434E-2</v>
      </c>
      <c r="O113" s="62">
        <v>-0.25213062180689783</v>
      </c>
    </row>
    <row r="114" spans="1:15" ht="12.75" customHeight="1">
      <c r="A114" s="32" t="s">
        <v>116</v>
      </c>
      <c r="B114" s="22">
        <v>759</v>
      </c>
      <c r="C114" s="23">
        <v>520368668.36035311</v>
      </c>
      <c r="D114" s="62">
        <v>6.3791631994289649E-4</v>
      </c>
      <c r="E114" s="23">
        <v>584507009.54759049</v>
      </c>
      <c r="F114" s="62">
        <v>8.9854855008235422E-4</v>
      </c>
      <c r="G114" s="62">
        <v>-0.10973066214702987</v>
      </c>
      <c r="H114" s="62">
        <v>-0.32304057649382545</v>
      </c>
      <c r="J114" s="23">
        <v>364234295.86035311</v>
      </c>
      <c r="K114" s="62">
        <v>4.7699109181087511E-4</v>
      </c>
      <c r="L114" s="23">
        <v>382042431.54759055</v>
      </c>
      <c r="M114" s="62">
        <v>6.1814847488002431E-4</v>
      </c>
      <c r="N114" s="62">
        <v>-4.6612978603187138E-2</v>
      </c>
      <c r="O114" s="62">
        <v>-0.27504598783604828</v>
      </c>
    </row>
    <row r="115" spans="1:15" ht="12.75" customHeight="1" thickBot="1">
      <c r="A115" s="39" t="s">
        <v>117</v>
      </c>
      <c r="B115" s="40"/>
      <c r="C115" s="20">
        <v>6037551334.7221861</v>
      </c>
      <c r="D115" s="61">
        <v>7.4013920573811039E-3</v>
      </c>
      <c r="E115" s="20">
        <v>4302565024.4576197</v>
      </c>
      <c r="F115" s="61">
        <v>6.6142296006916719E-3</v>
      </c>
      <c r="G115" s="61">
        <v>0.40324464601979559</v>
      </c>
      <c r="H115" s="61">
        <v>6.7025052102346327E-2</v>
      </c>
      <c r="J115" s="20">
        <v>5728912148.5630856</v>
      </c>
      <c r="K115" s="61">
        <v>7.5024238290822094E-3</v>
      </c>
      <c r="L115" s="20">
        <v>4012608072.337389</v>
      </c>
      <c r="M115" s="61">
        <v>6.4924399893461901E-3</v>
      </c>
      <c r="N115" s="61">
        <v>0.42772781325386955</v>
      </c>
      <c r="O115" s="61">
        <v>8.5642014488532814E-2</v>
      </c>
    </row>
    <row r="116" spans="1:15" ht="12.75" customHeight="1">
      <c r="A116" s="21" t="s">
        <v>118</v>
      </c>
      <c r="B116" s="22">
        <v>760</v>
      </c>
      <c r="C116" s="23">
        <v>5365913481.4957285</v>
      </c>
      <c r="D116" s="62">
        <v>6.5780358991124246E-3</v>
      </c>
      <c r="E116" s="23">
        <v>7436086055.353756</v>
      </c>
      <c r="F116" s="62">
        <v>1.1431316022193414E-2</v>
      </c>
      <c r="G116" s="62">
        <v>-0.27839545675612054</v>
      </c>
      <c r="H116" s="62">
        <v>-0.45129302467958365</v>
      </c>
      <c r="J116" s="23">
        <v>5191303852.1357288</v>
      </c>
      <c r="K116" s="62">
        <v>6.7983869737011163E-3</v>
      </c>
      <c r="L116" s="23">
        <v>7366060960.6437559</v>
      </c>
      <c r="M116" s="62">
        <v>1.1918360299013078E-2</v>
      </c>
      <c r="N116" s="62">
        <v>-0.29524017247855694</v>
      </c>
      <c r="O116" s="62">
        <v>-0.46410172038518505</v>
      </c>
    </row>
    <row r="117" spans="1:15" ht="12.75" customHeight="1" thickBot="1">
      <c r="A117" s="41" t="s">
        <v>119</v>
      </c>
      <c r="B117" s="42"/>
      <c r="C117" s="31">
        <v>5365913481.4957285</v>
      </c>
      <c r="D117" s="65">
        <v>6.5780358991124246E-3</v>
      </c>
      <c r="E117" s="31">
        <v>7436086055.353756</v>
      </c>
      <c r="F117" s="65">
        <v>1.1431316022193414E-2</v>
      </c>
      <c r="G117" s="65">
        <v>-0.27839545675612054</v>
      </c>
      <c r="H117" s="65">
        <v>-0.45129302467958365</v>
      </c>
      <c r="J117" s="31">
        <v>5191303852.1357288</v>
      </c>
      <c r="K117" s="65">
        <v>6.7983869737011163E-3</v>
      </c>
      <c r="L117" s="31">
        <v>7366060960.6437559</v>
      </c>
      <c r="M117" s="65">
        <v>1.1918360299013078E-2</v>
      </c>
      <c r="N117" s="65">
        <v>-0.29524017247855694</v>
      </c>
      <c r="O117" s="65">
        <v>-0.46410172038518505</v>
      </c>
    </row>
    <row r="118" spans="1:15" ht="12.75" customHeight="1">
      <c r="A118" s="11" t="s">
        <v>120</v>
      </c>
      <c r="B118" s="12">
        <v>789</v>
      </c>
      <c r="C118" s="13">
        <v>2344002326.3199997</v>
      </c>
      <c r="D118" s="59">
        <v>2.8734960977861356E-3</v>
      </c>
      <c r="E118" s="13">
        <v>2049885185.9200001</v>
      </c>
      <c r="F118" s="59">
        <v>3.1512391323918658E-3</v>
      </c>
      <c r="G118" s="59">
        <v>0.14347981165979218</v>
      </c>
      <c r="H118" s="59">
        <v>-0.13049972499445495</v>
      </c>
      <c r="J118" s="13">
        <v>2344002326.3199997</v>
      </c>
      <c r="K118" s="59">
        <v>3.0696401781650827E-3</v>
      </c>
      <c r="L118" s="13">
        <v>2049885185.9200001</v>
      </c>
      <c r="M118" s="59">
        <v>3.3167347308063551E-3</v>
      </c>
      <c r="N118" s="59">
        <v>0.14347981165979218</v>
      </c>
      <c r="O118" s="59">
        <v>-0.13049972499445495</v>
      </c>
    </row>
    <row r="119" spans="1:15" ht="12.75" customHeight="1">
      <c r="A119" s="16" t="s">
        <v>121</v>
      </c>
      <c r="B119" s="17">
        <v>798</v>
      </c>
      <c r="C119" s="18">
        <v>729901.11</v>
      </c>
      <c r="D119" s="60">
        <v>8.9478067824598196E-7</v>
      </c>
      <c r="E119" s="18">
        <v>3060725.8400000003</v>
      </c>
      <c r="F119" s="60">
        <v>4.7051801275407525E-6</v>
      </c>
      <c r="G119" s="60">
        <v>-0.76152679195860284</v>
      </c>
      <c r="H119" s="60">
        <v>-0.81866534252802281</v>
      </c>
      <c r="J119" s="18">
        <v>729901.11</v>
      </c>
      <c r="K119" s="60">
        <v>9.5585816967206263E-7</v>
      </c>
      <c r="L119" s="18">
        <v>3060725.8400000003</v>
      </c>
      <c r="M119" s="60">
        <v>4.9522850180744894E-6</v>
      </c>
      <c r="N119" s="60">
        <v>-0.76152679195860284</v>
      </c>
      <c r="O119" s="60">
        <v>-0.81866534252802281</v>
      </c>
    </row>
    <row r="120" spans="1:15" ht="12.75" customHeight="1" thickBot="1">
      <c r="A120" s="39" t="s">
        <v>122</v>
      </c>
      <c r="B120" s="40"/>
      <c r="C120" s="20">
        <v>2344732227.4299998</v>
      </c>
      <c r="D120" s="61">
        <v>2.8743908784643821E-3</v>
      </c>
      <c r="E120" s="20">
        <v>2052945911.76</v>
      </c>
      <c r="F120" s="61">
        <v>3.1559443125194066E-3</v>
      </c>
      <c r="G120" s="61">
        <v>0.14213054226053634</v>
      </c>
      <c r="H120" s="61">
        <v>-0.13152570735264513</v>
      </c>
      <c r="J120" s="20">
        <v>2344732227.4299998</v>
      </c>
      <c r="K120" s="61">
        <v>3.0705960363347552E-3</v>
      </c>
      <c r="L120" s="20">
        <v>2052945911.76</v>
      </c>
      <c r="M120" s="61">
        <v>3.3216870158244293E-3</v>
      </c>
      <c r="N120" s="61">
        <v>0.14213054226053634</v>
      </c>
      <c r="O120" s="61">
        <v>-0.13152570735264513</v>
      </c>
    </row>
    <row r="121" spans="1:15" ht="12.75" customHeight="1">
      <c r="A121" s="11" t="s">
        <v>123</v>
      </c>
      <c r="B121" s="12">
        <v>790</v>
      </c>
      <c r="C121" s="13">
        <v>46505905.110000066</v>
      </c>
      <c r="D121" s="59">
        <v>2.9795808929825875E-4</v>
      </c>
      <c r="E121" s="13">
        <v>55864240.660000034</v>
      </c>
      <c r="F121" s="59">
        <v>5.1663430045113411E-4</v>
      </c>
      <c r="G121" s="59">
        <v>-0.16751924736534962</v>
      </c>
      <c r="H121" s="59">
        <v>-0.36698292705144064</v>
      </c>
      <c r="J121" s="13">
        <v>46505905.110000066</v>
      </c>
      <c r="K121" s="59">
        <v>3.0376763079868817E-4</v>
      </c>
      <c r="L121" s="13">
        <v>55864240.660000034</v>
      </c>
      <c r="M121" s="59">
        <v>5.2597440154823121E-4</v>
      </c>
      <c r="N121" s="59">
        <v>-0.16751924736534962</v>
      </c>
      <c r="O121" s="59">
        <v>-0.36698292705144064</v>
      </c>
    </row>
    <row r="122" spans="1:15" ht="12.75" customHeight="1">
      <c r="A122" s="32" t="s">
        <v>124</v>
      </c>
      <c r="B122" s="22">
        <v>791</v>
      </c>
      <c r="C122" s="23">
        <v>156035529724.56284</v>
      </c>
      <c r="D122" s="62">
        <v>0.99970204191070167</v>
      </c>
      <c r="E122" s="23">
        <v>108075246317.07571</v>
      </c>
      <c r="F122" s="62">
        <v>0.99948336569954888</v>
      </c>
      <c r="G122" s="62">
        <v>0.44376751422596095</v>
      </c>
      <c r="H122" s="62">
        <v>9.7838578226721262E-2</v>
      </c>
      <c r="J122" s="23">
        <v>153050468211.9917</v>
      </c>
      <c r="K122" s="62">
        <v>0.99969623236920135</v>
      </c>
      <c r="L122" s="23">
        <v>106155085371.26204</v>
      </c>
      <c r="M122" s="62">
        <v>0.99947402559845178</v>
      </c>
      <c r="N122" s="62">
        <v>0.44176294217766254</v>
      </c>
      <c r="O122" s="62">
        <v>9.6314304750712898E-2</v>
      </c>
    </row>
    <row r="123" spans="1:15" ht="12.75" customHeight="1">
      <c r="A123" s="32" t="s">
        <v>125</v>
      </c>
      <c r="B123" s="22">
        <v>792</v>
      </c>
      <c r="C123" s="23">
        <v>0</v>
      </c>
      <c r="D123" s="62">
        <v>0</v>
      </c>
      <c r="E123" s="23">
        <v>0</v>
      </c>
      <c r="F123" s="62">
        <v>0</v>
      </c>
      <c r="G123" s="62">
        <v>0</v>
      </c>
      <c r="H123" s="62">
        <v>0</v>
      </c>
      <c r="J123" s="23">
        <v>0</v>
      </c>
      <c r="K123" s="62">
        <v>0</v>
      </c>
      <c r="L123" s="23">
        <v>0</v>
      </c>
      <c r="M123" s="62">
        <v>0</v>
      </c>
      <c r="N123" s="62">
        <v>0</v>
      </c>
      <c r="O123" s="62">
        <v>0</v>
      </c>
    </row>
    <row r="124" spans="1:15" ht="12.75" customHeight="1">
      <c r="A124" s="32" t="s">
        <v>126</v>
      </c>
      <c r="B124" s="22">
        <v>793</v>
      </c>
      <c r="C124" s="23">
        <v>0</v>
      </c>
      <c r="D124" s="62">
        <v>0</v>
      </c>
      <c r="E124" s="23">
        <v>0</v>
      </c>
      <c r="F124" s="62">
        <v>0</v>
      </c>
      <c r="G124" s="62">
        <v>0</v>
      </c>
      <c r="H124" s="62">
        <v>0</v>
      </c>
      <c r="J124" s="23">
        <v>0</v>
      </c>
      <c r="K124" s="62">
        <v>0</v>
      </c>
      <c r="L124" s="23">
        <v>0</v>
      </c>
      <c r="M124" s="62">
        <v>0</v>
      </c>
      <c r="N124" s="62">
        <v>0</v>
      </c>
      <c r="O124" s="62">
        <v>0</v>
      </c>
    </row>
    <row r="125" spans="1:15" ht="12.75" customHeight="1">
      <c r="A125" s="32" t="s">
        <v>127</v>
      </c>
      <c r="B125" s="22">
        <v>794</v>
      </c>
      <c r="C125" s="23">
        <v>0</v>
      </c>
      <c r="D125" s="62">
        <v>0</v>
      </c>
      <c r="E125" s="23">
        <v>0</v>
      </c>
      <c r="F125" s="62">
        <v>0</v>
      </c>
      <c r="G125" s="62">
        <v>0</v>
      </c>
      <c r="H125" s="62">
        <v>0</v>
      </c>
      <c r="J125" s="23">
        <v>0</v>
      </c>
      <c r="K125" s="62">
        <v>0</v>
      </c>
      <c r="L125" s="23">
        <v>0</v>
      </c>
      <c r="M125" s="62">
        <v>0</v>
      </c>
      <c r="N125" s="62">
        <v>0</v>
      </c>
      <c r="O125" s="62">
        <v>0</v>
      </c>
    </row>
    <row r="126" spans="1:15" ht="12.75" customHeight="1">
      <c r="A126" s="32" t="s">
        <v>128</v>
      </c>
      <c r="B126" s="22">
        <v>795</v>
      </c>
      <c r="C126" s="23">
        <v>0</v>
      </c>
      <c r="D126" s="62">
        <v>0</v>
      </c>
      <c r="E126" s="23">
        <v>0</v>
      </c>
      <c r="F126" s="62">
        <v>0</v>
      </c>
      <c r="G126" s="62">
        <v>0</v>
      </c>
      <c r="H126" s="62">
        <v>0</v>
      </c>
      <c r="J126" s="23">
        <v>0</v>
      </c>
      <c r="K126" s="62">
        <v>0</v>
      </c>
      <c r="L126" s="23">
        <v>0</v>
      </c>
      <c r="M126" s="62">
        <v>0</v>
      </c>
      <c r="N126" s="62">
        <v>0</v>
      </c>
      <c r="O126" s="62">
        <v>0</v>
      </c>
    </row>
    <row r="127" spans="1:15" ht="12.75" customHeight="1">
      <c r="A127" s="32" t="s">
        <v>17</v>
      </c>
      <c r="B127" s="22">
        <v>796</v>
      </c>
      <c r="C127" s="23">
        <v>0</v>
      </c>
      <c r="D127" s="62">
        <v>0</v>
      </c>
      <c r="E127" s="23">
        <v>0</v>
      </c>
      <c r="F127" s="62">
        <v>0</v>
      </c>
      <c r="G127" s="62">
        <v>0</v>
      </c>
      <c r="H127" s="62">
        <v>0</v>
      </c>
      <c r="J127" s="23">
        <v>0</v>
      </c>
      <c r="K127" s="62">
        <v>0</v>
      </c>
      <c r="L127" s="23">
        <v>0</v>
      </c>
      <c r="M127" s="62">
        <v>0</v>
      </c>
      <c r="N127" s="62">
        <v>0</v>
      </c>
      <c r="O127" s="62">
        <v>0</v>
      </c>
    </row>
    <row r="128" spans="1:15" ht="12.75" customHeight="1">
      <c r="A128" s="32" t="s">
        <v>18</v>
      </c>
      <c r="B128" s="22">
        <v>797</v>
      </c>
      <c r="C128" s="23">
        <v>0</v>
      </c>
      <c r="D128" s="62">
        <v>0</v>
      </c>
      <c r="E128" s="23">
        <v>0</v>
      </c>
      <c r="F128" s="62">
        <v>0</v>
      </c>
      <c r="G128" s="62">
        <v>0</v>
      </c>
      <c r="H128" s="62">
        <v>0</v>
      </c>
      <c r="J128" s="23">
        <v>0</v>
      </c>
      <c r="K128" s="62">
        <v>0</v>
      </c>
      <c r="L128" s="23">
        <v>0</v>
      </c>
      <c r="M128" s="62">
        <v>0</v>
      </c>
      <c r="N128" s="62">
        <v>0</v>
      </c>
      <c r="O128" s="62">
        <v>0</v>
      </c>
    </row>
    <row r="129" spans="1:15" ht="12.75" customHeight="1">
      <c r="A129" s="32" t="s">
        <v>129</v>
      </c>
      <c r="B129" s="22">
        <v>799</v>
      </c>
      <c r="C129" s="23">
        <v>0</v>
      </c>
      <c r="D129" s="62">
        <v>0</v>
      </c>
      <c r="E129" s="23">
        <v>0</v>
      </c>
      <c r="F129" s="62">
        <v>0</v>
      </c>
      <c r="G129" s="62">
        <v>0</v>
      </c>
      <c r="H129" s="62">
        <v>0</v>
      </c>
      <c r="J129" s="23">
        <v>0</v>
      </c>
      <c r="K129" s="62">
        <v>0</v>
      </c>
      <c r="L129" s="23">
        <v>0</v>
      </c>
      <c r="M129" s="62">
        <v>0</v>
      </c>
      <c r="N129" s="62">
        <v>0</v>
      </c>
      <c r="O129" s="62">
        <v>0</v>
      </c>
    </row>
    <row r="130" spans="1:15" ht="12.75" customHeight="1" thickBot="1">
      <c r="A130" s="39" t="s">
        <v>130</v>
      </c>
      <c r="B130" s="40"/>
      <c r="C130" s="20">
        <v>156082035629.67285</v>
      </c>
      <c r="D130" s="61">
        <v>1</v>
      </c>
      <c r="E130" s="20">
        <v>108131110557.73572</v>
      </c>
      <c r="F130" s="61">
        <v>1</v>
      </c>
      <c r="G130" s="61">
        <v>0.44345170251751109</v>
      </c>
      <c r="H130" s="61">
        <v>9.7598435493507107E-2</v>
      </c>
      <c r="J130" s="20">
        <v>153096974117.10168</v>
      </c>
      <c r="K130" s="61">
        <v>1</v>
      </c>
      <c r="L130" s="20">
        <v>106210949611.92204</v>
      </c>
      <c r="M130" s="61">
        <v>1</v>
      </c>
      <c r="N130" s="61">
        <v>0.44144247534264336</v>
      </c>
      <c r="O130" s="61">
        <v>9.6070622266476668E-2</v>
      </c>
    </row>
    <row r="131" spans="1:15" ht="12.75" customHeight="1">
      <c r="A131" s="43" t="s">
        <v>131</v>
      </c>
      <c r="B131" s="44">
        <v>9000</v>
      </c>
      <c r="C131" s="45">
        <v>815731863400.09973</v>
      </c>
      <c r="D131" s="73">
        <v>0.83939102354319062</v>
      </c>
      <c r="E131" s="45">
        <v>650501310690.46741</v>
      </c>
      <c r="F131" s="73">
        <v>0.85746574028588973</v>
      </c>
      <c r="G131" s="73">
        <v>0.25400494971216925</v>
      </c>
      <c r="H131" s="73">
        <v>-4.645658146744025E-2</v>
      </c>
      <c r="J131" s="45">
        <v>763608172382.32703</v>
      </c>
      <c r="K131" s="73">
        <v>0.83299212980125115</v>
      </c>
      <c r="L131" s="45">
        <v>618043151561.18555</v>
      </c>
      <c r="M131" s="73">
        <v>0.85335126243691628</v>
      </c>
      <c r="N131" s="73">
        <v>0.23552565941947945</v>
      </c>
      <c r="O131" s="73">
        <v>-6.0508205140689331E-2</v>
      </c>
    </row>
    <row r="132" spans="1:15" ht="12.75" customHeight="1">
      <c r="A132" s="46" t="s">
        <v>132</v>
      </c>
      <c r="B132" s="47">
        <v>9001</v>
      </c>
      <c r="C132" s="48">
        <v>156082035629.67285</v>
      </c>
      <c r="D132" s="74">
        <v>0.16060897645680935</v>
      </c>
      <c r="E132" s="48">
        <v>108131110557.73572</v>
      </c>
      <c r="F132" s="74">
        <v>0.1425342597141103</v>
      </c>
      <c r="G132" s="74">
        <v>0.44345170251751109</v>
      </c>
      <c r="H132" s="74">
        <v>9.7598435493507107E-2</v>
      </c>
      <c r="J132" s="48">
        <v>153096974117.10168</v>
      </c>
      <c r="K132" s="74">
        <v>0.16700787019874891</v>
      </c>
      <c r="L132" s="48">
        <v>106210949611.92204</v>
      </c>
      <c r="M132" s="74">
        <v>0.14664873756308358</v>
      </c>
      <c r="N132" s="74">
        <v>0.44144247534264336</v>
      </c>
      <c r="O132" s="74">
        <v>9.6070622266476668E-2</v>
      </c>
    </row>
    <row r="133" spans="1:15" ht="14.4" thickBot="1">
      <c r="A133" s="49" t="s">
        <v>133</v>
      </c>
      <c r="B133" s="50">
        <v>9002</v>
      </c>
      <c r="C133" s="51">
        <v>971813899029.77258</v>
      </c>
      <c r="D133" s="75">
        <v>1</v>
      </c>
      <c r="E133" s="51">
        <v>758632421248.20313</v>
      </c>
      <c r="F133" s="75">
        <v>1</v>
      </c>
      <c r="G133" s="75">
        <v>0.28100760237852063</v>
      </c>
      <c r="H133" s="75">
        <v>-2.5923806266808125E-2</v>
      </c>
      <c r="J133" s="51">
        <v>916705146499.42871</v>
      </c>
      <c r="K133" s="75">
        <v>1</v>
      </c>
      <c r="L133" s="51">
        <v>724254101173.10767</v>
      </c>
      <c r="M133" s="75">
        <v>1</v>
      </c>
      <c r="N133" s="75">
        <v>0.26572310051762105</v>
      </c>
      <c r="O133" s="75">
        <v>-3.7546117772320642E-2</v>
      </c>
    </row>
  </sheetData>
  <mergeCells count="15">
    <mergeCell ref="A29:B29"/>
    <mergeCell ref="C5:H5"/>
    <mergeCell ref="J5:O5"/>
    <mergeCell ref="A12:B12"/>
    <mergeCell ref="A24:B24"/>
    <mergeCell ref="A27:B27"/>
    <mergeCell ref="A76:B76"/>
    <mergeCell ref="A78:B78"/>
    <mergeCell ref="A93:B93"/>
    <mergeCell ref="A31:B31"/>
    <mergeCell ref="A35:B35"/>
    <mergeCell ref="A38:B38"/>
    <mergeCell ref="A50:B50"/>
    <mergeCell ref="A69:B69"/>
    <mergeCell ref="A74:B74"/>
  </mergeCells>
  <conditionalFormatting sqref="G7:H133 N7:O133">
    <cfRule type="cellIs" dxfId="0" priority="1" operator="lessThan">
      <formula>0</formula>
    </cfRule>
  </conditionalFormatting>
  <dataValidations count="1">
    <dataValidation type="list" allowBlank="1" showInputMessage="1" showErrorMessage="1" sqref="B2" xr:uid="{F9E3BEBF-D33F-4453-8C1A-187D67992235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C9541-015F-453C-AC28-33D1006CE96B}">
  <dimension ref="A1:CV75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00" ht="15" customHeight="1">
      <c r="A1" s="1" t="s">
        <v>0</v>
      </c>
      <c r="B1" s="2"/>
      <c r="C1" s="2"/>
    </row>
    <row r="2" spans="1:100" ht="15" customHeight="1">
      <c r="A2" s="1" t="s">
        <v>317</v>
      </c>
      <c r="B2" s="4" t="s">
        <v>6</v>
      </c>
      <c r="C2" s="4" t="s">
        <v>6</v>
      </c>
      <c r="E2" s="87" t="s">
        <v>138</v>
      </c>
      <c r="F2" s="88"/>
      <c r="G2" s="89"/>
      <c r="H2" s="6"/>
      <c r="CH2" s="6"/>
    </row>
    <row r="3" spans="1:100" ht="15" customHeight="1">
      <c r="A3" s="5" t="s">
        <v>362</v>
      </c>
      <c r="B3" s="2"/>
      <c r="C3" s="2"/>
      <c r="CE3" s="7"/>
    </row>
    <row r="4" spans="1:100" ht="22.5" customHeight="1"/>
    <row r="5" spans="1:100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702</v>
      </c>
      <c r="I5" s="76">
        <v>703</v>
      </c>
      <c r="J5" s="76">
        <v>704</v>
      </c>
      <c r="K5" s="76">
        <v>705</v>
      </c>
      <c r="L5" s="76">
        <v>706</v>
      </c>
      <c r="M5" s="76">
        <v>707</v>
      </c>
      <c r="N5" s="76">
        <v>708</v>
      </c>
      <c r="O5" s="76">
        <v>710</v>
      </c>
      <c r="P5" s="76">
        <v>711</v>
      </c>
      <c r="Q5" s="76">
        <v>712</v>
      </c>
      <c r="R5" s="76">
        <v>713</v>
      </c>
      <c r="S5" s="76">
        <v>714</v>
      </c>
      <c r="T5" s="76">
        <v>715</v>
      </c>
      <c r="U5" s="76">
        <v>903</v>
      </c>
      <c r="V5" s="76">
        <v>716</v>
      </c>
      <c r="W5" s="76">
        <v>717</v>
      </c>
      <c r="X5" s="76">
        <v>718</v>
      </c>
      <c r="Y5" s="76">
        <v>719</v>
      </c>
      <c r="Z5" s="76">
        <v>720</v>
      </c>
      <c r="AA5" s="76">
        <v>721</v>
      </c>
      <c r="AB5" s="76">
        <v>722</v>
      </c>
      <c r="AC5" s="76">
        <v>723</v>
      </c>
      <c r="AD5" s="76">
        <v>724</v>
      </c>
      <c r="AE5" s="76">
        <v>725</v>
      </c>
      <c r="AF5" s="76">
        <v>726</v>
      </c>
      <c r="AG5" s="76">
        <v>727</v>
      </c>
      <c r="AH5" s="76">
        <v>728</v>
      </c>
      <c r="AI5" s="76">
        <v>729</v>
      </c>
      <c r="AJ5" s="76">
        <v>730</v>
      </c>
      <c r="AK5" s="76">
        <v>731</v>
      </c>
      <c r="AL5" s="76">
        <v>732</v>
      </c>
      <c r="AM5" s="76">
        <v>733</v>
      </c>
      <c r="AN5" s="76">
        <v>734</v>
      </c>
      <c r="AO5" s="76">
        <v>735</v>
      </c>
      <c r="AP5" s="76">
        <v>736</v>
      </c>
      <c r="AQ5" s="76">
        <v>737</v>
      </c>
      <c r="AR5" s="76">
        <v>738</v>
      </c>
      <c r="AS5" s="76">
        <v>739</v>
      </c>
      <c r="AT5" s="76">
        <v>740</v>
      </c>
      <c r="AU5" s="76">
        <v>741</v>
      </c>
      <c r="AV5" s="76">
        <v>742</v>
      </c>
      <c r="AW5" s="76">
        <v>743</v>
      </c>
      <c r="AX5" s="76">
        <v>744</v>
      </c>
      <c r="AY5" s="76">
        <v>745</v>
      </c>
      <c r="AZ5" s="76">
        <v>746</v>
      </c>
      <c r="BA5" s="76">
        <v>747</v>
      </c>
      <c r="BB5" s="76">
        <v>748</v>
      </c>
      <c r="BC5" s="76">
        <v>749</v>
      </c>
      <c r="BD5" s="76">
        <v>750</v>
      </c>
      <c r="BE5" s="76">
        <v>751</v>
      </c>
      <c r="BF5" s="76">
        <v>752</v>
      </c>
      <c r="BG5" s="76">
        <v>753</v>
      </c>
      <c r="BH5" s="76">
        <v>754</v>
      </c>
      <c r="BI5" s="76">
        <v>755</v>
      </c>
      <c r="BJ5" s="76">
        <v>756</v>
      </c>
      <c r="BK5" s="76">
        <v>757</v>
      </c>
      <c r="BL5" s="76">
        <v>758</v>
      </c>
      <c r="BM5" s="76">
        <v>759</v>
      </c>
      <c r="BN5" s="76">
        <v>760</v>
      </c>
      <c r="BO5" s="76">
        <v>761</v>
      </c>
      <c r="BP5" s="76">
        <v>765</v>
      </c>
      <c r="BQ5" s="76">
        <v>766</v>
      </c>
      <c r="BR5" s="76">
        <v>767</v>
      </c>
      <c r="BS5" s="76">
        <v>768</v>
      </c>
      <c r="BT5" s="76">
        <v>769</v>
      </c>
      <c r="BU5" s="76">
        <v>770</v>
      </c>
      <c r="BV5" s="76">
        <v>771</v>
      </c>
      <c r="BW5" s="76">
        <v>772</v>
      </c>
      <c r="BX5" s="76">
        <v>773</v>
      </c>
      <c r="BY5" s="76">
        <v>774</v>
      </c>
      <c r="BZ5" s="76">
        <v>775</v>
      </c>
      <c r="CA5" s="76">
        <v>776</v>
      </c>
      <c r="CB5" s="76">
        <v>777</v>
      </c>
      <c r="CC5" s="76">
        <v>778</v>
      </c>
      <c r="CD5" s="76">
        <v>779</v>
      </c>
      <c r="CE5" s="76">
        <v>780</v>
      </c>
      <c r="CF5" s="76">
        <v>781</v>
      </c>
      <c r="CG5" s="76">
        <v>782</v>
      </c>
      <c r="CH5" s="76">
        <v>783</v>
      </c>
      <c r="CI5" s="76">
        <v>784</v>
      </c>
      <c r="CJ5" s="76">
        <v>785</v>
      </c>
      <c r="CK5" s="76">
        <v>904</v>
      </c>
      <c r="CL5" s="76">
        <v>905</v>
      </c>
      <c r="CM5" s="76">
        <v>906</v>
      </c>
      <c r="CN5" s="76">
        <v>90601</v>
      </c>
      <c r="CO5" s="76">
        <v>90602</v>
      </c>
      <c r="CP5" s="76">
        <v>907</v>
      </c>
      <c r="CQ5" s="76">
        <v>90701</v>
      </c>
      <c r="CR5" s="76">
        <v>90702</v>
      </c>
      <c r="CS5" s="76">
        <v>786</v>
      </c>
      <c r="CT5" s="76">
        <v>789</v>
      </c>
      <c r="CU5" s="76">
        <v>798</v>
      </c>
      <c r="CV5" s="77"/>
    </row>
    <row r="6" spans="1:100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108</v>
      </c>
      <c r="I6" s="54" t="s">
        <v>45</v>
      </c>
      <c r="J6" s="54" t="s">
        <v>11</v>
      </c>
      <c r="K6" s="54" t="s">
        <v>103</v>
      </c>
      <c r="L6" s="54" t="s">
        <v>104</v>
      </c>
      <c r="M6" s="54" t="s">
        <v>96</v>
      </c>
      <c r="N6" s="54" t="s">
        <v>105</v>
      </c>
      <c r="O6" s="54" t="s">
        <v>38</v>
      </c>
      <c r="P6" s="54" t="s">
        <v>39</v>
      </c>
      <c r="Q6" s="54" t="s">
        <v>34</v>
      </c>
      <c r="R6" s="54" t="s">
        <v>318</v>
      </c>
      <c r="S6" s="54" t="s">
        <v>72</v>
      </c>
      <c r="T6" s="54" t="s">
        <v>73</v>
      </c>
      <c r="U6" s="54" t="s">
        <v>74</v>
      </c>
      <c r="V6" s="54" t="s">
        <v>75</v>
      </c>
      <c r="W6" s="54" t="s">
        <v>27</v>
      </c>
      <c r="X6" s="54" t="s">
        <v>12</v>
      </c>
      <c r="Y6" s="54" t="s">
        <v>81</v>
      </c>
      <c r="Z6" s="54" t="s">
        <v>82</v>
      </c>
      <c r="AA6" s="54" t="s">
        <v>83</v>
      </c>
      <c r="AB6" s="54" t="s">
        <v>84</v>
      </c>
      <c r="AC6" s="54" t="s">
        <v>53</v>
      </c>
      <c r="AD6" s="54" t="s">
        <v>54</v>
      </c>
      <c r="AE6" s="54" t="s">
        <v>85</v>
      </c>
      <c r="AF6" s="54" t="s">
        <v>86</v>
      </c>
      <c r="AG6" s="54" t="s">
        <v>32</v>
      </c>
      <c r="AH6" s="54" t="s">
        <v>77</v>
      </c>
      <c r="AI6" s="54" t="s">
        <v>13</v>
      </c>
      <c r="AJ6" s="54" t="s">
        <v>319</v>
      </c>
      <c r="AK6" s="54" t="s">
        <v>88</v>
      </c>
      <c r="AL6" s="54" t="s">
        <v>89</v>
      </c>
      <c r="AM6" s="54" t="s">
        <v>90</v>
      </c>
      <c r="AN6" s="54" t="s">
        <v>91</v>
      </c>
      <c r="AO6" s="54" t="s">
        <v>79</v>
      </c>
      <c r="AP6" s="54" t="s">
        <v>106</v>
      </c>
      <c r="AQ6" s="54" t="s">
        <v>28</v>
      </c>
      <c r="AR6" s="54" t="s">
        <v>35</v>
      </c>
      <c r="AS6" s="54" t="s">
        <v>36</v>
      </c>
      <c r="AT6" s="54" t="s">
        <v>46</v>
      </c>
      <c r="AU6" s="54" t="s">
        <v>47</v>
      </c>
      <c r="AV6" s="54" t="s">
        <v>48</v>
      </c>
      <c r="AW6" s="54" t="s">
        <v>49</v>
      </c>
      <c r="AX6" s="54" t="s">
        <v>50</v>
      </c>
      <c r="AY6" s="54" t="s">
        <v>97</v>
      </c>
      <c r="AZ6" s="54" t="s">
        <v>98</v>
      </c>
      <c r="BA6" s="54" t="s">
        <v>99</v>
      </c>
      <c r="BB6" s="54" t="s">
        <v>109</v>
      </c>
      <c r="BC6" s="54" t="s">
        <v>110</v>
      </c>
      <c r="BD6" s="54" t="s">
        <v>14</v>
      </c>
      <c r="BE6" s="54" t="s">
        <v>15</v>
      </c>
      <c r="BF6" s="54" t="s">
        <v>111</v>
      </c>
      <c r="BG6" s="54" t="s">
        <v>112</v>
      </c>
      <c r="BH6" s="54" t="s">
        <v>113</v>
      </c>
      <c r="BI6" s="54" t="s">
        <v>100</v>
      </c>
      <c r="BJ6" s="54" t="s">
        <v>101</v>
      </c>
      <c r="BK6" s="54" t="s">
        <v>114</v>
      </c>
      <c r="BL6" s="54" t="s">
        <v>115</v>
      </c>
      <c r="BM6" s="54" t="s">
        <v>116</v>
      </c>
      <c r="BN6" s="54" t="s">
        <v>118</v>
      </c>
      <c r="BO6" s="54" t="s">
        <v>51</v>
      </c>
      <c r="BP6" s="54" t="s">
        <v>55</v>
      </c>
      <c r="BQ6" s="54" t="s">
        <v>56</v>
      </c>
      <c r="BR6" s="54" t="s">
        <v>57</v>
      </c>
      <c r="BS6" s="54" t="s">
        <v>58</v>
      </c>
      <c r="BT6" s="54" t="s">
        <v>92</v>
      </c>
      <c r="BU6" s="54" t="s">
        <v>320</v>
      </c>
      <c r="BV6" s="54" t="s">
        <v>94</v>
      </c>
      <c r="BW6" s="54" t="s">
        <v>59</v>
      </c>
      <c r="BX6" s="54" t="s">
        <v>60</v>
      </c>
      <c r="BY6" s="54" t="s">
        <v>61</v>
      </c>
      <c r="BZ6" s="54" t="s">
        <v>62</v>
      </c>
      <c r="CA6" s="54" t="s">
        <v>63</v>
      </c>
      <c r="CB6" s="54" t="s">
        <v>64</v>
      </c>
      <c r="CC6" s="54" t="s">
        <v>65</v>
      </c>
      <c r="CD6" s="54" t="s">
        <v>66</v>
      </c>
      <c r="CE6" s="54" t="s">
        <v>67</v>
      </c>
      <c r="CF6" s="54" t="s">
        <v>68</v>
      </c>
      <c r="CG6" s="54" t="s">
        <v>69</v>
      </c>
      <c r="CH6" s="54" t="s">
        <v>70</v>
      </c>
      <c r="CI6" s="54" t="s">
        <v>17</v>
      </c>
      <c r="CJ6" s="54" t="s">
        <v>18</v>
      </c>
      <c r="CK6" s="54" t="s">
        <v>19</v>
      </c>
      <c r="CL6" s="54" t="s">
        <v>20</v>
      </c>
      <c r="CM6" s="54" t="s">
        <v>21</v>
      </c>
      <c r="CN6" s="54" t="s">
        <v>22</v>
      </c>
      <c r="CO6" s="54" t="s">
        <v>23</v>
      </c>
      <c r="CP6" s="54" t="s">
        <v>24</v>
      </c>
      <c r="CQ6" s="54" t="s">
        <v>22</v>
      </c>
      <c r="CR6" s="54" t="s">
        <v>23</v>
      </c>
      <c r="CS6" s="54" t="s">
        <v>25</v>
      </c>
      <c r="CT6" s="54" t="s">
        <v>120</v>
      </c>
      <c r="CU6" s="54" t="s">
        <v>121</v>
      </c>
      <c r="CV6" s="77" t="s">
        <v>321</v>
      </c>
    </row>
    <row r="7" spans="1:100" ht="12.75" customHeight="1">
      <c r="A7" s="55" t="s">
        <v>146</v>
      </c>
      <c r="B7" s="17">
        <v>1001</v>
      </c>
      <c r="C7" s="56" t="s">
        <v>147</v>
      </c>
      <c r="D7" s="19">
        <f ca="1">+E7+F7+G7</f>
        <v>353389474.01999998</v>
      </c>
      <c r="E7" s="18">
        <f t="shared" ref="E7:S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353389474.01999998</v>
      </c>
      <c r="H7" s="18">
        <f t="shared" ca="1" si="0"/>
        <v>27188084.189999998</v>
      </c>
      <c r="I7" s="18">
        <f t="shared" ca="1" si="0"/>
        <v>0</v>
      </c>
      <c r="J7" s="18">
        <f t="shared" ca="1" si="0"/>
        <v>87339.01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251864616.72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ref="T7:T70" ca="1" si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U7" s="18">
        <f t="shared" ref="U7:AJ22" ca="1" si="2">IFERROR(IF($C$2="Yurtiçi",INDIRECT("'"&amp;$B$2&amp;"'!"&amp;ADDRESS(MATCH($B7,INDIRECT("'"&amp;$B$2&amp;"'!$B$1:$B$1095"),0),MATCH(U$5,INDIRECT("'"&amp;$B$2&amp;"'!5:5"),0))),IF($C$2="Yurtdışı",INDIRECT("'"&amp;$B$2&amp;"'!"&amp;ADDRESS(MATCH($B7,INDIRECT("'"&amp;$B$2&amp;"'!$B$1:$B$1095"),0),MATCH(U$5,INDIRECT("'"&amp;$B$2&amp;"'!5:5"),0)+1)),INDIRECT("'"&amp;$B$2&amp;"'!"&amp;ADDRESS(MATCH($B7,INDIRECT("'"&amp;$B$2&amp;"'!$B$1:$B$1095"),0),MATCH(U$5,INDIRECT("'"&amp;$B$2&amp;"'!5:5"),0)))+INDIRECT("'"&amp;$B$2&amp;"'!"&amp;ADDRESS(MATCH($B7,INDIRECT("'"&amp;$B$2&amp;"'!$B$1:$B$1095"),0),MATCH(U$5,INDIRECT("'"&amp;$B$2&amp;"'!5:5"),0)+1)))),0)</f>
        <v>0</v>
      </c>
      <c r="V7" s="18">
        <f t="shared" ca="1" si="2"/>
        <v>0</v>
      </c>
      <c r="W7" s="18">
        <f t="shared" ca="1" si="2"/>
        <v>0</v>
      </c>
      <c r="X7" s="18">
        <f t="shared" ca="1" si="2"/>
        <v>0</v>
      </c>
      <c r="Y7" s="18">
        <f t="shared" ca="1" si="2"/>
        <v>86296432.260000005</v>
      </c>
      <c r="Z7" s="18">
        <f t="shared" ca="1" si="2"/>
        <v>519731177.31000006</v>
      </c>
      <c r="AA7" s="18">
        <f t="shared" ca="1" si="2"/>
        <v>0</v>
      </c>
      <c r="AB7" s="18">
        <f t="shared" ca="1" si="2"/>
        <v>15597181.85</v>
      </c>
      <c r="AC7" s="18">
        <f t="shared" ca="1" si="2"/>
        <v>172206.25</v>
      </c>
      <c r="AD7" s="18">
        <f t="shared" ca="1" si="2"/>
        <v>0</v>
      </c>
      <c r="AE7" s="18">
        <f t="shared" ca="1" si="2"/>
        <v>0</v>
      </c>
      <c r="AF7" s="18">
        <f t="shared" ca="1" si="2"/>
        <v>0</v>
      </c>
      <c r="AG7" s="18">
        <f t="shared" ca="1" si="2"/>
        <v>0</v>
      </c>
      <c r="AH7" s="18">
        <f t="shared" ca="1" si="2"/>
        <v>0</v>
      </c>
      <c r="AI7" s="18">
        <f t="shared" ca="1" si="2"/>
        <v>0</v>
      </c>
      <c r="AJ7" s="18">
        <f t="shared" ca="1" si="2"/>
        <v>2185512.96</v>
      </c>
      <c r="AK7" s="18">
        <f t="shared" ref="AK7:AZ22" ca="1" si="3">IFERROR(IF($C$2="Yurtiçi",INDIRECT("'"&amp;$B$2&amp;"'!"&amp;ADDRESS(MATCH($B7,INDIRECT("'"&amp;$B$2&amp;"'!$B$1:$B$1095"),0),MATCH(AK$5,INDIRECT("'"&amp;$B$2&amp;"'!5:5"),0))),IF($C$2="Yurtdışı",INDIRECT("'"&amp;$B$2&amp;"'!"&amp;ADDRESS(MATCH($B7,INDIRECT("'"&amp;$B$2&amp;"'!$B$1:$B$1095"),0),MATCH(AK$5,INDIRECT("'"&amp;$B$2&amp;"'!5:5"),0)+1)),INDIRECT("'"&amp;$B$2&amp;"'!"&amp;ADDRESS(MATCH($B7,INDIRECT("'"&amp;$B$2&amp;"'!$B$1:$B$1095"),0),MATCH(AK$5,INDIRECT("'"&amp;$B$2&amp;"'!5:5"),0)))+INDIRECT("'"&amp;$B$2&amp;"'!"&amp;ADDRESS(MATCH($B7,INDIRECT("'"&amp;$B$2&amp;"'!$B$1:$B$1095"),0),MATCH(AK$5,INDIRECT("'"&amp;$B$2&amp;"'!5:5"),0)+1)))),0)</f>
        <v>0</v>
      </c>
      <c r="AL7" s="18">
        <f t="shared" ca="1" si="3"/>
        <v>0</v>
      </c>
      <c r="AM7" s="18">
        <f t="shared" ca="1" si="3"/>
        <v>160758798.18000001</v>
      </c>
      <c r="AN7" s="18">
        <f t="shared" ca="1" si="3"/>
        <v>0</v>
      </c>
      <c r="AO7" s="18">
        <f t="shared" ca="1" si="3"/>
        <v>0</v>
      </c>
      <c r="AP7" s="18">
        <f t="shared" ca="1" si="3"/>
        <v>8275397.2799999993</v>
      </c>
      <c r="AQ7" s="18">
        <f t="shared" ca="1" si="3"/>
        <v>0</v>
      </c>
      <c r="AR7" s="18">
        <f t="shared" ca="1" si="3"/>
        <v>0</v>
      </c>
      <c r="AS7" s="18">
        <f t="shared" ca="1" si="3"/>
        <v>0</v>
      </c>
      <c r="AT7" s="18">
        <f t="shared" ca="1" si="3"/>
        <v>208435515.17000002</v>
      </c>
      <c r="AU7" s="18">
        <f t="shared" ca="1" si="3"/>
        <v>2947178.33</v>
      </c>
      <c r="AV7" s="18">
        <f t="shared" ca="1" si="3"/>
        <v>0</v>
      </c>
      <c r="AW7" s="18">
        <f t="shared" ca="1" si="3"/>
        <v>0</v>
      </c>
      <c r="AX7" s="18">
        <f t="shared" ca="1" si="3"/>
        <v>0</v>
      </c>
      <c r="AY7" s="18">
        <f t="shared" ca="1" si="3"/>
        <v>0</v>
      </c>
      <c r="AZ7" s="18">
        <f t="shared" ca="1" si="3"/>
        <v>0</v>
      </c>
      <c r="BA7" s="18">
        <f t="shared" ref="BA7:BP22" ca="1" si="4">IFERROR(IF($C$2="Yurtiçi",INDIRECT("'"&amp;$B$2&amp;"'!"&amp;ADDRESS(MATCH($B7,INDIRECT("'"&amp;$B$2&amp;"'!$B$1:$B$1095"),0),MATCH(BA$5,INDIRECT("'"&amp;$B$2&amp;"'!5:5"),0))),IF($C$2="Yurtdışı",INDIRECT("'"&amp;$B$2&amp;"'!"&amp;ADDRESS(MATCH($B7,INDIRECT("'"&amp;$B$2&amp;"'!$B$1:$B$1095"),0),MATCH(BA$5,INDIRECT("'"&amp;$B$2&amp;"'!5:5"),0)+1)),INDIRECT("'"&amp;$B$2&amp;"'!"&amp;ADDRESS(MATCH($B7,INDIRECT("'"&amp;$B$2&amp;"'!$B$1:$B$1095"),0),MATCH(BA$5,INDIRECT("'"&amp;$B$2&amp;"'!5:5"),0)))+INDIRECT("'"&amp;$B$2&amp;"'!"&amp;ADDRESS(MATCH($B7,INDIRECT("'"&amp;$B$2&amp;"'!$B$1:$B$1095"),0),MATCH(BA$5,INDIRECT("'"&amp;$B$2&amp;"'!5:5"),0)+1)))),0)</f>
        <v>0</v>
      </c>
      <c r="BB7" s="18">
        <f t="shared" ca="1" si="4"/>
        <v>0</v>
      </c>
      <c r="BC7" s="18">
        <f t="shared" ca="1" si="4"/>
        <v>0</v>
      </c>
      <c r="BD7" s="18">
        <f t="shared" ca="1" si="4"/>
        <v>112470863.02</v>
      </c>
      <c r="BE7" s="18">
        <f t="shared" ca="1" si="4"/>
        <v>0</v>
      </c>
      <c r="BF7" s="18">
        <f t="shared" ca="1" si="4"/>
        <v>0</v>
      </c>
      <c r="BG7" s="18">
        <f t="shared" ca="1" si="4"/>
        <v>0</v>
      </c>
      <c r="BH7" s="18">
        <f t="shared" ca="1" si="4"/>
        <v>0</v>
      </c>
      <c r="BI7" s="18">
        <f t="shared" ca="1" si="4"/>
        <v>0</v>
      </c>
      <c r="BJ7" s="18">
        <f t="shared" ca="1" si="4"/>
        <v>0</v>
      </c>
      <c r="BK7" s="18">
        <f t="shared" ca="1" si="4"/>
        <v>0</v>
      </c>
      <c r="BL7" s="18">
        <f t="shared" ca="1" si="4"/>
        <v>0</v>
      </c>
      <c r="BM7" s="18">
        <f t="shared" ca="1" si="4"/>
        <v>0</v>
      </c>
      <c r="BN7" s="18">
        <f t="shared" ca="1" si="4"/>
        <v>0</v>
      </c>
      <c r="BO7" s="18">
        <f t="shared" ca="1" si="4"/>
        <v>0</v>
      </c>
      <c r="BP7" s="18">
        <f t="shared" ca="1" si="4"/>
        <v>136356455.44</v>
      </c>
      <c r="BQ7" s="18">
        <f t="shared" ref="BQ7:CF22" ca="1" si="5">IFERROR(IF($C$2="Yurtiçi",INDIRECT("'"&amp;$B$2&amp;"'!"&amp;ADDRESS(MATCH($B7,INDIRECT("'"&amp;$B$2&amp;"'!$B$1:$B$1095"),0),MATCH(BQ$5,INDIRECT("'"&amp;$B$2&amp;"'!5:5"),0))),IF($C$2="Yurtdışı",INDIRECT("'"&amp;$B$2&amp;"'!"&amp;ADDRESS(MATCH($B7,INDIRECT("'"&amp;$B$2&amp;"'!$B$1:$B$1095"),0),MATCH(BQ$5,INDIRECT("'"&amp;$B$2&amp;"'!5:5"),0)+1)),INDIRECT("'"&amp;$B$2&amp;"'!"&amp;ADDRESS(MATCH($B7,INDIRECT("'"&amp;$B$2&amp;"'!$B$1:$B$1095"),0),MATCH(BQ$5,INDIRECT("'"&amp;$B$2&amp;"'!5:5"),0)))+INDIRECT("'"&amp;$B$2&amp;"'!"&amp;ADDRESS(MATCH($B7,INDIRECT("'"&amp;$B$2&amp;"'!$B$1:$B$1095"),0),MATCH(BQ$5,INDIRECT("'"&amp;$B$2&amp;"'!5:5"),0)+1)))),0)</f>
        <v>25489128.219999999</v>
      </c>
      <c r="BR7" s="18">
        <f t="shared" ca="1" si="5"/>
        <v>84460745.950000003</v>
      </c>
      <c r="BS7" s="18">
        <f t="shared" ca="1" si="5"/>
        <v>4869862.4000000004</v>
      </c>
      <c r="BT7" s="18">
        <f t="shared" ca="1" si="5"/>
        <v>0</v>
      </c>
      <c r="BU7" s="18">
        <f t="shared" ca="1" si="5"/>
        <v>0</v>
      </c>
      <c r="BV7" s="18">
        <f t="shared" ca="1" si="5"/>
        <v>0</v>
      </c>
      <c r="BW7" s="18">
        <f t="shared" ca="1" si="5"/>
        <v>0</v>
      </c>
      <c r="BX7" s="18">
        <f t="shared" ca="1" si="5"/>
        <v>0</v>
      </c>
      <c r="BY7" s="18">
        <f t="shared" ca="1" si="5"/>
        <v>0</v>
      </c>
      <c r="BZ7" s="18">
        <f t="shared" ca="1" si="5"/>
        <v>0</v>
      </c>
      <c r="CA7" s="18">
        <f t="shared" ca="1" si="5"/>
        <v>0</v>
      </c>
      <c r="CB7" s="18">
        <f t="shared" ca="1" si="5"/>
        <v>0</v>
      </c>
      <c r="CC7" s="18">
        <f t="shared" ca="1" si="5"/>
        <v>0</v>
      </c>
      <c r="CD7" s="18">
        <f t="shared" ca="1" si="5"/>
        <v>0</v>
      </c>
      <c r="CE7" s="18">
        <f t="shared" ca="1" si="5"/>
        <v>0</v>
      </c>
      <c r="CF7" s="18">
        <f t="shared" ca="1" si="5"/>
        <v>0</v>
      </c>
      <c r="CG7" s="18">
        <f t="shared" ref="CD7:CI22" ca="1" si="6">IFERROR(IF($C$2="Yurtiçi",INDIRECT("'"&amp;$B$2&amp;"'!"&amp;ADDRESS(MATCH($B7,INDIRECT("'"&amp;$B$2&amp;"'!$B$1:$B$1095"),0),MATCH(CG$5,INDIRECT("'"&amp;$B$2&amp;"'!5:5"),0))),IF($C$2="Yurtdışı",INDIRECT("'"&amp;$B$2&amp;"'!"&amp;ADDRESS(MATCH($B7,INDIRECT("'"&amp;$B$2&amp;"'!$B$1:$B$1095"),0),MATCH(CG$5,INDIRECT("'"&amp;$B$2&amp;"'!5:5"),0)+1)),INDIRECT("'"&amp;$B$2&amp;"'!"&amp;ADDRESS(MATCH($B7,INDIRECT("'"&amp;$B$2&amp;"'!$B$1:$B$1095"),0),MATCH(CG$5,INDIRECT("'"&amp;$B$2&amp;"'!5:5"),0)))+INDIRECT("'"&amp;$B$2&amp;"'!"&amp;ADDRESS(MATCH($B7,INDIRECT("'"&amp;$B$2&amp;"'!$B$1:$B$1095"),0),MATCH(CG$5,INDIRECT("'"&amp;$B$2&amp;"'!5:5"),0)+1)))),0)</f>
        <v>0</v>
      </c>
      <c r="CH7" s="18">
        <f t="shared" ca="1" si="6"/>
        <v>0</v>
      </c>
      <c r="CI7" s="18">
        <f t="shared" ca="1" si="6"/>
        <v>0</v>
      </c>
      <c r="CJ7" s="19">
        <f ca="1">CK7+CL7+CM7+CP7</f>
        <v>0</v>
      </c>
      <c r="CK7" s="18">
        <f t="shared" ref="CK7:CL26" ca="1" si="7">IFERROR(IF($C$2="Yurtiçi",INDIRECT("'"&amp;$B$2&amp;"'!"&amp;ADDRESS(MATCH($B7,INDIRECT("'"&amp;$B$2&amp;"'!$B$1:$B$1095"),0),MATCH(CK$5,INDIRECT("'"&amp;$B$2&amp;"'!5:5"),0))),IF($C$2="Yurtdışı",INDIRECT("'"&amp;$B$2&amp;"'!"&amp;ADDRESS(MATCH($B7,INDIRECT("'"&amp;$B$2&amp;"'!$B$1:$B$1095"),0),MATCH(CK$5,INDIRECT("'"&amp;$B$2&amp;"'!5:5"),0)+1)),INDIRECT("'"&amp;$B$2&amp;"'!"&amp;ADDRESS(MATCH($B7,INDIRECT("'"&amp;$B$2&amp;"'!$B$1:$B$1095"),0),MATCH(CK$5,INDIRECT("'"&amp;$B$2&amp;"'!5:5"),0)))+INDIRECT("'"&amp;$B$2&amp;"'!"&amp;ADDRESS(MATCH($B7,INDIRECT("'"&amp;$B$2&amp;"'!$B$1:$B$1095"),0),MATCH(CK$5,INDIRECT("'"&amp;$B$2&amp;"'!5:5"),0)+1)))),0)</f>
        <v>0</v>
      </c>
      <c r="CL7" s="18">
        <f t="shared" ca="1" si="7"/>
        <v>0</v>
      </c>
      <c r="CM7" s="19">
        <f ca="1">+CN7+CO7</f>
        <v>0</v>
      </c>
      <c r="CN7" s="18">
        <f t="shared" ref="CN7:CO26" ca="1" si="8">IFERROR(IF($C$2="Yurtiçi",INDIRECT("'"&amp;$B$2&amp;"'!"&amp;ADDRESS(MATCH($B7,INDIRECT("'"&amp;$B$2&amp;"'!$B$1:$B$1095"),0),MATCH(CN$5,INDIRECT("'"&amp;$B$2&amp;"'!5:5"),0))),IF($C$2="Yurtdışı",INDIRECT("'"&amp;$B$2&amp;"'!"&amp;ADDRESS(MATCH($B7,INDIRECT("'"&amp;$B$2&amp;"'!$B$1:$B$1095"),0),MATCH(CN$5,INDIRECT("'"&amp;$B$2&amp;"'!5:5"),0)+1)),INDIRECT("'"&amp;$B$2&amp;"'!"&amp;ADDRESS(MATCH($B7,INDIRECT("'"&amp;$B$2&amp;"'!$B$1:$B$1095"),0),MATCH(CN$5,INDIRECT("'"&amp;$B$2&amp;"'!5:5"),0)))+INDIRECT("'"&amp;$B$2&amp;"'!"&amp;ADDRESS(MATCH($B7,INDIRECT("'"&amp;$B$2&amp;"'!$B$1:$B$1095"),0),MATCH(CN$5,INDIRECT("'"&amp;$B$2&amp;"'!5:5"),0)+1)))),0)</f>
        <v>0</v>
      </c>
      <c r="CO7" s="18">
        <f t="shared" ca="1" si="8"/>
        <v>0</v>
      </c>
      <c r="CP7" s="19">
        <f ca="1">+CQ7+CR7</f>
        <v>0</v>
      </c>
      <c r="CQ7" s="18">
        <f t="shared" ref="CQ7:CU22" ca="1" si="9">IFERROR(IF($C$2="Yurtiçi",INDIRECT("'"&amp;$B$2&amp;"'!"&amp;ADDRESS(MATCH($B7,INDIRECT("'"&amp;$B$2&amp;"'!$B$1:$B$1095"),0),MATCH(CQ$5,INDIRECT("'"&amp;$B$2&amp;"'!5:5"),0))),IF($C$2="Yurtdışı",INDIRECT("'"&amp;$B$2&amp;"'!"&amp;ADDRESS(MATCH($B7,INDIRECT("'"&amp;$B$2&amp;"'!$B$1:$B$1095"),0),MATCH(CQ$5,INDIRECT("'"&amp;$B$2&amp;"'!5:5"),0)+1)),INDIRECT("'"&amp;$B$2&amp;"'!"&amp;ADDRESS(MATCH($B7,INDIRECT("'"&amp;$B$2&amp;"'!$B$1:$B$1095"),0),MATCH(CQ$5,INDIRECT("'"&amp;$B$2&amp;"'!5:5"),0)))+INDIRECT("'"&amp;$B$2&amp;"'!"&amp;ADDRESS(MATCH($B7,INDIRECT("'"&amp;$B$2&amp;"'!$B$1:$B$1095"),0),MATCH(CQ$5,INDIRECT("'"&amp;$B$2&amp;"'!5:5"),0)+1)))),0)</f>
        <v>0</v>
      </c>
      <c r="CR7" s="18">
        <f t="shared" ca="1" si="9"/>
        <v>0</v>
      </c>
      <c r="CS7" s="18">
        <f t="shared" ca="1" si="9"/>
        <v>2124966.42</v>
      </c>
      <c r="CT7" s="18">
        <f t="shared" ca="1" si="9"/>
        <v>0</v>
      </c>
      <c r="CU7" s="18">
        <f t="shared" ca="1" si="9"/>
        <v>0</v>
      </c>
      <c r="CV7" s="19">
        <f ca="1">+D7+SUM(H7:CJ7)+SUM(CS7:CU7)</f>
        <v>2002700934.9800003</v>
      </c>
    </row>
    <row r="8" spans="1:100" ht="12.75" customHeight="1">
      <c r="A8" s="55" t="s">
        <v>149</v>
      </c>
      <c r="B8" s="17">
        <v>1003</v>
      </c>
      <c r="C8" s="56" t="s">
        <v>147</v>
      </c>
      <c r="D8" s="19">
        <f t="shared" ref="D8:D22" ca="1" si="10">+E8+F8+G8</f>
        <v>5963768421.9099998</v>
      </c>
      <c r="E8" s="18">
        <f t="shared" ca="1" si="0"/>
        <v>1482820143.52</v>
      </c>
      <c r="F8" s="18">
        <f t="shared" ca="1" si="0"/>
        <v>2565439766.5900002</v>
      </c>
      <c r="G8" s="18">
        <f t="shared" ca="1" si="0"/>
        <v>1915508511.8000002</v>
      </c>
      <c r="H8" s="18">
        <f t="shared" ca="1" si="0"/>
        <v>854283000.53999996</v>
      </c>
      <c r="I8" s="18">
        <f t="shared" ca="1" si="0"/>
        <v>1414899481.9200001</v>
      </c>
      <c r="J8" s="18">
        <f t="shared" ca="1" si="0"/>
        <v>35920187.200000003</v>
      </c>
      <c r="K8" s="18">
        <f t="shared" ca="1" si="0"/>
        <v>2386734.58</v>
      </c>
      <c r="L8" s="18">
        <f t="shared" ca="1" si="0"/>
        <v>0</v>
      </c>
      <c r="M8" s="18">
        <f t="shared" ca="1" si="0"/>
        <v>821367.74</v>
      </c>
      <c r="N8" s="18">
        <f t="shared" ca="1" si="0"/>
        <v>0</v>
      </c>
      <c r="O8" s="18">
        <f t="shared" ca="1" si="0"/>
        <v>394314406.59999996</v>
      </c>
      <c r="P8" s="18">
        <f t="shared" ca="1" si="0"/>
        <v>0</v>
      </c>
      <c r="Q8" s="18">
        <f t="shared" ca="1" si="0"/>
        <v>297117399.62</v>
      </c>
      <c r="R8" s="18">
        <f t="shared" ca="1" si="0"/>
        <v>0</v>
      </c>
      <c r="S8" s="18">
        <f t="shared" ca="1" si="0"/>
        <v>0</v>
      </c>
      <c r="T8" s="18">
        <f t="shared" ca="1" si="1"/>
        <v>4521132705.8800001</v>
      </c>
      <c r="U8" s="18">
        <f t="shared" ca="1" si="2"/>
        <v>0</v>
      </c>
      <c r="V8" s="18">
        <f t="shared" ca="1" si="2"/>
        <v>880450200.75999999</v>
      </c>
      <c r="W8" s="18">
        <f t="shared" ca="1" si="2"/>
        <v>3038666572.04</v>
      </c>
      <c r="X8" s="18">
        <f t="shared" ca="1" si="2"/>
        <v>365104.58</v>
      </c>
      <c r="Y8" s="18">
        <f t="shared" ca="1" si="2"/>
        <v>138951894.07999998</v>
      </c>
      <c r="Z8" s="18">
        <f t="shared" ca="1" si="2"/>
        <v>323537372.22000003</v>
      </c>
      <c r="AA8" s="18">
        <f t="shared" ca="1" si="2"/>
        <v>98411.350000000093</v>
      </c>
      <c r="AB8" s="18">
        <f t="shared" ca="1" si="2"/>
        <v>0</v>
      </c>
      <c r="AC8" s="18">
        <f t="shared" ca="1" si="2"/>
        <v>61582984.390000001</v>
      </c>
      <c r="AD8" s="18">
        <f t="shared" ca="1" si="2"/>
        <v>355663062.04999769</v>
      </c>
      <c r="AE8" s="18">
        <f t="shared" ca="1" si="2"/>
        <v>0</v>
      </c>
      <c r="AF8" s="18">
        <f t="shared" ca="1" si="2"/>
        <v>30089358.760000002</v>
      </c>
      <c r="AG8" s="18">
        <f t="shared" ca="1" si="2"/>
        <v>26815132.829999998</v>
      </c>
      <c r="AH8" s="18">
        <f t="shared" ca="1" si="2"/>
        <v>37079866.579999998</v>
      </c>
      <c r="AI8" s="18">
        <f t="shared" ca="1" si="2"/>
        <v>0</v>
      </c>
      <c r="AJ8" s="18">
        <f t="shared" ca="1" si="2"/>
        <v>6045640.0099999998</v>
      </c>
      <c r="AK8" s="18">
        <f t="shared" ca="1" si="3"/>
        <v>777328.87</v>
      </c>
      <c r="AL8" s="18">
        <f t="shared" ca="1" si="3"/>
        <v>0</v>
      </c>
      <c r="AM8" s="18">
        <f t="shared" ca="1" si="3"/>
        <v>174639052.03</v>
      </c>
      <c r="AN8" s="18">
        <f t="shared" ca="1" si="3"/>
        <v>0</v>
      </c>
      <c r="AO8" s="18">
        <f t="shared" ca="1" si="3"/>
        <v>0</v>
      </c>
      <c r="AP8" s="18">
        <f t="shared" ca="1" si="3"/>
        <v>12125658.09</v>
      </c>
      <c r="AQ8" s="18">
        <f t="shared" ca="1" si="3"/>
        <v>0</v>
      </c>
      <c r="AR8" s="18">
        <f t="shared" ca="1" si="3"/>
        <v>0</v>
      </c>
      <c r="AS8" s="18">
        <f t="shared" ca="1" si="3"/>
        <v>0</v>
      </c>
      <c r="AT8" s="18">
        <f t="shared" ca="1" si="3"/>
        <v>0</v>
      </c>
      <c r="AU8" s="18">
        <f t="shared" ca="1" si="3"/>
        <v>0</v>
      </c>
      <c r="AV8" s="18">
        <f t="shared" ca="1" si="3"/>
        <v>0</v>
      </c>
      <c r="AW8" s="18">
        <f t="shared" ca="1" si="3"/>
        <v>0</v>
      </c>
      <c r="AX8" s="18">
        <f t="shared" ca="1" si="3"/>
        <v>0</v>
      </c>
      <c r="AY8" s="18">
        <f t="shared" ca="1" si="3"/>
        <v>0</v>
      </c>
      <c r="AZ8" s="18">
        <f t="shared" ca="1" si="3"/>
        <v>0</v>
      </c>
      <c r="BA8" s="18">
        <f t="shared" ca="1" si="4"/>
        <v>0</v>
      </c>
      <c r="BB8" s="18">
        <f t="shared" ca="1" si="4"/>
        <v>325740368.94999999</v>
      </c>
      <c r="BC8" s="18">
        <f t="shared" ca="1" si="4"/>
        <v>0</v>
      </c>
      <c r="BD8" s="18">
        <f t="shared" ca="1" si="4"/>
        <v>122759033.08</v>
      </c>
      <c r="BE8" s="18">
        <f t="shared" ca="1" si="4"/>
        <v>0</v>
      </c>
      <c r="BF8" s="18">
        <f t="shared" ca="1" si="4"/>
        <v>0</v>
      </c>
      <c r="BG8" s="18">
        <f t="shared" ca="1" si="4"/>
        <v>0</v>
      </c>
      <c r="BH8" s="18">
        <f t="shared" ca="1" si="4"/>
        <v>0</v>
      </c>
      <c r="BI8" s="18">
        <f t="shared" ca="1" si="4"/>
        <v>12797933.68</v>
      </c>
      <c r="BJ8" s="18">
        <f t="shared" ca="1" si="4"/>
        <v>0</v>
      </c>
      <c r="BK8" s="18">
        <f t="shared" ca="1" si="4"/>
        <v>0</v>
      </c>
      <c r="BL8" s="18">
        <f t="shared" ca="1" si="4"/>
        <v>0</v>
      </c>
      <c r="BM8" s="18">
        <f t="shared" ca="1" si="4"/>
        <v>43655773.780000001</v>
      </c>
      <c r="BN8" s="18">
        <f t="shared" ca="1" si="4"/>
        <v>18269113.34</v>
      </c>
      <c r="BO8" s="18">
        <f t="shared" ca="1" si="4"/>
        <v>0</v>
      </c>
      <c r="BP8" s="18">
        <f t="shared" ca="1" si="4"/>
        <v>3078356139.3600001</v>
      </c>
      <c r="BQ8" s="18">
        <f t="shared" ca="1" si="5"/>
        <v>14189598.73</v>
      </c>
      <c r="BR8" s="18">
        <f t="shared" ca="1" si="5"/>
        <v>313271003.60000002</v>
      </c>
      <c r="BS8" s="18">
        <f t="shared" ca="1" si="5"/>
        <v>217166986.84</v>
      </c>
      <c r="BT8" s="18">
        <f t="shared" ca="1" si="5"/>
        <v>0</v>
      </c>
      <c r="BU8" s="18">
        <f t="shared" ca="1" si="5"/>
        <v>0</v>
      </c>
      <c r="BV8" s="18">
        <f t="shared" ca="1" si="5"/>
        <v>95693683.230000004</v>
      </c>
      <c r="BW8" s="18">
        <f t="shared" ca="1" si="5"/>
        <v>0</v>
      </c>
      <c r="BX8" s="18">
        <f t="shared" ca="1" si="5"/>
        <v>109647.14</v>
      </c>
      <c r="BY8" s="18">
        <f t="shared" ca="1" si="5"/>
        <v>0</v>
      </c>
      <c r="BZ8" s="18">
        <f t="shared" ca="1" si="5"/>
        <v>0</v>
      </c>
      <c r="CA8" s="18">
        <f t="shared" ca="1" si="5"/>
        <v>2099367.9499999997</v>
      </c>
      <c r="CB8" s="18">
        <f t="shared" ca="1" si="5"/>
        <v>180135444.68000001</v>
      </c>
      <c r="CC8" s="18">
        <f t="shared" ca="1" si="5"/>
        <v>61916.5</v>
      </c>
      <c r="CD8" s="18">
        <f t="shared" ca="1" si="6"/>
        <v>6973515.6899999995</v>
      </c>
      <c r="CE8" s="18">
        <f t="shared" ca="1" si="6"/>
        <v>1444739.79</v>
      </c>
      <c r="CF8" s="18">
        <f t="shared" ca="1" si="6"/>
        <v>0</v>
      </c>
      <c r="CG8" s="18">
        <f t="shared" ca="1" si="6"/>
        <v>1586909.19</v>
      </c>
      <c r="CH8" s="18">
        <f t="shared" ca="1" si="6"/>
        <v>809957.48</v>
      </c>
      <c r="CI8" s="18">
        <f t="shared" ca="1" si="6"/>
        <v>325324921.21999991</v>
      </c>
      <c r="CJ8" s="19">
        <f t="shared" ref="CJ8:CJ22" ca="1" si="11">CK8+CL8+CM8+CP8</f>
        <v>4833268535.4599991</v>
      </c>
      <c r="CK8" s="18">
        <f t="shared" ca="1" si="7"/>
        <v>2832792.12</v>
      </c>
      <c r="CL8" s="18">
        <f t="shared" ca="1" si="7"/>
        <v>734323.58000000007</v>
      </c>
      <c r="CM8" s="19">
        <f t="shared" ref="CM8:CM22" ca="1" si="12">+CN8+CO8</f>
        <v>1696704823.27</v>
      </c>
      <c r="CN8" s="18">
        <f t="shared" ca="1" si="8"/>
        <v>145780239.28</v>
      </c>
      <c r="CO8" s="18">
        <f t="shared" ca="1" si="8"/>
        <v>1550924583.99</v>
      </c>
      <c r="CP8" s="19">
        <f t="shared" ref="CP8:CP22" ca="1" si="13">+CQ8+CR8</f>
        <v>3132996596.4899993</v>
      </c>
      <c r="CQ8" s="18">
        <f t="shared" ca="1" si="9"/>
        <v>797138473.13999987</v>
      </c>
      <c r="CR8" s="18">
        <f t="shared" ca="1" si="9"/>
        <v>2335858123.3499994</v>
      </c>
      <c r="CS8" s="18">
        <f t="shared" ca="1" si="9"/>
        <v>76244884.619999245</v>
      </c>
      <c r="CT8" s="18">
        <f t="shared" ca="1" si="9"/>
        <v>0</v>
      </c>
      <c r="CU8" s="18">
        <f t="shared" ca="1" si="9"/>
        <v>0</v>
      </c>
      <c r="CV8" s="19">
        <f t="shared" ref="CV8:CV41" ca="1" si="14">+D8+SUM(H8:CJ8)+SUM(CS8:CU8)</f>
        <v>28241490818.940002</v>
      </c>
    </row>
    <row r="9" spans="1:100" ht="12.75" customHeight="1">
      <c r="A9" s="55" t="s">
        <v>151</v>
      </c>
      <c r="B9" s="17">
        <v>1004</v>
      </c>
      <c r="C9" s="56" t="s">
        <v>147</v>
      </c>
      <c r="D9" s="19">
        <f t="shared" ca="1" si="10"/>
        <v>6506033232.5349989</v>
      </c>
      <c r="E9" s="18">
        <f t="shared" ca="1" si="0"/>
        <v>2054710934.1999996</v>
      </c>
      <c r="F9" s="18">
        <f t="shared" ca="1" si="0"/>
        <v>2419646546.2610002</v>
      </c>
      <c r="G9" s="18">
        <f t="shared" ca="1" si="0"/>
        <v>2031675752.0739996</v>
      </c>
      <c r="H9" s="18">
        <f t="shared" ca="1" si="0"/>
        <v>600423314.76999998</v>
      </c>
      <c r="I9" s="18">
        <f t="shared" ca="1" si="0"/>
        <v>1143062078.27</v>
      </c>
      <c r="J9" s="18">
        <f t="shared" ca="1" si="0"/>
        <v>7370887.1200000001</v>
      </c>
      <c r="K9" s="18">
        <f t="shared" ca="1" si="0"/>
        <v>0</v>
      </c>
      <c r="L9" s="18">
        <f t="shared" ca="1" si="0"/>
        <v>0</v>
      </c>
      <c r="M9" s="18">
        <f t="shared" ca="1" si="0"/>
        <v>407231.22</v>
      </c>
      <c r="N9" s="18">
        <f t="shared" ca="1" si="0"/>
        <v>0</v>
      </c>
      <c r="O9" s="18">
        <f t="shared" ca="1" si="0"/>
        <v>600835115.04999995</v>
      </c>
      <c r="P9" s="18">
        <f t="shared" ca="1" si="0"/>
        <v>0</v>
      </c>
      <c r="Q9" s="18">
        <f t="shared" ca="1" si="0"/>
        <v>341760174.95999998</v>
      </c>
      <c r="R9" s="18">
        <f t="shared" ca="1" si="0"/>
        <v>0</v>
      </c>
      <c r="S9" s="18">
        <f t="shared" ca="1" si="0"/>
        <v>0</v>
      </c>
      <c r="T9" s="18">
        <f t="shared" ca="1" si="1"/>
        <v>12545811495.010002</v>
      </c>
      <c r="U9" s="18">
        <f t="shared" ca="1" si="2"/>
        <v>246887863.61000001</v>
      </c>
      <c r="V9" s="18">
        <f t="shared" ca="1" si="2"/>
        <v>1312582004.3200002</v>
      </c>
      <c r="W9" s="18">
        <f t="shared" ca="1" si="2"/>
        <v>8274364814.9800005</v>
      </c>
      <c r="X9" s="18">
        <f t="shared" ca="1" si="2"/>
        <v>14765678.93</v>
      </c>
      <c r="Y9" s="18">
        <f t="shared" ca="1" si="2"/>
        <v>158076546.03</v>
      </c>
      <c r="Z9" s="18">
        <f t="shared" ca="1" si="2"/>
        <v>161809919.89999998</v>
      </c>
      <c r="AA9" s="18">
        <f t="shared" ca="1" si="2"/>
        <v>214462.76</v>
      </c>
      <c r="AB9" s="18">
        <f t="shared" ca="1" si="2"/>
        <v>0</v>
      </c>
      <c r="AC9" s="18">
        <f t="shared" ca="1" si="2"/>
        <v>4758983.1399999997</v>
      </c>
      <c r="AD9" s="18">
        <f t="shared" ca="1" si="2"/>
        <v>234002556.83000001</v>
      </c>
      <c r="AE9" s="18">
        <f t="shared" ca="1" si="2"/>
        <v>0</v>
      </c>
      <c r="AF9" s="18">
        <f t="shared" ca="1" si="2"/>
        <v>118716801.63000001</v>
      </c>
      <c r="AG9" s="18">
        <f t="shared" ca="1" si="2"/>
        <v>11109063.9</v>
      </c>
      <c r="AH9" s="18">
        <f t="shared" ca="1" si="2"/>
        <v>21734110.700000003</v>
      </c>
      <c r="AI9" s="18">
        <f t="shared" ca="1" si="2"/>
        <v>13188998.520000001</v>
      </c>
      <c r="AJ9" s="18">
        <f t="shared" ca="1" si="2"/>
        <v>24866668.789999999</v>
      </c>
      <c r="AK9" s="18">
        <f t="shared" ca="1" si="3"/>
        <v>1390044.68</v>
      </c>
      <c r="AL9" s="18">
        <f t="shared" ca="1" si="3"/>
        <v>0</v>
      </c>
      <c r="AM9" s="18">
        <f t="shared" ca="1" si="3"/>
        <v>98716975</v>
      </c>
      <c r="AN9" s="18">
        <f t="shared" ca="1" si="3"/>
        <v>392706.11000000004</v>
      </c>
      <c r="AO9" s="18">
        <f t="shared" ca="1" si="3"/>
        <v>0</v>
      </c>
      <c r="AP9" s="18">
        <f t="shared" ca="1" si="3"/>
        <v>0</v>
      </c>
      <c r="AQ9" s="18">
        <f t="shared" ca="1" si="3"/>
        <v>0</v>
      </c>
      <c r="AR9" s="18">
        <f t="shared" ca="1" si="3"/>
        <v>0</v>
      </c>
      <c r="AS9" s="18">
        <f t="shared" ca="1" si="3"/>
        <v>0</v>
      </c>
      <c r="AT9" s="18">
        <f t="shared" ca="1" si="3"/>
        <v>0</v>
      </c>
      <c r="AU9" s="18">
        <f t="shared" ca="1" si="3"/>
        <v>0</v>
      </c>
      <c r="AV9" s="18">
        <f t="shared" ca="1" si="3"/>
        <v>0</v>
      </c>
      <c r="AW9" s="18">
        <f t="shared" ca="1" si="3"/>
        <v>0</v>
      </c>
      <c r="AX9" s="18">
        <f t="shared" ca="1" si="3"/>
        <v>0</v>
      </c>
      <c r="AY9" s="18">
        <f t="shared" ca="1" si="3"/>
        <v>0</v>
      </c>
      <c r="AZ9" s="18">
        <f t="shared" ca="1" si="3"/>
        <v>0</v>
      </c>
      <c r="BA9" s="18">
        <f t="shared" ca="1" si="4"/>
        <v>0</v>
      </c>
      <c r="BB9" s="18">
        <f t="shared" ca="1" si="4"/>
        <v>0</v>
      </c>
      <c r="BC9" s="18">
        <f t="shared" ca="1" si="4"/>
        <v>0</v>
      </c>
      <c r="BD9" s="18">
        <f t="shared" ca="1" si="4"/>
        <v>392914112.11000001</v>
      </c>
      <c r="BE9" s="18">
        <f t="shared" ca="1" si="4"/>
        <v>0</v>
      </c>
      <c r="BF9" s="18">
        <f t="shared" ca="1" si="4"/>
        <v>0</v>
      </c>
      <c r="BG9" s="18">
        <f t="shared" ca="1" si="4"/>
        <v>0</v>
      </c>
      <c r="BH9" s="18">
        <f t="shared" ca="1" si="4"/>
        <v>0</v>
      </c>
      <c r="BI9" s="18">
        <f t="shared" ca="1" si="4"/>
        <v>0</v>
      </c>
      <c r="BJ9" s="18">
        <f t="shared" ca="1" si="4"/>
        <v>0</v>
      </c>
      <c r="BK9" s="18">
        <f t="shared" ca="1" si="4"/>
        <v>0</v>
      </c>
      <c r="BL9" s="18">
        <f t="shared" ca="1" si="4"/>
        <v>0</v>
      </c>
      <c r="BM9" s="18">
        <f t="shared" ca="1" si="4"/>
        <v>18755715.399999999</v>
      </c>
      <c r="BN9" s="18">
        <f t="shared" ca="1" si="4"/>
        <v>3622865.59</v>
      </c>
      <c r="BO9" s="18">
        <f t="shared" ca="1" si="4"/>
        <v>0</v>
      </c>
      <c r="BP9" s="18">
        <f t="shared" ca="1" si="4"/>
        <v>1051653692.01</v>
      </c>
      <c r="BQ9" s="18">
        <f t="shared" ca="1" si="5"/>
        <v>133776314.98999999</v>
      </c>
      <c r="BR9" s="18">
        <f t="shared" ca="1" si="5"/>
        <v>104202783.94000001</v>
      </c>
      <c r="BS9" s="18">
        <f t="shared" ca="1" si="5"/>
        <v>228207885.63000003</v>
      </c>
      <c r="BT9" s="18">
        <f t="shared" ca="1" si="5"/>
        <v>0</v>
      </c>
      <c r="BU9" s="18">
        <f t="shared" ca="1" si="5"/>
        <v>0</v>
      </c>
      <c r="BV9" s="18">
        <f t="shared" ca="1" si="5"/>
        <v>132853006.97</v>
      </c>
      <c r="BW9" s="18">
        <f t="shared" ca="1" si="5"/>
        <v>0</v>
      </c>
      <c r="BX9" s="18">
        <f t="shared" ca="1" si="5"/>
        <v>2492.3000000000002</v>
      </c>
      <c r="BY9" s="18">
        <f t="shared" ca="1" si="5"/>
        <v>0</v>
      </c>
      <c r="BZ9" s="18">
        <f t="shared" ca="1" si="5"/>
        <v>0</v>
      </c>
      <c r="CA9" s="18">
        <f t="shared" ca="1" si="5"/>
        <v>2398169.54</v>
      </c>
      <c r="CB9" s="18">
        <f t="shared" ca="1" si="5"/>
        <v>52781744.100000001</v>
      </c>
      <c r="CC9" s="18">
        <f t="shared" ca="1" si="5"/>
        <v>29595284.539999999</v>
      </c>
      <c r="CD9" s="18">
        <f t="shared" ca="1" si="6"/>
        <v>58308767.699999996</v>
      </c>
      <c r="CE9" s="18">
        <f t="shared" ca="1" si="6"/>
        <v>0</v>
      </c>
      <c r="CF9" s="18">
        <f t="shared" ca="1" si="6"/>
        <v>0</v>
      </c>
      <c r="CG9" s="18">
        <f t="shared" ca="1" si="6"/>
        <v>0</v>
      </c>
      <c r="CH9" s="18">
        <f t="shared" ca="1" si="6"/>
        <v>51446.86</v>
      </c>
      <c r="CI9" s="18">
        <f t="shared" ca="1" si="6"/>
        <v>0</v>
      </c>
      <c r="CJ9" s="19">
        <f t="shared" ca="1" si="11"/>
        <v>62871047766.790001</v>
      </c>
      <c r="CK9" s="18">
        <f t="shared" ca="1" si="7"/>
        <v>0</v>
      </c>
      <c r="CL9" s="18">
        <f t="shared" ca="1" si="7"/>
        <v>15938018.07</v>
      </c>
      <c r="CM9" s="19">
        <f t="shared" ca="1" si="12"/>
        <v>19679713833.159164</v>
      </c>
      <c r="CN9" s="18">
        <f t="shared" ca="1" si="8"/>
        <v>3771014156.7093835</v>
      </c>
      <c r="CO9" s="18">
        <f t="shared" ca="1" si="8"/>
        <v>15908699676.44978</v>
      </c>
      <c r="CP9" s="19">
        <f t="shared" ca="1" si="13"/>
        <v>43175395915.560837</v>
      </c>
      <c r="CQ9" s="18">
        <f t="shared" ca="1" si="9"/>
        <v>11347017143.940216</v>
      </c>
      <c r="CR9" s="18">
        <f t="shared" ca="1" si="9"/>
        <v>31828378771.620621</v>
      </c>
      <c r="CS9" s="18">
        <f t="shared" ca="1" si="9"/>
        <v>263818886.66</v>
      </c>
      <c r="CT9" s="18">
        <f t="shared" ca="1" si="9"/>
        <v>0</v>
      </c>
      <c r="CU9" s="18">
        <f t="shared" ca="1" si="9"/>
        <v>0</v>
      </c>
      <c r="CV9" s="19">
        <f t="shared" ca="1" si="14"/>
        <v>97787272663.89502</v>
      </c>
    </row>
    <row r="10" spans="1:100" ht="12.75" customHeight="1">
      <c r="A10" s="55" t="s">
        <v>153</v>
      </c>
      <c r="B10" s="17">
        <v>1005</v>
      </c>
      <c r="C10" s="56" t="s">
        <v>147</v>
      </c>
      <c r="D10" s="19">
        <f t="shared" ca="1" si="10"/>
        <v>13542320226.210003</v>
      </c>
      <c r="E10" s="18">
        <f t="shared" ca="1" si="0"/>
        <v>2911284168.2390971</v>
      </c>
      <c r="F10" s="18">
        <f t="shared" ca="1" si="0"/>
        <v>5239463272.1687622</v>
      </c>
      <c r="G10" s="18">
        <f t="shared" ca="1" si="0"/>
        <v>5391572785.8021421</v>
      </c>
      <c r="H10" s="18">
        <f t="shared" ca="1" si="0"/>
        <v>181633483.41</v>
      </c>
      <c r="I10" s="18">
        <f t="shared" ca="1" si="0"/>
        <v>1437179113.5000501</v>
      </c>
      <c r="J10" s="18">
        <f t="shared" ca="1" si="0"/>
        <v>59550396.399999999</v>
      </c>
      <c r="K10" s="18">
        <f t="shared" ca="1" si="0"/>
        <v>42118697.140000001</v>
      </c>
      <c r="L10" s="18">
        <f t="shared" ca="1" si="0"/>
        <v>0</v>
      </c>
      <c r="M10" s="18">
        <f t="shared" ca="1" si="0"/>
        <v>2371917.16</v>
      </c>
      <c r="N10" s="18">
        <f t="shared" ca="1" si="0"/>
        <v>0</v>
      </c>
      <c r="O10" s="18">
        <f t="shared" ca="1" si="0"/>
        <v>1486748221.29001</v>
      </c>
      <c r="P10" s="18">
        <f t="shared" ca="1" si="0"/>
        <v>636903.49</v>
      </c>
      <c r="Q10" s="18">
        <f t="shared" ca="1" si="0"/>
        <v>1554194443.8699999</v>
      </c>
      <c r="R10" s="18">
        <f t="shared" ca="1" si="0"/>
        <v>0</v>
      </c>
      <c r="S10" s="18">
        <f t="shared" ca="1" si="0"/>
        <v>0</v>
      </c>
      <c r="T10" s="18">
        <f t="shared" ca="1" si="1"/>
        <v>8408733212.8097391</v>
      </c>
      <c r="U10" s="18">
        <f t="shared" ca="1" si="2"/>
        <v>801010896.88999999</v>
      </c>
      <c r="V10" s="18">
        <f t="shared" ca="1" si="2"/>
        <v>1726123782.56004</v>
      </c>
      <c r="W10" s="18">
        <f t="shared" ca="1" si="2"/>
        <v>13278375256.819201</v>
      </c>
      <c r="X10" s="18">
        <f t="shared" ca="1" si="2"/>
        <v>76465699.290009603</v>
      </c>
      <c r="Y10" s="18">
        <f t="shared" ca="1" si="2"/>
        <v>549439030.77999902</v>
      </c>
      <c r="Z10" s="18">
        <f t="shared" ca="1" si="2"/>
        <v>1009809665.6504029</v>
      </c>
      <c r="AA10" s="18">
        <f t="shared" ca="1" si="2"/>
        <v>566613.51</v>
      </c>
      <c r="AB10" s="18">
        <f t="shared" ca="1" si="2"/>
        <v>0</v>
      </c>
      <c r="AC10" s="18">
        <f t="shared" ca="1" si="2"/>
        <v>96429959.489978909</v>
      </c>
      <c r="AD10" s="18">
        <f t="shared" ca="1" si="2"/>
        <v>159753341.75994399</v>
      </c>
      <c r="AE10" s="18">
        <f t="shared" ca="1" si="2"/>
        <v>20289995.190000001</v>
      </c>
      <c r="AF10" s="18">
        <f t="shared" ca="1" si="2"/>
        <v>76046853.949999094</v>
      </c>
      <c r="AG10" s="18">
        <f t="shared" ca="1" si="2"/>
        <v>372095968.56999999</v>
      </c>
      <c r="AH10" s="18">
        <f t="shared" ca="1" si="2"/>
        <v>235941384.04999998</v>
      </c>
      <c r="AI10" s="18">
        <f t="shared" ca="1" si="2"/>
        <v>13585697.35</v>
      </c>
      <c r="AJ10" s="18">
        <f t="shared" ca="1" si="2"/>
        <v>105343221.45999999</v>
      </c>
      <c r="AK10" s="18">
        <f t="shared" ca="1" si="3"/>
        <v>14770955.519999901</v>
      </c>
      <c r="AL10" s="18">
        <f t="shared" ca="1" si="3"/>
        <v>0</v>
      </c>
      <c r="AM10" s="18">
        <f t="shared" ca="1" si="3"/>
        <v>340505582.71000314</v>
      </c>
      <c r="AN10" s="18">
        <f t="shared" ca="1" si="3"/>
        <v>11520706.66</v>
      </c>
      <c r="AO10" s="18">
        <f t="shared" ca="1" si="3"/>
        <v>0</v>
      </c>
      <c r="AP10" s="18">
        <f t="shared" ca="1" si="3"/>
        <v>5834787.2099999404</v>
      </c>
      <c r="AQ10" s="18">
        <f t="shared" ca="1" si="3"/>
        <v>0</v>
      </c>
      <c r="AR10" s="18">
        <f t="shared" ca="1" si="3"/>
        <v>0</v>
      </c>
      <c r="AS10" s="18">
        <f t="shared" ca="1" si="3"/>
        <v>0</v>
      </c>
      <c r="AT10" s="18">
        <f t="shared" ca="1" si="3"/>
        <v>0</v>
      </c>
      <c r="AU10" s="18">
        <f t="shared" ca="1" si="3"/>
        <v>0</v>
      </c>
      <c r="AV10" s="18">
        <f t="shared" ca="1" si="3"/>
        <v>0</v>
      </c>
      <c r="AW10" s="18">
        <f t="shared" ca="1" si="3"/>
        <v>0</v>
      </c>
      <c r="AX10" s="18">
        <f t="shared" ca="1" si="3"/>
        <v>0</v>
      </c>
      <c r="AY10" s="18">
        <f t="shared" ca="1" si="3"/>
        <v>0</v>
      </c>
      <c r="AZ10" s="18">
        <f t="shared" ca="1" si="3"/>
        <v>0</v>
      </c>
      <c r="BA10" s="18">
        <f t="shared" ca="1" si="4"/>
        <v>0</v>
      </c>
      <c r="BB10" s="18">
        <f t="shared" ca="1" si="4"/>
        <v>0</v>
      </c>
      <c r="BC10" s="18">
        <f t="shared" ca="1" si="4"/>
        <v>0</v>
      </c>
      <c r="BD10" s="18">
        <f t="shared" ca="1" si="4"/>
        <v>1273864064.9860399</v>
      </c>
      <c r="BE10" s="18">
        <f t="shared" ca="1" si="4"/>
        <v>0</v>
      </c>
      <c r="BF10" s="18">
        <f t="shared" ca="1" si="4"/>
        <v>0</v>
      </c>
      <c r="BG10" s="18">
        <f t="shared" ca="1" si="4"/>
        <v>0</v>
      </c>
      <c r="BH10" s="18">
        <f t="shared" ca="1" si="4"/>
        <v>0</v>
      </c>
      <c r="BI10" s="18">
        <f t="shared" ca="1" si="4"/>
        <v>107170927.8</v>
      </c>
      <c r="BJ10" s="18">
        <f t="shared" ca="1" si="4"/>
        <v>4518872.72</v>
      </c>
      <c r="BK10" s="18">
        <f t="shared" ca="1" si="4"/>
        <v>0</v>
      </c>
      <c r="BL10" s="18">
        <f t="shared" ca="1" si="4"/>
        <v>0</v>
      </c>
      <c r="BM10" s="18">
        <f t="shared" ca="1" si="4"/>
        <v>166324229.3900013</v>
      </c>
      <c r="BN10" s="18">
        <f t="shared" ca="1" si="4"/>
        <v>421808224.85006899</v>
      </c>
      <c r="BO10" s="18">
        <f t="shared" ca="1" si="4"/>
        <v>0</v>
      </c>
      <c r="BP10" s="18">
        <f t="shared" ca="1" si="4"/>
        <v>1162855100.6900001</v>
      </c>
      <c r="BQ10" s="18">
        <f t="shared" ca="1" si="5"/>
        <v>67819788.609999999</v>
      </c>
      <c r="BR10" s="18">
        <f t="shared" ca="1" si="5"/>
        <v>551369615.69000006</v>
      </c>
      <c r="BS10" s="18">
        <f t="shared" ca="1" si="5"/>
        <v>322834868.91997296</v>
      </c>
      <c r="BT10" s="18">
        <f t="shared" ca="1" si="5"/>
        <v>0</v>
      </c>
      <c r="BU10" s="18">
        <f t="shared" ca="1" si="5"/>
        <v>0</v>
      </c>
      <c r="BV10" s="18">
        <f t="shared" ca="1" si="5"/>
        <v>158572554.06</v>
      </c>
      <c r="BW10" s="18">
        <f t="shared" ca="1" si="5"/>
        <v>0</v>
      </c>
      <c r="BX10" s="18">
        <f t="shared" ca="1" si="5"/>
        <v>3195100.58</v>
      </c>
      <c r="BY10" s="18">
        <f t="shared" ca="1" si="5"/>
        <v>0</v>
      </c>
      <c r="BZ10" s="18">
        <f t="shared" ca="1" si="5"/>
        <v>74780548.719999999</v>
      </c>
      <c r="CA10" s="18">
        <f t="shared" ca="1" si="5"/>
        <v>62744190.049999997</v>
      </c>
      <c r="CB10" s="18">
        <f t="shared" ca="1" si="5"/>
        <v>1973880939.1199999</v>
      </c>
      <c r="CC10" s="18">
        <f t="shared" ca="1" si="5"/>
        <v>178963718.35000101</v>
      </c>
      <c r="CD10" s="18">
        <f t="shared" ca="1" si="6"/>
        <v>537516424.58000004</v>
      </c>
      <c r="CE10" s="18">
        <f t="shared" ca="1" si="6"/>
        <v>936599.63999999897</v>
      </c>
      <c r="CF10" s="18">
        <f t="shared" ca="1" si="6"/>
        <v>0</v>
      </c>
      <c r="CG10" s="18">
        <f t="shared" ca="1" si="6"/>
        <v>7240257.0300000003</v>
      </c>
      <c r="CH10" s="18">
        <f t="shared" ca="1" si="6"/>
        <v>57100338.619999997</v>
      </c>
      <c r="CI10" s="18">
        <f t="shared" ca="1" si="6"/>
        <v>2058238.4099999899</v>
      </c>
      <c r="CJ10" s="19">
        <f t="shared" ca="1" si="11"/>
        <v>17543889639.898319</v>
      </c>
      <c r="CK10" s="18">
        <f t="shared" ca="1" si="7"/>
        <v>5440143</v>
      </c>
      <c r="CL10" s="18">
        <f t="shared" ca="1" si="7"/>
        <v>3500212.7599999001</v>
      </c>
      <c r="CM10" s="19">
        <f t="shared" ca="1" si="12"/>
        <v>7313075089.7494936</v>
      </c>
      <c r="CN10" s="18">
        <f t="shared" ca="1" si="8"/>
        <v>3215332749.1399584</v>
      </c>
      <c r="CO10" s="18">
        <f t="shared" ca="1" si="8"/>
        <v>4097742340.6095352</v>
      </c>
      <c r="CP10" s="19">
        <f t="shared" ca="1" si="13"/>
        <v>10221874194.388824</v>
      </c>
      <c r="CQ10" s="18">
        <f t="shared" ca="1" si="9"/>
        <v>4486708108.6109219</v>
      </c>
      <c r="CR10" s="18">
        <f t="shared" ca="1" si="9"/>
        <v>5735166085.7779026</v>
      </c>
      <c r="CS10" s="18">
        <f t="shared" ca="1" si="9"/>
        <v>90940074.260006502</v>
      </c>
      <c r="CT10" s="18">
        <f t="shared" ca="1" si="9"/>
        <v>0</v>
      </c>
      <c r="CU10" s="18">
        <f t="shared" ca="1" si="9"/>
        <v>0</v>
      </c>
      <c r="CV10" s="19">
        <f t="shared" ca="1" si="14"/>
        <v>70379780331.673798</v>
      </c>
    </row>
    <row r="11" spans="1:100" ht="12.75" customHeight="1">
      <c r="A11" s="55" t="s">
        <v>155</v>
      </c>
      <c r="B11" s="17">
        <v>1006</v>
      </c>
      <c r="C11" s="56" t="s">
        <v>147</v>
      </c>
      <c r="D11" s="19">
        <f t="shared" ca="1" si="10"/>
        <v>31985536.560600001</v>
      </c>
      <c r="E11" s="18">
        <f t="shared" ca="1" si="0"/>
        <v>16411666.8506</v>
      </c>
      <c r="F11" s="18">
        <f t="shared" ca="1" si="0"/>
        <v>14694345.43</v>
      </c>
      <c r="G11" s="18">
        <f t="shared" ca="1" si="0"/>
        <v>879524.28</v>
      </c>
      <c r="H11" s="18">
        <f t="shared" ca="1" si="0"/>
        <v>0</v>
      </c>
      <c r="I11" s="18">
        <f t="shared" ca="1" si="0"/>
        <v>559772198.88999999</v>
      </c>
      <c r="J11" s="18">
        <f t="shared" ca="1" si="0"/>
        <v>0</v>
      </c>
      <c r="K11" s="18">
        <f t="shared" ca="1" si="0"/>
        <v>27923519.379999999</v>
      </c>
      <c r="L11" s="18">
        <f t="shared" ca="1" si="0"/>
        <v>0</v>
      </c>
      <c r="M11" s="18">
        <f t="shared" ca="1" si="0"/>
        <v>0</v>
      </c>
      <c r="N11" s="18">
        <f t="shared" ca="1" si="0"/>
        <v>0</v>
      </c>
      <c r="O11" s="18">
        <f t="shared" ca="1" si="0"/>
        <v>103005</v>
      </c>
      <c r="P11" s="18">
        <f t="shared" ca="1" si="0"/>
        <v>0</v>
      </c>
      <c r="Q11" s="18">
        <f t="shared" ca="1" si="0"/>
        <v>0</v>
      </c>
      <c r="R11" s="18">
        <f t="shared" ca="1" si="0"/>
        <v>0</v>
      </c>
      <c r="S11" s="18">
        <f t="shared" ca="1" si="0"/>
        <v>0</v>
      </c>
      <c r="T11" s="18">
        <f t="shared" ca="1" si="1"/>
        <v>7057036680.1350002</v>
      </c>
      <c r="U11" s="18">
        <f t="shared" ca="1" si="2"/>
        <v>40403193.869999997</v>
      </c>
      <c r="V11" s="18">
        <f t="shared" ca="1" si="2"/>
        <v>464443196.74860001</v>
      </c>
      <c r="W11" s="18">
        <f t="shared" ca="1" si="2"/>
        <v>1859030721.8448999</v>
      </c>
      <c r="X11" s="18">
        <f t="shared" ca="1" si="2"/>
        <v>0</v>
      </c>
      <c r="Y11" s="18">
        <f t="shared" ca="1" si="2"/>
        <v>585861.21</v>
      </c>
      <c r="Z11" s="18">
        <f t="shared" ca="1" si="2"/>
        <v>9881887.5270000007</v>
      </c>
      <c r="AA11" s="18">
        <f t="shared" ca="1" si="2"/>
        <v>952</v>
      </c>
      <c r="AB11" s="18">
        <f t="shared" ca="1" si="2"/>
        <v>0</v>
      </c>
      <c r="AC11" s="18">
        <f t="shared" ca="1" si="2"/>
        <v>0</v>
      </c>
      <c r="AD11" s="18">
        <f t="shared" ca="1" si="2"/>
        <v>772774.68</v>
      </c>
      <c r="AE11" s="18">
        <f t="shared" ca="1" si="2"/>
        <v>0</v>
      </c>
      <c r="AF11" s="18">
        <f t="shared" ca="1" si="2"/>
        <v>0</v>
      </c>
      <c r="AG11" s="18">
        <f t="shared" ca="1" si="2"/>
        <v>0</v>
      </c>
      <c r="AH11" s="18">
        <f t="shared" ca="1" si="2"/>
        <v>0</v>
      </c>
      <c r="AI11" s="18">
        <f t="shared" ca="1" si="2"/>
        <v>0</v>
      </c>
      <c r="AJ11" s="18">
        <f t="shared" ca="1" si="2"/>
        <v>2655414.96</v>
      </c>
      <c r="AK11" s="18">
        <f t="shared" ca="1" si="3"/>
        <v>229978.18</v>
      </c>
      <c r="AL11" s="18">
        <f t="shared" ca="1" si="3"/>
        <v>0</v>
      </c>
      <c r="AM11" s="18">
        <f t="shared" ca="1" si="3"/>
        <v>7220295.2999999998</v>
      </c>
      <c r="AN11" s="18">
        <f t="shared" ca="1" si="3"/>
        <v>0</v>
      </c>
      <c r="AO11" s="18">
        <f t="shared" ca="1" si="3"/>
        <v>0</v>
      </c>
      <c r="AP11" s="18">
        <f t="shared" ca="1" si="3"/>
        <v>64554.1</v>
      </c>
      <c r="AQ11" s="18">
        <f t="shared" ca="1" si="3"/>
        <v>0</v>
      </c>
      <c r="AR11" s="18">
        <f t="shared" ca="1" si="3"/>
        <v>0</v>
      </c>
      <c r="AS11" s="18">
        <f t="shared" ca="1" si="3"/>
        <v>0</v>
      </c>
      <c r="AT11" s="18">
        <f t="shared" ca="1" si="3"/>
        <v>133630238.3523</v>
      </c>
      <c r="AU11" s="18">
        <f t="shared" ca="1" si="3"/>
        <v>1685807.1259999999</v>
      </c>
      <c r="AV11" s="18">
        <f t="shared" ca="1" si="3"/>
        <v>1136854.8195</v>
      </c>
      <c r="AW11" s="18">
        <f t="shared" ca="1" si="3"/>
        <v>0</v>
      </c>
      <c r="AX11" s="18">
        <f t="shared" ca="1" si="3"/>
        <v>736937.9375</v>
      </c>
      <c r="AY11" s="18">
        <f t="shared" ca="1" si="3"/>
        <v>0</v>
      </c>
      <c r="AZ11" s="18">
        <f t="shared" ca="1" si="3"/>
        <v>0</v>
      </c>
      <c r="BA11" s="18">
        <f t="shared" ca="1" si="4"/>
        <v>0</v>
      </c>
      <c r="BB11" s="18">
        <f t="shared" ca="1" si="4"/>
        <v>0</v>
      </c>
      <c r="BC11" s="18">
        <f t="shared" ca="1" si="4"/>
        <v>0</v>
      </c>
      <c r="BD11" s="18">
        <f t="shared" ca="1" si="4"/>
        <v>39067874.639399998</v>
      </c>
      <c r="BE11" s="18">
        <f t="shared" ca="1" si="4"/>
        <v>0</v>
      </c>
      <c r="BF11" s="18">
        <f t="shared" ca="1" si="4"/>
        <v>0</v>
      </c>
      <c r="BG11" s="18">
        <f t="shared" ca="1" si="4"/>
        <v>0</v>
      </c>
      <c r="BH11" s="18">
        <f t="shared" ca="1" si="4"/>
        <v>0</v>
      </c>
      <c r="BI11" s="18">
        <f t="shared" ca="1" si="4"/>
        <v>0</v>
      </c>
      <c r="BJ11" s="18">
        <f t="shared" ca="1" si="4"/>
        <v>0</v>
      </c>
      <c r="BK11" s="18">
        <f t="shared" ca="1" si="4"/>
        <v>0</v>
      </c>
      <c r="BL11" s="18">
        <f t="shared" ca="1" si="4"/>
        <v>103744.73699999999</v>
      </c>
      <c r="BM11" s="18">
        <f t="shared" ca="1" si="4"/>
        <v>0</v>
      </c>
      <c r="BN11" s="18">
        <f t="shared" ca="1" si="4"/>
        <v>956985199.10140002</v>
      </c>
      <c r="BO11" s="18">
        <f t="shared" ca="1" si="4"/>
        <v>0</v>
      </c>
      <c r="BP11" s="18">
        <f t="shared" ca="1" si="4"/>
        <v>2126332.1090000002</v>
      </c>
      <c r="BQ11" s="18">
        <f t="shared" ca="1" si="5"/>
        <v>2026078.79</v>
      </c>
      <c r="BR11" s="18">
        <f t="shared" ca="1" si="5"/>
        <v>211547.88</v>
      </c>
      <c r="BS11" s="18">
        <f t="shared" ca="1" si="5"/>
        <v>2633968.7820000001</v>
      </c>
      <c r="BT11" s="18">
        <f t="shared" ca="1" si="5"/>
        <v>0</v>
      </c>
      <c r="BU11" s="18">
        <f t="shared" ca="1" si="5"/>
        <v>0</v>
      </c>
      <c r="BV11" s="18">
        <f t="shared" ca="1" si="5"/>
        <v>0</v>
      </c>
      <c r="BW11" s="18">
        <f t="shared" ca="1" si="5"/>
        <v>0</v>
      </c>
      <c r="BX11" s="18">
        <f t="shared" ca="1" si="5"/>
        <v>1397372.69</v>
      </c>
      <c r="BY11" s="18">
        <f t="shared" ca="1" si="5"/>
        <v>0</v>
      </c>
      <c r="BZ11" s="18">
        <f t="shared" ca="1" si="5"/>
        <v>0</v>
      </c>
      <c r="CA11" s="18">
        <f t="shared" ca="1" si="5"/>
        <v>14098613.470000001</v>
      </c>
      <c r="CB11" s="18">
        <f t="shared" ca="1" si="5"/>
        <v>928531485.85000002</v>
      </c>
      <c r="CC11" s="18">
        <f t="shared" ca="1" si="5"/>
        <v>1754538.75</v>
      </c>
      <c r="CD11" s="18">
        <f t="shared" ca="1" si="6"/>
        <v>161804943.00999999</v>
      </c>
      <c r="CE11" s="18">
        <f t="shared" ca="1" si="6"/>
        <v>0</v>
      </c>
      <c r="CF11" s="18">
        <f t="shared" ca="1" si="6"/>
        <v>0</v>
      </c>
      <c r="CG11" s="18">
        <f t="shared" ca="1" si="6"/>
        <v>64323106.809999995</v>
      </c>
      <c r="CH11" s="18">
        <f t="shared" ca="1" si="6"/>
        <v>22065038.510000002</v>
      </c>
      <c r="CI11" s="18">
        <f t="shared" ca="1" si="6"/>
        <v>90883189.989999995</v>
      </c>
      <c r="CJ11" s="19">
        <f t="shared" ca="1" si="11"/>
        <v>456408710.58000004</v>
      </c>
      <c r="CK11" s="18">
        <f t="shared" ca="1" si="7"/>
        <v>12971876.18</v>
      </c>
      <c r="CL11" s="18">
        <f t="shared" ca="1" si="7"/>
        <v>24992600.600000001</v>
      </c>
      <c r="CM11" s="19">
        <f t="shared" ca="1" si="12"/>
        <v>112466959.43000001</v>
      </c>
      <c r="CN11" s="18">
        <f t="shared" ca="1" si="8"/>
        <v>0</v>
      </c>
      <c r="CO11" s="18">
        <f t="shared" ca="1" si="8"/>
        <v>112466959.43000001</v>
      </c>
      <c r="CP11" s="19">
        <f t="shared" ca="1" si="13"/>
        <v>305977274.37</v>
      </c>
      <c r="CQ11" s="18">
        <f t="shared" ca="1" si="9"/>
        <v>0</v>
      </c>
      <c r="CR11" s="18">
        <f t="shared" ca="1" si="9"/>
        <v>305977274.37</v>
      </c>
      <c r="CS11" s="18">
        <f t="shared" ca="1" si="9"/>
        <v>5036366.71</v>
      </c>
      <c r="CT11" s="18">
        <f t="shared" ca="1" si="9"/>
        <v>0</v>
      </c>
      <c r="CU11" s="18">
        <f t="shared" ca="1" si="9"/>
        <v>0</v>
      </c>
      <c r="CV11" s="19">
        <f t="shared" ca="1" si="14"/>
        <v>12948757721.030197</v>
      </c>
    </row>
    <row r="12" spans="1:100" ht="12.75" customHeight="1">
      <c r="A12" s="55" t="s">
        <v>157</v>
      </c>
      <c r="B12" s="17">
        <v>1007</v>
      </c>
      <c r="C12" s="56" t="s">
        <v>147</v>
      </c>
      <c r="D12" s="19">
        <f t="shared" ca="1" si="1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1"/>
        <v>0</v>
      </c>
      <c r="U12" s="18">
        <f t="shared" ca="1" si="2"/>
        <v>0</v>
      </c>
      <c r="V12" s="18">
        <f t="shared" ca="1" si="2"/>
        <v>0</v>
      </c>
      <c r="W12" s="18">
        <f t="shared" ca="1" si="2"/>
        <v>0</v>
      </c>
      <c r="X12" s="18">
        <f t="shared" ca="1" si="2"/>
        <v>0</v>
      </c>
      <c r="Y12" s="18">
        <f t="shared" ca="1" si="2"/>
        <v>0</v>
      </c>
      <c r="Z12" s="18">
        <f t="shared" ca="1" si="2"/>
        <v>0</v>
      </c>
      <c r="AA12" s="18">
        <f t="shared" ca="1" si="2"/>
        <v>0</v>
      </c>
      <c r="AB12" s="18">
        <f t="shared" ca="1" si="2"/>
        <v>0</v>
      </c>
      <c r="AC12" s="18">
        <f t="shared" ca="1" si="2"/>
        <v>0</v>
      </c>
      <c r="AD12" s="18">
        <f t="shared" ca="1" si="2"/>
        <v>0</v>
      </c>
      <c r="AE12" s="18">
        <f t="shared" ca="1" si="2"/>
        <v>0</v>
      </c>
      <c r="AF12" s="18">
        <f t="shared" ca="1" si="2"/>
        <v>0</v>
      </c>
      <c r="AG12" s="18">
        <f t="shared" ca="1" si="2"/>
        <v>0</v>
      </c>
      <c r="AH12" s="18">
        <f t="shared" ca="1" si="2"/>
        <v>0</v>
      </c>
      <c r="AI12" s="18">
        <f t="shared" ca="1" si="2"/>
        <v>0</v>
      </c>
      <c r="AJ12" s="18">
        <f t="shared" ca="1" si="2"/>
        <v>0</v>
      </c>
      <c r="AK12" s="18">
        <f t="shared" ca="1" si="3"/>
        <v>0</v>
      </c>
      <c r="AL12" s="18">
        <f t="shared" ca="1" si="3"/>
        <v>0</v>
      </c>
      <c r="AM12" s="18">
        <f t="shared" ca="1" si="3"/>
        <v>0</v>
      </c>
      <c r="AN12" s="18">
        <f t="shared" ca="1" si="3"/>
        <v>0</v>
      </c>
      <c r="AO12" s="18">
        <f t="shared" ca="1" si="3"/>
        <v>0</v>
      </c>
      <c r="AP12" s="18">
        <f t="shared" ca="1" si="3"/>
        <v>0</v>
      </c>
      <c r="AQ12" s="18">
        <f t="shared" ca="1" si="3"/>
        <v>0</v>
      </c>
      <c r="AR12" s="18">
        <f t="shared" ca="1" si="3"/>
        <v>0</v>
      </c>
      <c r="AS12" s="18">
        <f t="shared" ca="1" si="3"/>
        <v>0</v>
      </c>
      <c r="AT12" s="18">
        <f t="shared" ca="1" si="3"/>
        <v>0</v>
      </c>
      <c r="AU12" s="18">
        <f t="shared" ca="1" si="3"/>
        <v>0</v>
      </c>
      <c r="AV12" s="18">
        <f t="shared" ca="1" si="3"/>
        <v>0</v>
      </c>
      <c r="AW12" s="18">
        <f t="shared" ca="1" si="3"/>
        <v>0</v>
      </c>
      <c r="AX12" s="18">
        <f t="shared" ca="1" si="3"/>
        <v>0</v>
      </c>
      <c r="AY12" s="18">
        <f t="shared" ca="1" si="3"/>
        <v>0</v>
      </c>
      <c r="AZ12" s="18">
        <f t="shared" ca="1" si="3"/>
        <v>0</v>
      </c>
      <c r="BA12" s="18">
        <f t="shared" ca="1" si="4"/>
        <v>0</v>
      </c>
      <c r="BB12" s="18">
        <f t="shared" ca="1" si="4"/>
        <v>0</v>
      </c>
      <c r="BC12" s="18">
        <f t="shared" ca="1" si="4"/>
        <v>0</v>
      </c>
      <c r="BD12" s="18">
        <f t="shared" ca="1" si="4"/>
        <v>0</v>
      </c>
      <c r="BE12" s="18">
        <f t="shared" ca="1" si="4"/>
        <v>0</v>
      </c>
      <c r="BF12" s="18">
        <f t="shared" ca="1" si="4"/>
        <v>0</v>
      </c>
      <c r="BG12" s="18">
        <f t="shared" ca="1" si="4"/>
        <v>0</v>
      </c>
      <c r="BH12" s="18">
        <f t="shared" ca="1" si="4"/>
        <v>0</v>
      </c>
      <c r="BI12" s="18">
        <f t="shared" ca="1" si="4"/>
        <v>549222255.6812675</v>
      </c>
      <c r="BJ12" s="18">
        <f t="shared" ca="1" si="4"/>
        <v>0</v>
      </c>
      <c r="BK12" s="18">
        <f t="shared" ca="1" si="4"/>
        <v>0</v>
      </c>
      <c r="BL12" s="18">
        <f t="shared" ca="1" si="4"/>
        <v>0</v>
      </c>
      <c r="BM12" s="18">
        <f t="shared" ca="1" si="4"/>
        <v>0</v>
      </c>
      <c r="BN12" s="18">
        <f t="shared" ca="1" si="4"/>
        <v>0</v>
      </c>
      <c r="BO12" s="18">
        <f t="shared" ca="1" si="4"/>
        <v>0</v>
      </c>
      <c r="BP12" s="18">
        <f t="shared" ca="1" si="4"/>
        <v>0</v>
      </c>
      <c r="BQ12" s="18">
        <f t="shared" ca="1" si="5"/>
        <v>0</v>
      </c>
      <c r="BR12" s="18">
        <f t="shared" ca="1" si="5"/>
        <v>0</v>
      </c>
      <c r="BS12" s="18">
        <f t="shared" ca="1" si="5"/>
        <v>0</v>
      </c>
      <c r="BT12" s="18">
        <f t="shared" ca="1" si="5"/>
        <v>0</v>
      </c>
      <c r="BU12" s="18">
        <f t="shared" ca="1" si="5"/>
        <v>0</v>
      </c>
      <c r="BV12" s="18">
        <f t="shared" ca="1" si="5"/>
        <v>0</v>
      </c>
      <c r="BW12" s="18">
        <f t="shared" ca="1" si="5"/>
        <v>0</v>
      </c>
      <c r="BX12" s="18">
        <f t="shared" ca="1" si="5"/>
        <v>0</v>
      </c>
      <c r="BY12" s="18">
        <f t="shared" ca="1" si="5"/>
        <v>0</v>
      </c>
      <c r="BZ12" s="18">
        <f t="shared" ca="1" si="5"/>
        <v>0</v>
      </c>
      <c r="CA12" s="18">
        <f t="shared" ca="1" si="5"/>
        <v>0</v>
      </c>
      <c r="CB12" s="18">
        <f t="shared" ca="1" si="5"/>
        <v>0</v>
      </c>
      <c r="CC12" s="18">
        <f t="shared" ca="1" si="5"/>
        <v>0</v>
      </c>
      <c r="CD12" s="18">
        <f t="shared" ca="1" si="6"/>
        <v>0</v>
      </c>
      <c r="CE12" s="18">
        <f t="shared" ca="1" si="6"/>
        <v>0</v>
      </c>
      <c r="CF12" s="18">
        <f t="shared" ca="1" si="6"/>
        <v>0</v>
      </c>
      <c r="CG12" s="18">
        <f t="shared" ca="1" si="6"/>
        <v>0</v>
      </c>
      <c r="CH12" s="18">
        <f t="shared" ca="1" si="6"/>
        <v>0</v>
      </c>
      <c r="CI12" s="18">
        <f t="shared" ca="1" si="6"/>
        <v>0</v>
      </c>
      <c r="CJ12" s="19">
        <f t="shared" ca="1" si="11"/>
        <v>0</v>
      </c>
      <c r="CK12" s="18">
        <f t="shared" ca="1" si="7"/>
        <v>0</v>
      </c>
      <c r="CL12" s="18">
        <f t="shared" ca="1" si="7"/>
        <v>0</v>
      </c>
      <c r="CM12" s="19">
        <f t="shared" ca="1" si="12"/>
        <v>0</v>
      </c>
      <c r="CN12" s="18">
        <f t="shared" ca="1" si="8"/>
        <v>0</v>
      </c>
      <c r="CO12" s="18">
        <f t="shared" ca="1" si="8"/>
        <v>0</v>
      </c>
      <c r="CP12" s="19">
        <f t="shared" ca="1" si="13"/>
        <v>0</v>
      </c>
      <c r="CQ12" s="18">
        <f t="shared" ca="1" si="9"/>
        <v>0</v>
      </c>
      <c r="CR12" s="18">
        <f t="shared" ca="1" si="9"/>
        <v>0</v>
      </c>
      <c r="CS12" s="18">
        <f t="shared" ca="1" si="9"/>
        <v>0</v>
      </c>
      <c r="CT12" s="18">
        <f t="shared" ca="1" si="9"/>
        <v>0</v>
      </c>
      <c r="CU12" s="18">
        <f t="shared" ca="1" si="9"/>
        <v>0</v>
      </c>
      <c r="CV12" s="19">
        <f t="shared" ca="1" si="14"/>
        <v>549222255.6812675</v>
      </c>
    </row>
    <row r="13" spans="1:100" ht="12.75" customHeight="1">
      <c r="A13" s="55" t="s">
        <v>159</v>
      </c>
      <c r="B13" s="17">
        <v>1008</v>
      </c>
      <c r="C13" s="56" t="s">
        <v>147</v>
      </c>
      <c r="D13" s="19">
        <f t="shared" ca="1" si="10"/>
        <v>1053710826.3599999</v>
      </c>
      <c r="E13" s="18">
        <f t="shared" ca="1" si="0"/>
        <v>99912935.790000007</v>
      </c>
      <c r="F13" s="18">
        <f t="shared" ca="1" si="0"/>
        <v>495948893.80999994</v>
      </c>
      <c r="G13" s="18">
        <f t="shared" ca="1" si="0"/>
        <v>457848996.75999999</v>
      </c>
      <c r="H13" s="18">
        <f t="shared" ca="1" si="0"/>
        <v>57989754.169999994</v>
      </c>
      <c r="I13" s="18">
        <f t="shared" ca="1" si="0"/>
        <v>333706451.42000002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120676208.64999999</v>
      </c>
      <c r="P13" s="18">
        <f t="shared" ca="1" si="0"/>
        <v>0</v>
      </c>
      <c r="Q13" s="18">
        <f t="shared" ca="1" si="0"/>
        <v>37988450.359999992</v>
      </c>
      <c r="R13" s="18">
        <f t="shared" ca="1" si="0"/>
        <v>0</v>
      </c>
      <c r="S13" s="18">
        <f t="shared" ca="1" si="0"/>
        <v>0</v>
      </c>
      <c r="T13" s="18">
        <f t="shared" ca="1" si="1"/>
        <v>9894338551.7127151</v>
      </c>
      <c r="U13" s="18">
        <f t="shared" ca="1" si="2"/>
        <v>11304295.7090855</v>
      </c>
      <c r="V13" s="18">
        <f t="shared" ca="1" si="2"/>
        <v>404624101.90999997</v>
      </c>
      <c r="W13" s="18">
        <f t="shared" ca="1" si="2"/>
        <v>3629841892.6700006</v>
      </c>
      <c r="X13" s="18">
        <f t="shared" ca="1" si="2"/>
        <v>128137.4</v>
      </c>
      <c r="Y13" s="18">
        <f t="shared" ca="1" si="2"/>
        <v>81114021.309999987</v>
      </c>
      <c r="Z13" s="18">
        <f t="shared" ca="1" si="2"/>
        <v>63165801.469999999</v>
      </c>
      <c r="AA13" s="18">
        <f t="shared" ca="1" si="2"/>
        <v>0</v>
      </c>
      <c r="AB13" s="18">
        <f t="shared" ca="1" si="2"/>
        <v>0</v>
      </c>
      <c r="AC13" s="18">
        <f t="shared" ca="1" si="2"/>
        <v>1132099.73</v>
      </c>
      <c r="AD13" s="18">
        <f t="shared" ca="1" si="2"/>
        <v>13721224.84</v>
      </c>
      <c r="AE13" s="18">
        <f t="shared" ca="1" si="2"/>
        <v>0</v>
      </c>
      <c r="AF13" s="18">
        <f t="shared" ca="1" si="2"/>
        <v>559830.27</v>
      </c>
      <c r="AG13" s="18">
        <f t="shared" ca="1" si="2"/>
        <v>172405735.08000001</v>
      </c>
      <c r="AH13" s="18">
        <f t="shared" ca="1" si="2"/>
        <v>811252.48</v>
      </c>
      <c r="AI13" s="18">
        <f t="shared" ca="1" si="2"/>
        <v>1923945.75</v>
      </c>
      <c r="AJ13" s="18">
        <f t="shared" ca="1" si="2"/>
        <v>2557466.61</v>
      </c>
      <c r="AK13" s="18">
        <f t="shared" ca="1" si="3"/>
        <v>77885.100000000006</v>
      </c>
      <c r="AL13" s="18">
        <f t="shared" ca="1" si="3"/>
        <v>0</v>
      </c>
      <c r="AM13" s="18">
        <f t="shared" ca="1" si="3"/>
        <v>255649648.43000001</v>
      </c>
      <c r="AN13" s="18">
        <f t="shared" ca="1" si="3"/>
        <v>202585.71</v>
      </c>
      <c r="AO13" s="18">
        <f t="shared" ca="1" si="3"/>
        <v>0</v>
      </c>
      <c r="AP13" s="18">
        <f t="shared" ca="1" si="3"/>
        <v>264708.37</v>
      </c>
      <c r="AQ13" s="18">
        <f t="shared" ca="1" si="3"/>
        <v>0</v>
      </c>
      <c r="AR13" s="18">
        <f t="shared" ca="1" si="3"/>
        <v>0</v>
      </c>
      <c r="AS13" s="18">
        <f t="shared" ca="1" si="3"/>
        <v>0</v>
      </c>
      <c r="AT13" s="18">
        <f t="shared" ca="1" si="3"/>
        <v>0</v>
      </c>
      <c r="AU13" s="18">
        <f t="shared" ca="1" si="3"/>
        <v>49847281.490000002</v>
      </c>
      <c r="AV13" s="18">
        <f t="shared" ca="1" si="3"/>
        <v>28876460.650000002</v>
      </c>
      <c r="AW13" s="18">
        <f t="shared" ca="1" si="3"/>
        <v>0</v>
      </c>
      <c r="AX13" s="18">
        <f t="shared" ca="1" si="3"/>
        <v>20686572.600000005</v>
      </c>
      <c r="AY13" s="18">
        <f t="shared" ca="1" si="3"/>
        <v>0</v>
      </c>
      <c r="AZ13" s="18">
        <f t="shared" ca="1" si="3"/>
        <v>0</v>
      </c>
      <c r="BA13" s="18">
        <f t="shared" ca="1" si="4"/>
        <v>0</v>
      </c>
      <c r="BB13" s="18">
        <f t="shared" ca="1" si="4"/>
        <v>0</v>
      </c>
      <c r="BC13" s="18">
        <f t="shared" ca="1" si="4"/>
        <v>0</v>
      </c>
      <c r="BD13" s="18">
        <f t="shared" ca="1" si="4"/>
        <v>60647382.420000002</v>
      </c>
      <c r="BE13" s="18">
        <f t="shared" ca="1" si="4"/>
        <v>0</v>
      </c>
      <c r="BF13" s="18">
        <f t="shared" ca="1" si="4"/>
        <v>0</v>
      </c>
      <c r="BG13" s="18">
        <f t="shared" ca="1" si="4"/>
        <v>0</v>
      </c>
      <c r="BH13" s="18">
        <f t="shared" ca="1" si="4"/>
        <v>0</v>
      </c>
      <c r="BI13" s="18">
        <f t="shared" ca="1" si="4"/>
        <v>-62.26</v>
      </c>
      <c r="BJ13" s="18">
        <f t="shared" ca="1" si="4"/>
        <v>0</v>
      </c>
      <c r="BK13" s="18">
        <f t="shared" ca="1" si="4"/>
        <v>0</v>
      </c>
      <c r="BL13" s="18">
        <f t="shared" ca="1" si="4"/>
        <v>0</v>
      </c>
      <c r="BM13" s="18">
        <f t="shared" ca="1" si="4"/>
        <v>0</v>
      </c>
      <c r="BN13" s="18">
        <f t="shared" ca="1" si="4"/>
        <v>16563848.59</v>
      </c>
      <c r="BO13" s="18">
        <f t="shared" ca="1" si="4"/>
        <v>0</v>
      </c>
      <c r="BP13" s="18">
        <f t="shared" ca="1" si="4"/>
        <v>90109933.620000005</v>
      </c>
      <c r="BQ13" s="18">
        <f t="shared" ca="1" si="5"/>
        <v>6295788.2999999998</v>
      </c>
      <c r="BR13" s="18">
        <f t="shared" ca="1" si="5"/>
        <v>248868551.64000002</v>
      </c>
      <c r="BS13" s="18">
        <f t="shared" ca="1" si="5"/>
        <v>44586011.170000002</v>
      </c>
      <c r="BT13" s="18">
        <f t="shared" ca="1" si="5"/>
        <v>0</v>
      </c>
      <c r="BU13" s="18">
        <f t="shared" ca="1" si="5"/>
        <v>0</v>
      </c>
      <c r="BV13" s="18">
        <f t="shared" ca="1" si="5"/>
        <v>0</v>
      </c>
      <c r="BW13" s="18">
        <f t="shared" ca="1" si="5"/>
        <v>0</v>
      </c>
      <c r="BX13" s="18">
        <f t="shared" ca="1" si="5"/>
        <v>0</v>
      </c>
      <c r="BY13" s="18">
        <f t="shared" ca="1" si="5"/>
        <v>0</v>
      </c>
      <c r="BZ13" s="18">
        <f t="shared" ca="1" si="5"/>
        <v>0</v>
      </c>
      <c r="CA13" s="18">
        <f t="shared" ca="1" si="5"/>
        <v>0</v>
      </c>
      <c r="CB13" s="18">
        <f t="shared" ca="1" si="5"/>
        <v>0</v>
      </c>
      <c r="CC13" s="18">
        <f t="shared" ca="1" si="5"/>
        <v>0</v>
      </c>
      <c r="CD13" s="18">
        <f t="shared" ca="1" si="6"/>
        <v>0</v>
      </c>
      <c r="CE13" s="18">
        <f t="shared" ca="1" si="6"/>
        <v>0</v>
      </c>
      <c r="CF13" s="18">
        <f t="shared" ca="1" si="6"/>
        <v>0</v>
      </c>
      <c r="CG13" s="18">
        <f t="shared" ca="1" si="6"/>
        <v>0</v>
      </c>
      <c r="CH13" s="18">
        <f t="shared" ca="1" si="6"/>
        <v>0</v>
      </c>
      <c r="CI13" s="18">
        <f t="shared" ca="1" si="6"/>
        <v>19862764.09</v>
      </c>
      <c r="CJ13" s="19">
        <f t="shared" ca="1" si="11"/>
        <v>174186165.86999992</v>
      </c>
      <c r="CK13" s="18">
        <f t="shared" ca="1" si="7"/>
        <v>0</v>
      </c>
      <c r="CL13" s="18">
        <f t="shared" ca="1" si="7"/>
        <v>0</v>
      </c>
      <c r="CM13" s="19">
        <f t="shared" ca="1" si="12"/>
        <v>172763673.95999992</v>
      </c>
      <c r="CN13" s="18">
        <f t="shared" ca="1" si="8"/>
        <v>3020652.4499999993</v>
      </c>
      <c r="CO13" s="18">
        <f t="shared" ca="1" si="8"/>
        <v>169743021.50999993</v>
      </c>
      <c r="CP13" s="19">
        <f t="shared" ca="1" si="13"/>
        <v>1422491.9100000001</v>
      </c>
      <c r="CQ13" s="18">
        <f t="shared" ca="1" si="9"/>
        <v>1422491.9100000001</v>
      </c>
      <c r="CR13" s="18">
        <f t="shared" ca="1" si="9"/>
        <v>0</v>
      </c>
      <c r="CS13" s="18">
        <f t="shared" ca="1" si="9"/>
        <v>18815767.440000005</v>
      </c>
      <c r="CT13" s="18">
        <f t="shared" ca="1" si="9"/>
        <v>0</v>
      </c>
      <c r="CU13" s="18">
        <f t="shared" ca="1" si="9"/>
        <v>0</v>
      </c>
      <c r="CV13" s="19">
        <f t="shared" ca="1" si="14"/>
        <v>16917241341.131802</v>
      </c>
    </row>
    <row r="14" spans="1:100" ht="12.75" customHeight="1">
      <c r="A14" s="55" t="s">
        <v>161</v>
      </c>
      <c r="B14" s="17">
        <v>1009</v>
      </c>
      <c r="C14" s="56" t="s">
        <v>147</v>
      </c>
      <c r="D14" s="19">
        <f t="shared" ca="1" si="10"/>
        <v>15453991394.130007</v>
      </c>
      <c r="E14" s="18">
        <f t="shared" ca="1" si="0"/>
        <v>2536230829.0800085</v>
      </c>
      <c r="F14" s="18">
        <f t="shared" ca="1" si="0"/>
        <v>3263934888.8124838</v>
      </c>
      <c r="G14" s="18">
        <f t="shared" ca="1" si="0"/>
        <v>9653825676.2375145</v>
      </c>
      <c r="H14" s="18">
        <f t="shared" ca="1" si="0"/>
        <v>1897219443.02</v>
      </c>
      <c r="I14" s="18">
        <f t="shared" ca="1" si="0"/>
        <v>1169586853.8900001</v>
      </c>
      <c r="J14" s="18">
        <f t="shared" ca="1" si="0"/>
        <v>-830689.87</v>
      </c>
      <c r="K14" s="18">
        <f t="shared" ca="1" si="0"/>
        <v>0</v>
      </c>
      <c r="L14" s="18">
        <f t="shared" ca="1" si="0"/>
        <v>0</v>
      </c>
      <c r="M14" s="18">
        <f t="shared" ca="1" si="0"/>
        <v>689804.5</v>
      </c>
      <c r="N14" s="18">
        <f t="shared" ca="1" si="0"/>
        <v>0</v>
      </c>
      <c r="O14" s="18">
        <f t="shared" ca="1" si="0"/>
        <v>857126889.84000003</v>
      </c>
      <c r="P14" s="18">
        <f t="shared" ca="1" si="0"/>
        <v>0</v>
      </c>
      <c r="Q14" s="18">
        <f t="shared" ca="1" si="0"/>
        <v>564216155.29999995</v>
      </c>
      <c r="R14" s="18">
        <f t="shared" ca="1" si="0"/>
        <v>0</v>
      </c>
      <c r="S14" s="18">
        <f t="shared" ca="1" si="0"/>
        <v>0</v>
      </c>
      <c r="T14" s="18">
        <f t="shared" ca="1" si="1"/>
        <v>15341116614.23</v>
      </c>
      <c r="U14" s="18">
        <f t="shared" ca="1" si="2"/>
        <v>195527617.51999998</v>
      </c>
      <c r="V14" s="18">
        <f t="shared" ca="1" si="2"/>
        <v>1263923097.5699999</v>
      </c>
      <c r="W14" s="18">
        <f t="shared" ca="1" si="2"/>
        <v>10052738565.950001</v>
      </c>
      <c r="X14" s="18">
        <f t="shared" ca="1" si="2"/>
        <v>400188.86</v>
      </c>
      <c r="Y14" s="18">
        <f t="shared" ca="1" si="2"/>
        <v>483666159.08999997</v>
      </c>
      <c r="Z14" s="18">
        <f t="shared" ca="1" si="2"/>
        <v>435299592.18000001</v>
      </c>
      <c r="AA14" s="18">
        <f t="shared" ca="1" si="2"/>
        <v>22861.39</v>
      </c>
      <c r="AB14" s="18">
        <f t="shared" ca="1" si="2"/>
        <v>0</v>
      </c>
      <c r="AC14" s="18">
        <f t="shared" ca="1" si="2"/>
        <v>63002619.979999997</v>
      </c>
      <c r="AD14" s="18">
        <f t="shared" ca="1" si="2"/>
        <v>322822561.63</v>
      </c>
      <c r="AE14" s="18">
        <f t="shared" ca="1" si="2"/>
        <v>234531.59</v>
      </c>
      <c r="AF14" s="18">
        <f t="shared" ca="1" si="2"/>
        <v>11250105.390000001</v>
      </c>
      <c r="AG14" s="18">
        <f t="shared" ca="1" si="2"/>
        <v>6095199.3300000001</v>
      </c>
      <c r="AH14" s="18">
        <f t="shared" ca="1" si="2"/>
        <v>0</v>
      </c>
      <c r="AI14" s="18">
        <f t="shared" ca="1" si="2"/>
        <v>0</v>
      </c>
      <c r="AJ14" s="18">
        <f t="shared" ca="1" si="2"/>
        <v>13301414.939999999</v>
      </c>
      <c r="AK14" s="18">
        <f t="shared" ca="1" si="3"/>
        <v>707540.38</v>
      </c>
      <c r="AL14" s="18">
        <f t="shared" ca="1" si="3"/>
        <v>0</v>
      </c>
      <c r="AM14" s="18">
        <f t="shared" ca="1" si="3"/>
        <v>62876024.850000001</v>
      </c>
      <c r="AN14" s="18">
        <f t="shared" ca="1" si="3"/>
        <v>685175.56</v>
      </c>
      <c r="AO14" s="18">
        <f t="shared" ca="1" si="3"/>
        <v>0</v>
      </c>
      <c r="AP14" s="18">
        <f t="shared" ca="1" si="3"/>
        <v>35261761.090000004</v>
      </c>
      <c r="AQ14" s="18">
        <f t="shared" ca="1" si="3"/>
        <v>0</v>
      </c>
      <c r="AR14" s="18">
        <f t="shared" ca="1" si="3"/>
        <v>0</v>
      </c>
      <c r="AS14" s="18">
        <f t="shared" ca="1" si="3"/>
        <v>0</v>
      </c>
      <c r="AT14" s="18">
        <f t="shared" ca="1" si="3"/>
        <v>0</v>
      </c>
      <c r="AU14" s="18">
        <f t="shared" ca="1" si="3"/>
        <v>0</v>
      </c>
      <c r="AV14" s="18">
        <f t="shared" ca="1" si="3"/>
        <v>0</v>
      </c>
      <c r="AW14" s="18">
        <f t="shared" ca="1" si="3"/>
        <v>0</v>
      </c>
      <c r="AX14" s="18">
        <f t="shared" ca="1" si="3"/>
        <v>0</v>
      </c>
      <c r="AY14" s="18">
        <f t="shared" ca="1" si="3"/>
        <v>0</v>
      </c>
      <c r="AZ14" s="18">
        <f t="shared" ca="1" si="3"/>
        <v>0</v>
      </c>
      <c r="BA14" s="18">
        <f t="shared" ca="1" si="4"/>
        <v>0</v>
      </c>
      <c r="BB14" s="18">
        <f t="shared" ca="1" si="4"/>
        <v>0</v>
      </c>
      <c r="BC14" s="18">
        <f t="shared" ca="1" si="4"/>
        <v>0</v>
      </c>
      <c r="BD14" s="18">
        <f t="shared" ca="1" si="4"/>
        <v>562573203.16999996</v>
      </c>
      <c r="BE14" s="18">
        <f t="shared" ca="1" si="4"/>
        <v>0</v>
      </c>
      <c r="BF14" s="18">
        <f t="shared" ca="1" si="4"/>
        <v>0</v>
      </c>
      <c r="BG14" s="18">
        <f t="shared" ca="1" si="4"/>
        <v>0</v>
      </c>
      <c r="BH14" s="18">
        <f t="shared" ca="1" si="4"/>
        <v>0</v>
      </c>
      <c r="BI14" s="18">
        <f t="shared" ca="1" si="4"/>
        <v>0</v>
      </c>
      <c r="BJ14" s="18">
        <f t="shared" ca="1" si="4"/>
        <v>0</v>
      </c>
      <c r="BK14" s="18">
        <f t="shared" ca="1" si="4"/>
        <v>0</v>
      </c>
      <c r="BL14" s="18">
        <f t="shared" ca="1" si="4"/>
        <v>0</v>
      </c>
      <c r="BM14" s="18">
        <f t="shared" ca="1" si="4"/>
        <v>28375357.469999999</v>
      </c>
      <c r="BN14" s="18">
        <f t="shared" ca="1" si="4"/>
        <v>79059447.859999999</v>
      </c>
      <c r="BO14" s="18">
        <f t="shared" ca="1" si="4"/>
        <v>0</v>
      </c>
      <c r="BP14" s="18">
        <f t="shared" ca="1" si="4"/>
        <v>1095517276.9400001</v>
      </c>
      <c r="BQ14" s="18">
        <f t="shared" ca="1" si="5"/>
        <v>266551528.30000001</v>
      </c>
      <c r="BR14" s="18">
        <f t="shared" ca="1" si="5"/>
        <v>786029077.36000001</v>
      </c>
      <c r="BS14" s="18">
        <f t="shared" ca="1" si="5"/>
        <v>1042860150.42</v>
      </c>
      <c r="BT14" s="18">
        <f t="shared" ca="1" si="5"/>
        <v>0</v>
      </c>
      <c r="BU14" s="18">
        <f t="shared" ca="1" si="5"/>
        <v>0</v>
      </c>
      <c r="BV14" s="18">
        <f t="shared" ca="1" si="5"/>
        <v>1007327278.83</v>
      </c>
      <c r="BW14" s="18">
        <f t="shared" ca="1" si="5"/>
        <v>0</v>
      </c>
      <c r="BX14" s="18">
        <f t="shared" ca="1" si="5"/>
        <v>1508064.6</v>
      </c>
      <c r="BY14" s="18">
        <f t="shared" ca="1" si="5"/>
        <v>0</v>
      </c>
      <c r="BZ14" s="18">
        <f t="shared" ca="1" si="5"/>
        <v>0</v>
      </c>
      <c r="CA14" s="18">
        <f t="shared" ca="1" si="5"/>
        <v>19474558.240000002</v>
      </c>
      <c r="CB14" s="18">
        <f t="shared" ca="1" si="5"/>
        <v>1266640811.28</v>
      </c>
      <c r="CC14" s="18">
        <f t="shared" ca="1" si="5"/>
        <v>5092123.33</v>
      </c>
      <c r="CD14" s="18">
        <f t="shared" ca="1" si="6"/>
        <v>158389648.81999999</v>
      </c>
      <c r="CE14" s="18">
        <f t="shared" ca="1" si="6"/>
        <v>217411.32</v>
      </c>
      <c r="CF14" s="18">
        <f t="shared" ca="1" si="6"/>
        <v>0</v>
      </c>
      <c r="CG14" s="18">
        <f t="shared" ca="1" si="6"/>
        <v>3953343.74</v>
      </c>
      <c r="CH14" s="18">
        <f t="shared" ca="1" si="6"/>
        <v>27485709.82</v>
      </c>
      <c r="CI14" s="18">
        <f t="shared" ca="1" si="6"/>
        <v>327626.99</v>
      </c>
      <c r="CJ14" s="19">
        <f t="shared" ca="1" si="11"/>
        <v>15404412808.749994</v>
      </c>
      <c r="CK14" s="18">
        <f t="shared" ca="1" si="7"/>
        <v>4007506.2099993411</v>
      </c>
      <c r="CL14" s="18">
        <f t="shared" ca="1" si="7"/>
        <v>600021.76000000001</v>
      </c>
      <c r="CM14" s="19">
        <f t="shared" ca="1" si="12"/>
        <v>10054906145.279995</v>
      </c>
      <c r="CN14" s="18">
        <f t="shared" ca="1" si="8"/>
        <v>389217942.29000038</v>
      </c>
      <c r="CO14" s="18">
        <f t="shared" ca="1" si="8"/>
        <v>9665688202.989994</v>
      </c>
      <c r="CP14" s="19">
        <f t="shared" ca="1" si="13"/>
        <v>5344899135.5</v>
      </c>
      <c r="CQ14" s="18">
        <f t="shared" ca="1" si="9"/>
        <v>1974463184.1799901</v>
      </c>
      <c r="CR14" s="18">
        <f t="shared" ca="1" si="9"/>
        <v>3370435951.3200102</v>
      </c>
      <c r="CS14" s="18">
        <f t="shared" ca="1" si="9"/>
        <v>89801341.709999993</v>
      </c>
      <c r="CT14" s="18">
        <f t="shared" ca="1" si="9"/>
        <v>0</v>
      </c>
      <c r="CU14" s="18">
        <f t="shared" ca="1" si="9"/>
        <v>0</v>
      </c>
      <c r="CV14" s="19">
        <f t="shared" ca="1" si="14"/>
        <v>70076528251.290009</v>
      </c>
    </row>
    <row r="15" spans="1:100" ht="12.75" customHeight="1">
      <c r="A15" s="55" t="s">
        <v>163</v>
      </c>
      <c r="B15" s="17">
        <v>1010</v>
      </c>
      <c r="C15" s="56" t="s">
        <v>147</v>
      </c>
      <c r="D15" s="19">
        <f t="shared" ca="1" si="1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1"/>
        <v>0</v>
      </c>
      <c r="U15" s="18">
        <f t="shared" ca="1" si="2"/>
        <v>0</v>
      </c>
      <c r="V15" s="18">
        <f t="shared" ca="1" si="2"/>
        <v>0</v>
      </c>
      <c r="W15" s="18">
        <f t="shared" ca="1" si="2"/>
        <v>0</v>
      </c>
      <c r="X15" s="18">
        <f t="shared" ca="1" si="2"/>
        <v>0</v>
      </c>
      <c r="Y15" s="18">
        <f t="shared" ca="1" si="2"/>
        <v>0</v>
      </c>
      <c r="Z15" s="18">
        <f t="shared" ca="1" si="2"/>
        <v>4190664.765099695</v>
      </c>
      <c r="AA15" s="18">
        <f t="shared" ca="1" si="2"/>
        <v>0</v>
      </c>
      <c r="AB15" s="18">
        <f t="shared" ca="1" si="2"/>
        <v>0</v>
      </c>
      <c r="AC15" s="18">
        <f t="shared" ca="1" si="2"/>
        <v>0</v>
      </c>
      <c r="AD15" s="18">
        <f t="shared" ca="1" si="2"/>
        <v>4311744.6393588865</v>
      </c>
      <c r="AE15" s="18">
        <f t="shared" ca="1" si="2"/>
        <v>0</v>
      </c>
      <c r="AF15" s="18">
        <f t="shared" ca="1" si="2"/>
        <v>0</v>
      </c>
      <c r="AG15" s="18">
        <f t="shared" ca="1" si="2"/>
        <v>0</v>
      </c>
      <c r="AH15" s="18">
        <f t="shared" ca="1" si="2"/>
        <v>0</v>
      </c>
      <c r="AI15" s="18">
        <f t="shared" ca="1" si="2"/>
        <v>0</v>
      </c>
      <c r="AJ15" s="18">
        <f t="shared" ca="1" si="2"/>
        <v>1923530.15</v>
      </c>
      <c r="AK15" s="18">
        <f t="shared" ca="1" si="3"/>
        <v>0</v>
      </c>
      <c r="AL15" s="18">
        <f t="shared" ca="1" si="3"/>
        <v>0</v>
      </c>
      <c r="AM15" s="18">
        <f t="shared" ca="1" si="3"/>
        <v>0</v>
      </c>
      <c r="AN15" s="18">
        <f t="shared" ca="1" si="3"/>
        <v>0</v>
      </c>
      <c r="AO15" s="18">
        <f t="shared" ca="1" si="3"/>
        <v>0</v>
      </c>
      <c r="AP15" s="18">
        <f t="shared" ca="1" si="3"/>
        <v>0</v>
      </c>
      <c r="AQ15" s="18">
        <f t="shared" ca="1" si="3"/>
        <v>0</v>
      </c>
      <c r="AR15" s="18">
        <f t="shared" ca="1" si="3"/>
        <v>0</v>
      </c>
      <c r="AS15" s="18">
        <f t="shared" ca="1" si="3"/>
        <v>0</v>
      </c>
      <c r="AT15" s="18">
        <f t="shared" ca="1" si="3"/>
        <v>0</v>
      </c>
      <c r="AU15" s="18">
        <f t="shared" ca="1" si="3"/>
        <v>0</v>
      </c>
      <c r="AV15" s="18">
        <f t="shared" ca="1" si="3"/>
        <v>0</v>
      </c>
      <c r="AW15" s="18">
        <f t="shared" ca="1" si="3"/>
        <v>0</v>
      </c>
      <c r="AX15" s="18">
        <f t="shared" ca="1" si="3"/>
        <v>0</v>
      </c>
      <c r="AY15" s="18">
        <f t="shared" ca="1" si="3"/>
        <v>0</v>
      </c>
      <c r="AZ15" s="18">
        <f t="shared" ca="1" si="3"/>
        <v>0</v>
      </c>
      <c r="BA15" s="18">
        <f t="shared" ca="1" si="4"/>
        <v>0</v>
      </c>
      <c r="BB15" s="18">
        <f t="shared" ca="1" si="4"/>
        <v>0</v>
      </c>
      <c r="BC15" s="18">
        <f t="shared" ca="1" si="4"/>
        <v>0</v>
      </c>
      <c r="BD15" s="18">
        <f t="shared" ca="1" si="4"/>
        <v>61814599.840044521</v>
      </c>
      <c r="BE15" s="18">
        <f t="shared" ca="1" si="4"/>
        <v>26263394.41952382</v>
      </c>
      <c r="BF15" s="18">
        <f t="shared" ca="1" si="4"/>
        <v>0</v>
      </c>
      <c r="BG15" s="18">
        <f t="shared" ca="1" si="4"/>
        <v>0</v>
      </c>
      <c r="BH15" s="18">
        <f t="shared" ca="1" si="4"/>
        <v>0</v>
      </c>
      <c r="BI15" s="18">
        <f t="shared" ca="1" si="4"/>
        <v>0</v>
      </c>
      <c r="BJ15" s="18">
        <f t="shared" ca="1" si="4"/>
        <v>0</v>
      </c>
      <c r="BK15" s="18">
        <f t="shared" ca="1" si="4"/>
        <v>0</v>
      </c>
      <c r="BL15" s="18">
        <f t="shared" ca="1" si="4"/>
        <v>1530581.9562681941</v>
      </c>
      <c r="BM15" s="18">
        <f t="shared" ca="1" si="4"/>
        <v>62244581.170351841</v>
      </c>
      <c r="BN15" s="18">
        <f t="shared" ca="1" si="4"/>
        <v>747448.91411525244</v>
      </c>
      <c r="BO15" s="18">
        <f t="shared" ca="1" si="4"/>
        <v>0</v>
      </c>
      <c r="BP15" s="18">
        <f t="shared" ca="1" si="4"/>
        <v>171964911.69285855</v>
      </c>
      <c r="BQ15" s="18">
        <f t="shared" ca="1" si="5"/>
        <v>0</v>
      </c>
      <c r="BR15" s="18">
        <f t="shared" ca="1" si="5"/>
        <v>0</v>
      </c>
      <c r="BS15" s="18">
        <f t="shared" ca="1" si="5"/>
        <v>4576896495.2614298</v>
      </c>
      <c r="BT15" s="18">
        <f t="shared" ca="1" si="5"/>
        <v>0</v>
      </c>
      <c r="BU15" s="18">
        <f t="shared" ca="1" si="5"/>
        <v>0</v>
      </c>
      <c r="BV15" s="18">
        <f t="shared" ca="1" si="5"/>
        <v>0</v>
      </c>
      <c r="BW15" s="18">
        <f t="shared" ca="1" si="5"/>
        <v>0</v>
      </c>
      <c r="BX15" s="18">
        <f t="shared" ca="1" si="5"/>
        <v>0</v>
      </c>
      <c r="BY15" s="18">
        <f t="shared" ca="1" si="5"/>
        <v>0</v>
      </c>
      <c r="BZ15" s="18">
        <f t="shared" ca="1" si="5"/>
        <v>0</v>
      </c>
      <c r="CA15" s="18">
        <f t="shared" ca="1" si="5"/>
        <v>0</v>
      </c>
      <c r="CB15" s="18">
        <f t="shared" ca="1" si="5"/>
        <v>0</v>
      </c>
      <c r="CC15" s="18">
        <f t="shared" ca="1" si="5"/>
        <v>0</v>
      </c>
      <c r="CD15" s="18">
        <f t="shared" ca="1" si="6"/>
        <v>0</v>
      </c>
      <c r="CE15" s="18">
        <f t="shared" ca="1" si="6"/>
        <v>0</v>
      </c>
      <c r="CF15" s="18">
        <f t="shared" ca="1" si="6"/>
        <v>0</v>
      </c>
      <c r="CG15" s="18">
        <f t="shared" ca="1" si="6"/>
        <v>0</v>
      </c>
      <c r="CH15" s="18">
        <f t="shared" ca="1" si="6"/>
        <v>0</v>
      </c>
      <c r="CI15" s="18">
        <f t="shared" ca="1" si="6"/>
        <v>128.59047619047618</v>
      </c>
      <c r="CJ15" s="19">
        <f t="shared" ca="1" si="11"/>
        <v>0</v>
      </c>
      <c r="CK15" s="18">
        <f t="shared" ca="1" si="7"/>
        <v>0</v>
      </c>
      <c r="CL15" s="18">
        <f t="shared" ca="1" si="7"/>
        <v>0</v>
      </c>
      <c r="CM15" s="19">
        <f t="shared" ca="1" si="12"/>
        <v>0</v>
      </c>
      <c r="CN15" s="18">
        <f t="shared" ca="1" si="8"/>
        <v>0</v>
      </c>
      <c r="CO15" s="18">
        <f t="shared" ca="1" si="8"/>
        <v>0</v>
      </c>
      <c r="CP15" s="19">
        <f t="shared" ca="1" si="13"/>
        <v>0</v>
      </c>
      <c r="CQ15" s="18">
        <f t="shared" ca="1" si="9"/>
        <v>0</v>
      </c>
      <c r="CR15" s="18">
        <f t="shared" ca="1" si="9"/>
        <v>0</v>
      </c>
      <c r="CS15" s="18">
        <f t="shared" ca="1" si="9"/>
        <v>0</v>
      </c>
      <c r="CT15" s="18">
        <f t="shared" ca="1" si="9"/>
        <v>0</v>
      </c>
      <c r="CU15" s="18">
        <f t="shared" ca="1" si="9"/>
        <v>0</v>
      </c>
      <c r="CV15" s="19">
        <f t="shared" ca="1" si="14"/>
        <v>4911888081.3995266</v>
      </c>
    </row>
    <row r="16" spans="1:100" ht="12.75" customHeight="1">
      <c r="A16" s="55" t="s">
        <v>165</v>
      </c>
      <c r="B16" s="17">
        <v>1011</v>
      </c>
      <c r="C16" s="56" t="s">
        <v>147</v>
      </c>
      <c r="D16" s="19">
        <f t="shared" ca="1" si="1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1"/>
        <v>0</v>
      </c>
      <c r="U16" s="18">
        <f t="shared" ca="1" si="2"/>
        <v>0</v>
      </c>
      <c r="V16" s="18">
        <f t="shared" ca="1" si="2"/>
        <v>0</v>
      </c>
      <c r="W16" s="18">
        <f t="shared" ca="1" si="2"/>
        <v>0</v>
      </c>
      <c r="X16" s="18">
        <f t="shared" ca="1" si="2"/>
        <v>0</v>
      </c>
      <c r="Y16" s="18">
        <f t="shared" ca="1" si="2"/>
        <v>0</v>
      </c>
      <c r="Z16" s="18">
        <f t="shared" ca="1" si="2"/>
        <v>0</v>
      </c>
      <c r="AA16" s="18">
        <f t="shared" ca="1" si="2"/>
        <v>0</v>
      </c>
      <c r="AB16" s="18">
        <f t="shared" ca="1" si="2"/>
        <v>0</v>
      </c>
      <c r="AC16" s="18">
        <f t="shared" ca="1" si="2"/>
        <v>0</v>
      </c>
      <c r="AD16" s="18">
        <f t="shared" ca="1" si="2"/>
        <v>0</v>
      </c>
      <c r="AE16" s="18">
        <f t="shared" ca="1" si="2"/>
        <v>0</v>
      </c>
      <c r="AF16" s="18">
        <f t="shared" ca="1" si="2"/>
        <v>0</v>
      </c>
      <c r="AG16" s="18">
        <f t="shared" ca="1" si="2"/>
        <v>0</v>
      </c>
      <c r="AH16" s="18">
        <f t="shared" ca="1" si="2"/>
        <v>0</v>
      </c>
      <c r="AI16" s="18">
        <f t="shared" ca="1" si="2"/>
        <v>0</v>
      </c>
      <c r="AJ16" s="18">
        <f t="shared" ca="1" si="2"/>
        <v>0</v>
      </c>
      <c r="AK16" s="18">
        <f t="shared" ca="1" si="3"/>
        <v>0</v>
      </c>
      <c r="AL16" s="18">
        <f t="shared" ca="1" si="3"/>
        <v>0</v>
      </c>
      <c r="AM16" s="18">
        <f t="shared" ca="1" si="3"/>
        <v>0</v>
      </c>
      <c r="AN16" s="18">
        <f t="shared" ca="1" si="3"/>
        <v>0</v>
      </c>
      <c r="AO16" s="18">
        <f t="shared" ca="1" si="3"/>
        <v>0</v>
      </c>
      <c r="AP16" s="18">
        <f t="shared" ca="1" si="3"/>
        <v>0</v>
      </c>
      <c r="AQ16" s="18">
        <f t="shared" ca="1" si="3"/>
        <v>0</v>
      </c>
      <c r="AR16" s="18">
        <f t="shared" ca="1" si="3"/>
        <v>0</v>
      </c>
      <c r="AS16" s="18">
        <f t="shared" ca="1" si="3"/>
        <v>0</v>
      </c>
      <c r="AT16" s="18">
        <f t="shared" ca="1" si="3"/>
        <v>0</v>
      </c>
      <c r="AU16" s="18">
        <f t="shared" ca="1" si="3"/>
        <v>0</v>
      </c>
      <c r="AV16" s="18">
        <f t="shared" ca="1" si="3"/>
        <v>0</v>
      </c>
      <c r="AW16" s="18">
        <f t="shared" ca="1" si="3"/>
        <v>0</v>
      </c>
      <c r="AX16" s="18">
        <f t="shared" ca="1" si="3"/>
        <v>0</v>
      </c>
      <c r="AY16" s="18">
        <f t="shared" ca="1" si="3"/>
        <v>0</v>
      </c>
      <c r="AZ16" s="18">
        <f t="shared" ca="1" si="3"/>
        <v>0</v>
      </c>
      <c r="BA16" s="18">
        <f t="shared" ca="1" si="4"/>
        <v>0</v>
      </c>
      <c r="BB16" s="18">
        <f t="shared" ca="1" si="4"/>
        <v>0</v>
      </c>
      <c r="BC16" s="18">
        <f t="shared" ca="1" si="4"/>
        <v>0</v>
      </c>
      <c r="BD16" s="18">
        <f t="shared" ca="1" si="4"/>
        <v>0</v>
      </c>
      <c r="BE16" s="18">
        <f t="shared" ca="1" si="4"/>
        <v>0</v>
      </c>
      <c r="BF16" s="18">
        <f t="shared" ca="1" si="4"/>
        <v>0</v>
      </c>
      <c r="BG16" s="18">
        <f t="shared" ca="1" si="4"/>
        <v>0</v>
      </c>
      <c r="BH16" s="18">
        <f t="shared" ca="1" si="4"/>
        <v>0</v>
      </c>
      <c r="BI16" s="18">
        <f t="shared" ca="1" si="4"/>
        <v>657063940.5344559</v>
      </c>
      <c r="BJ16" s="18">
        <f t="shared" ca="1" si="4"/>
        <v>363155323.30179238</v>
      </c>
      <c r="BK16" s="18">
        <f t="shared" ca="1" si="4"/>
        <v>0</v>
      </c>
      <c r="BL16" s="18">
        <f t="shared" ca="1" si="4"/>
        <v>0</v>
      </c>
      <c r="BM16" s="18">
        <f t="shared" ca="1" si="4"/>
        <v>0</v>
      </c>
      <c r="BN16" s="18">
        <f t="shared" ca="1" si="4"/>
        <v>0</v>
      </c>
      <c r="BO16" s="18">
        <f t="shared" ca="1" si="4"/>
        <v>0</v>
      </c>
      <c r="BP16" s="18">
        <f t="shared" ca="1" si="4"/>
        <v>0</v>
      </c>
      <c r="BQ16" s="18">
        <f t="shared" ca="1" si="5"/>
        <v>0</v>
      </c>
      <c r="BR16" s="18">
        <f t="shared" ca="1" si="5"/>
        <v>0</v>
      </c>
      <c r="BS16" s="18">
        <f t="shared" ca="1" si="5"/>
        <v>0</v>
      </c>
      <c r="BT16" s="18">
        <f t="shared" ca="1" si="5"/>
        <v>0</v>
      </c>
      <c r="BU16" s="18">
        <f t="shared" ca="1" si="5"/>
        <v>0</v>
      </c>
      <c r="BV16" s="18">
        <f t="shared" ca="1" si="5"/>
        <v>0</v>
      </c>
      <c r="BW16" s="18">
        <f t="shared" ca="1" si="5"/>
        <v>0</v>
      </c>
      <c r="BX16" s="18">
        <f t="shared" ca="1" si="5"/>
        <v>0</v>
      </c>
      <c r="BY16" s="18">
        <f t="shared" ca="1" si="5"/>
        <v>0</v>
      </c>
      <c r="BZ16" s="18">
        <f t="shared" ca="1" si="5"/>
        <v>0</v>
      </c>
      <c r="CA16" s="18">
        <f t="shared" ca="1" si="5"/>
        <v>0</v>
      </c>
      <c r="CB16" s="18">
        <f t="shared" ca="1" si="5"/>
        <v>0</v>
      </c>
      <c r="CC16" s="18">
        <f t="shared" ca="1" si="5"/>
        <v>0</v>
      </c>
      <c r="CD16" s="18">
        <f t="shared" ca="1" si="6"/>
        <v>0</v>
      </c>
      <c r="CE16" s="18">
        <f t="shared" ca="1" si="6"/>
        <v>0</v>
      </c>
      <c r="CF16" s="18">
        <f t="shared" ca="1" si="6"/>
        <v>0</v>
      </c>
      <c r="CG16" s="18">
        <f t="shared" ca="1" si="6"/>
        <v>0</v>
      </c>
      <c r="CH16" s="18">
        <f t="shared" ca="1" si="6"/>
        <v>0</v>
      </c>
      <c r="CI16" s="18">
        <f t="shared" ca="1" si="6"/>
        <v>0</v>
      </c>
      <c r="CJ16" s="19">
        <f t="shared" ca="1" si="11"/>
        <v>0</v>
      </c>
      <c r="CK16" s="18">
        <f t="shared" ca="1" si="7"/>
        <v>0</v>
      </c>
      <c r="CL16" s="18">
        <f t="shared" ca="1" si="7"/>
        <v>0</v>
      </c>
      <c r="CM16" s="19">
        <f t="shared" ca="1" si="12"/>
        <v>0</v>
      </c>
      <c r="CN16" s="18">
        <f t="shared" ca="1" si="8"/>
        <v>0</v>
      </c>
      <c r="CO16" s="18">
        <f t="shared" ca="1" si="8"/>
        <v>0</v>
      </c>
      <c r="CP16" s="19">
        <f t="shared" ca="1" si="13"/>
        <v>0</v>
      </c>
      <c r="CQ16" s="18">
        <f t="shared" ca="1" si="9"/>
        <v>0</v>
      </c>
      <c r="CR16" s="18">
        <f t="shared" ca="1" si="9"/>
        <v>0</v>
      </c>
      <c r="CS16" s="18">
        <f t="shared" ca="1" si="9"/>
        <v>0</v>
      </c>
      <c r="CT16" s="18">
        <f t="shared" ca="1" si="9"/>
        <v>0</v>
      </c>
      <c r="CU16" s="18">
        <f t="shared" ca="1" si="9"/>
        <v>0</v>
      </c>
      <c r="CV16" s="19">
        <f t="shared" ca="1" si="14"/>
        <v>1020219263.8362483</v>
      </c>
    </row>
    <row r="17" spans="1:100" ht="12.75" customHeight="1">
      <c r="A17" s="55" t="s">
        <v>167</v>
      </c>
      <c r="B17" s="17">
        <v>1012</v>
      </c>
      <c r="C17" s="56" t="s">
        <v>147</v>
      </c>
      <c r="D17" s="19">
        <f t="shared" ca="1" si="10"/>
        <v>87714783</v>
      </c>
      <c r="E17" s="18">
        <f t="shared" ca="1" si="0"/>
        <v>3638698</v>
      </c>
      <c r="F17" s="18">
        <f t="shared" ca="1" si="0"/>
        <v>61732423</v>
      </c>
      <c r="G17" s="18">
        <f t="shared" ca="1" si="0"/>
        <v>22343662</v>
      </c>
      <c r="H17" s="18">
        <f t="shared" ca="1" si="0"/>
        <v>55710977</v>
      </c>
      <c r="I17" s="18">
        <f t="shared" ca="1" si="0"/>
        <v>12618486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123326147</v>
      </c>
      <c r="P17" s="18">
        <f t="shared" ca="1" si="0"/>
        <v>0</v>
      </c>
      <c r="Q17" s="18">
        <f t="shared" ca="1" si="0"/>
        <v>50916122</v>
      </c>
      <c r="R17" s="18">
        <f t="shared" ca="1" si="0"/>
        <v>0</v>
      </c>
      <c r="S17" s="18">
        <f t="shared" ca="1" si="0"/>
        <v>0</v>
      </c>
      <c r="T17" s="18">
        <f t="shared" ca="1" si="1"/>
        <v>3416644412.4200001</v>
      </c>
      <c r="U17" s="18">
        <f t="shared" ca="1" si="2"/>
        <v>0</v>
      </c>
      <c r="V17" s="18">
        <f t="shared" ca="1" si="2"/>
        <v>58044374.590000004</v>
      </c>
      <c r="W17" s="18">
        <f t="shared" ca="1" si="2"/>
        <v>10728506.120000001</v>
      </c>
      <c r="X17" s="18">
        <f t="shared" ca="1" si="2"/>
        <v>0</v>
      </c>
      <c r="Y17" s="18">
        <f t="shared" ca="1" si="2"/>
        <v>111177103</v>
      </c>
      <c r="Z17" s="18">
        <f t="shared" ca="1" si="2"/>
        <v>36900190</v>
      </c>
      <c r="AA17" s="18">
        <f t="shared" ca="1" si="2"/>
        <v>0</v>
      </c>
      <c r="AB17" s="18">
        <f t="shared" ca="1" si="2"/>
        <v>0</v>
      </c>
      <c r="AC17" s="18">
        <f t="shared" ca="1" si="2"/>
        <v>2491013</v>
      </c>
      <c r="AD17" s="18">
        <f t="shared" ca="1" si="2"/>
        <v>123607281</v>
      </c>
      <c r="AE17" s="18">
        <f t="shared" ca="1" si="2"/>
        <v>0</v>
      </c>
      <c r="AF17" s="18">
        <f t="shared" ca="1" si="2"/>
        <v>1066368</v>
      </c>
      <c r="AG17" s="18">
        <f t="shared" ca="1" si="2"/>
        <v>-746785</v>
      </c>
      <c r="AH17" s="18">
        <f t="shared" ca="1" si="2"/>
        <v>1630117</v>
      </c>
      <c r="AI17" s="18">
        <f t="shared" ca="1" si="2"/>
        <v>0</v>
      </c>
      <c r="AJ17" s="18">
        <f t="shared" ca="1" si="2"/>
        <v>1979445</v>
      </c>
      <c r="AK17" s="18">
        <f t="shared" ca="1" si="3"/>
        <v>33378</v>
      </c>
      <c r="AL17" s="18">
        <f t="shared" ca="1" si="3"/>
        <v>0</v>
      </c>
      <c r="AM17" s="18">
        <f t="shared" ca="1" si="3"/>
        <v>11475559</v>
      </c>
      <c r="AN17" s="18">
        <f t="shared" ca="1" si="3"/>
        <v>70024</v>
      </c>
      <c r="AO17" s="18">
        <f t="shared" ca="1" si="3"/>
        <v>0</v>
      </c>
      <c r="AP17" s="18">
        <f t="shared" ca="1" si="3"/>
        <v>2829724</v>
      </c>
      <c r="AQ17" s="18">
        <f t="shared" ca="1" si="3"/>
        <v>0</v>
      </c>
      <c r="AR17" s="18">
        <f t="shared" ca="1" si="3"/>
        <v>0</v>
      </c>
      <c r="AS17" s="18">
        <f t="shared" ca="1" si="3"/>
        <v>0</v>
      </c>
      <c r="AT17" s="18">
        <f t="shared" ca="1" si="3"/>
        <v>1006770917</v>
      </c>
      <c r="AU17" s="18">
        <f t="shared" ca="1" si="3"/>
        <v>21545924</v>
      </c>
      <c r="AV17" s="18">
        <f t="shared" ca="1" si="3"/>
        <v>26525449</v>
      </c>
      <c r="AW17" s="18">
        <f t="shared" ca="1" si="3"/>
        <v>0</v>
      </c>
      <c r="AX17" s="18">
        <f t="shared" ca="1" si="3"/>
        <v>14070668</v>
      </c>
      <c r="AY17" s="18">
        <f t="shared" ca="1" si="3"/>
        <v>0</v>
      </c>
      <c r="AZ17" s="18">
        <f t="shared" ca="1" si="3"/>
        <v>0</v>
      </c>
      <c r="BA17" s="18">
        <f t="shared" ca="1" si="4"/>
        <v>0</v>
      </c>
      <c r="BB17" s="18">
        <f t="shared" ca="1" si="4"/>
        <v>0</v>
      </c>
      <c r="BC17" s="18">
        <f t="shared" ca="1" si="4"/>
        <v>0</v>
      </c>
      <c r="BD17" s="18">
        <f t="shared" ca="1" si="4"/>
        <v>44843165</v>
      </c>
      <c r="BE17" s="18">
        <f t="shared" ca="1" si="4"/>
        <v>0</v>
      </c>
      <c r="BF17" s="18">
        <f t="shared" ca="1" si="4"/>
        <v>0</v>
      </c>
      <c r="BG17" s="18">
        <f t="shared" ca="1" si="4"/>
        <v>0</v>
      </c>
      <c r="BH17" s="18">
        <f t="shared" ca="1" si="4"/>
        <v>0</v>
      </c>
      <c r="BI17" s="18">
        <f t="shared" ca="1" si="4"/>
        <v>0</v>
      </c>
      <c r="BJ17" s="18">
        <f t="shared" ca="1" si="4"/>
        <v>0</v>
      </c>
      <c r="BK17" s="18">
        <f t="shared" ca="1" si="4"/>
        <v>0</v>
      </c>
      <c r="BL17" s="18">
        <f t="shared" ca="1" si="4"/>
        <v>0</v>
      </c>
      <c r="BM17" s="18">
        <f t="shared" ca="1" si="4"/>
        <v>0</v>
      </c>
      <c r="BN17" s="18">
        <f t="shared" ca="1" si="4"/>
        <v>183404253</v>
      </c>
      <c r="BO17" s="18">
        <f t="shared" ca="1" si="4"/>
        <v>0</v>
      </c>
      <c r="BP17" s="18">
        <f t="shared" ca="1" si="4"/>
        <v>70341008</v>
      </c>
      <c r="BQ17" s="18">
        <f t="shared" ca="1" si="5"/>
        <v>4339751</v>
      </c>
      <c r="BR17" s="18">
        <f t="shared" ca="1" si="5"/>
        <v>539074478</v>
      </c>
      <c r="BS17" s="18">
        <f t="shared" ca="1" si="5"/>
        <v>34797793</v>
      </c>
      <c r="BT17" s="18">
        <f t="shared" ca="1" si="5"/>
        <v>0</v>
      </c>
      <c r="BU17" s="18">
        <f t="shared" ca="1" si="5"/>
        <v>0</v>
      </c>
      <c r="BV17" s="18">
        <f t="shared" ca="1" si="5"/>
        <v>25248014</v>
      </c>
      <c r="BW17" s="18">
        <f t="shared" ca="1" si="5"/>
        <v>0</v>
      </c>
      <c r="BX17" s="18">
        <f t="shared" ca="1" si="5"/>
        <v>0</v>
      </c>
      <c r="BY17" s="18">
        <f t="shared" ca="1" si="5"/>
        <v>0</v>
      </c>
      <c r="BZ17" s="18">
        <f t="shared" ca="1" si="5"/>
        <v>0</v>
      </c>
      <c r="CA17" s="18">
        <f t="shared" ca="1" si="5"/>
        <v>0</v>
      </c>
      <c r="CB17" s="18">
        <f t="shared" ca="1" si="5"/>
        <v>0</v>
      </c>
      <c r="CC17" s="18">
        <f t="shared" ca="1" si="5"/>
        <v>0</v>
      </c>
      <c r="CD17" s="18">
        <f t="shared" ca="1" si="6"/>
        <v>0</v>
      </c>
      <c r="CE17" s="18">
        <f t="shared" ca="1" si="6"/>
        <v>0</v>
      </c>
      <c r="CF17" s="18">
        <f t="shared" ca="1" si="6"/>
        <v>0</v>
      </c>
      <c r="CG17" s="18">
        <f t="shared" ca="1" si="6"/>
        <v>0</v>
      </c>
      <c r="CH17" s="18">
        <f t="shared" ca="1" si="6"/>
        <v>0</v>
      </c>
      <c r="CI17" s="18">
        <f t="shared" ca="1" si="6"/>
        <v>0</v>
      </c>
      <c r="CJ17" s="19">
        <f t="shared" ca="1" si="11"/>
        <v>0</v>
      </c>
      <c r="CK17" s="18">
        <f t="shared" ca="1" si="7"/>
        <v>0</v>
      </c>
      <c r="CL17" s="18">
        <f t="shared" ca="1" si="7"/>
        <v>0</v>
      </c>
      <c r="CM17" s="19">
        <f t="shared" ca="1" si="12"/>
        <v>0</v>
      </c>
      <c r="CN17" s="18">
        <f t="shared" ca="1" si="8"/>
        <v>0</v>
      </c>
      <c r="CO17" s="18">
        <f t="shared" ca="1" si="8"/>
        <v>0</v>
      </c>
      <c r="CP17" s="19">
        <f t="shared" ca="1" si="13"/>
        <v>0</v>
      </c>
      <c r="CQ17" s="18">
        <f t="shared" ca="1" si="9"/>
        <v>0</v>
      </c>
      <c r="CR17" s="18">
        <f t="shared" ca="1" si="9"/>
        <v>0</v>
      </c>
      <c r="CS17" s="18">
        <f t="shared" ca="1" si="9"/>
        <v>161324</v>
      </c>
      <c r="CT17" s="18">
        <f t="shared" ca="1" si="9"/>
        <v>226043608.62</v>
      </c>
      <c r="CU17" s="18">
        <f t="shared" ca="1" si="9"/>
        <v>0</v>
      </c>
      <c r="CV17" s="19">
        <f t="shared" ca="1" si="14"/>
        <v>6305383577.75</v>
      </c>
    </row>
    <row r="18" spans="1:100" ht="12.75" customHeight="1">
      <c r="A18" s="55" t="s">
        <v>169</v>
      </c>
      <c r="B18" s="17">
        <v>1013</v>
      </c>
      <c r="C18" s="56" t="s">
        <v>147</v>
      </c>
      <c r="D18" s="19">
        <f t="shared" ca="1" si="10"/>
        <v>112975003.36950001</v>
      </c>
      <c r="E18" s="18">
        <f t="shared" ca="1" si="0"/>
        <v>4116783.2168999994</v>
      </c>
      <c r="F18" s="18">
        <f t="shared" ca="1" si="0"/>
        <v>74323278.981700003</v>
      </c>
      <c r="G18" s="18">
        <f t="shared" ca="1" si="0"/>
        <v>34534941.170900002</v>
      </c>
      <c r="H18" s="18">
        <f t="shared" ca="1" si="0"/>
        <v>32118191.039999999</v>
      </c>
      <c r="I18" s="18">
        <f t="shared" ca="1" si="0"/>
        <v>9097930.3900000006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112268719.52000001</v>
      </c>
      <c r="P18" s="18">
        <f t="shared" ca="1" si="0"/>
        <v>0</v>
      </c>
      <c r="Q18" s="18">
        <f t="shared" ca="1" si="0"/>
        <v>413310.6</v>
      </c>
      <c r="R18" s="18">
        <f t="shared" ca="1" si="0"/>
        <v>0</v>
      </c>
      <c r="S18" s="18">
        <f t="shared" ca="1" si="0"/>
        <v>0</v>
      </c>
      <c r="T18" s="18">
        <f t="shared" ca="1" si="1"/>
        <v>0</v>
      </c>
      <c r="U18" s="18">
        <f t="shared" ca="1" si="2"/>
        <v>0</v>
      </c>
      <c r="V18" s="18">
        <f t="shared" ca="1" si="2"/>
        <v>0</v>
      </c>
      <c r="W18" s="18">
        <f t="shared" ca="1" si="2"/>
        <v>2068.9</v>
      </c>
      <c r="X18" s="18">
        <f t="shared" ca="1" si="2"/>
        <v>0</v>
      </c>
      <c r="Y18" s="18">
        <f t="shared" ca="1" si="2"/>
        <v>90134664.409999996</v>
      </c>
      <c r="Z18" s="18">
        <f t="shared" ca="1" si="2"/>
        <v>66062312.829999998</v>
      </c>
      <c r="AA18" s="18">
        <f t="shared" ca="1" si="2"/>
        <v>0</v>
      </c>
      <c r="AB18" s="18">
        <f t="shared" ca="1" si="2"/>
        <v>0</v>
      </c>
      <c r="AC18" s="18">
        <f t="shared" ca="1" si="2"/>
        <v>2318830.04</v>
      </c>
      <c r="AD18" s="18">
        <f t="shared" ca="1" si="2"/>
        <v>4696459.0199999996</v>
      </c>
      <c r="AE18" s="18">
        <f t="shared" ca="1" si="2"/>
        <v>0</v>
      </c>
      <c r="AF18" s="18">
        <f t="shared" ca="1" si="2"/>
        <v>14166872.41</v>
      </c>
      <c r="AG18" s="18">
        <f t="shared" ca="1" si="2"/>
        <v>0</v>
      </c>
      <c r="AH18" s="18">
        <f t="shared" ca="1" si="2"/>
        <v>0</v>
      </c>
      <c r="AI18" s="18">
        <f t="shared" ca="1" si="2"/>
        <v>0</v>
      </c>
      <c r="AJ18" s="18">
        <f t="shared" ca="1" si="2"/>
        <v>1859217.67</v>
      </c>
      <c r="AK18" s="18">
        <f t="shared" ca="1" si="3"/>
        <v>1718820.6</v>
      </c>
      <c r="AL18" s="18">
        <f t="shared" ca="1" si="3"/>
        <v>0</v>
      </c>
      <c r="AM18" s="18">
        <f t="shared" ca="1" si="3"/>
        <v>37015239.270000003</v>
      </c>
      <c r="AN18" s="18">
        <f t="shared" ca="1" si="3"/>
        <v>381731.52</v>
      </c>
      <c r="AO18" s="18">
        <f t="shared" ca="1" si="3"/>
        <v>0</v>
      </c>
      <c r="AP18" s="18">
        <f t="shared" ca="1" si="3"/>
        <v>5866.79</v>
      </c>
      <c r="AQ18" s="18">
        <f t="shared" ca="1" si="3"/>
        <v>0</v>
      </c>
      <c r="AR18" s="18">
        <f t="shared" ca="1" si="3"/>
        <v>0</v>
      </c>
      <c r="AS18" s="18">
        <f t="shared" ca="1" si="3"/>
        <v>0</v>
      </c>
      <c r="AT18" s="18">
        <f t="shared" ca="1" si="3"/>
        <v>483111160.68000001</v>
      </c>
      <c r="AU18" s="18">
        <f t="shared" ca="1" si="3"/>
        <v>13868882.5</v>
      </c>
      <c r="AV18" s="18">
        <f t="shared" ca="1" si="3"/>
        <v>10293.900000000001</v>
      </c>
      <c r="AW18" s="18">
        <f t="shared" ca="1" si="3"/>
        <v>0</v>
      </c>
      <c r="AX18" s="18">
        <f t="shared" ca="1" si="3"/>
        <v>21964130.809999999</v>
      </c>
      <c r="AY18" s="18">
        <f t="shared" ca="1" si="3"/>
        <v>0</v>
      </c>
      <c r="AZ18" s="18">
        <f t="shared" ca="1" si="3"/>
        <v>0</v>
      </c>
      <c r="BA18" s="18">
        <f t="shared" ca="1" si="4"/>
        <v>0</v>
      </c>
      <c r="BB18" s="18">
        <f t="shared" ca="1" si="4"/>
        <v>0</v>
      </c>
      <c r="BC18" s="18">
        <f t="shared" ca="1" si="4"/>
        <v>0</v>
      </c>
      <c r="BD18" s="18">
        <f t="shared" ca="1" si="4"/>
        <v>47478766.950000003</v>
      </c>
      <c r="BE18" s="18">
        <f t="shared" ca="1" si="4"/>
        <v>0</v>
      </c>
      <c r="BF18" s="18">
        <f t="shared" ca="1" si="4"/>
        <v>0</v>
      </c>
      <c r="BG18" s="18">
        <f t="shared" ca="1" si="4"/>
        <v>0</v>
      </c>
      <c r="BH18" s="18">
        <f t="shared" ca="1" si="4"/>
        <v>0</v>
      </c>
      <c r="BI18" s="18">
        <f t="shared" ca="1" si="4"/>
        <v>0</v>
      </c>
      <c r="BJ18" s="18">
        <f t="shared" ca="1" si="4"/>
        <v>0</v>
      </c>
      <c r="BK18" s="18">
        <f t="shared" ca="1" si="4"/>
        <v>0</v>
      </c>
      <c r="BL18" s="18">
        <f t="shared" ca="1" si="4"/>
        <v>0</v>
      </c>
      <c r="BM18" s="18">
        <f t="shared" ca="1" si="4"/>
        <v>0</v>
      </c>
      <c r="BN18" s="18">
        <f t="shared" ca="1" si="4"/>
        <v>394215.94</v>
      </c>
      <c r="BO18" s="18">
        <f t="shared" ca="1" si="4"/>
        <v>0</v>
      </c>
      <c r="BP18" s="18">
        <f t="shared" ca="1" si="4"/>
        <v>215803119.33000001</v>
      </c>
      <c r="BQ18" s="18">
        <f t="shared" ca="1" si="5"/>
        <v>53603644.940000005</v>
      </c>
      <c r="BR18" s="18">
        <f t="shared" ca="1" si="5"/>
        <v>279149370.43000001</v>
      </c>
      <c r="BS18" s="18">
        <f t="shared" ca="1" si="5"/>
        <v>21134510.599999998</v>
      </c>
      <c r="BT18" s="18">
        <f t="shared" ca="1" si="5"/>
        <v>0</v>
      </c>
      <c r="BU18" s="18">
        <f t="shared" ca="1" si="5"/>
        <v>0</v>
      </c>
      <c r="BV18" s="18">
        <f t="shared" ca="1" si="5"/>
        <v>98985418.439999998</v>
      </c>
      <c r="BW18" s="18">
        <f t="shared" ca="1" si="5"/>
        <v>0</v>
      </c>
      <c r="BX18" s="18">
        <f t="shared" ca="1" si="5"/>
        <v>0</v>
      </c>
      <c r="BY18" s="18">
        <f t="shared" ca="1" si="5"/>
        <v>0</v>
      </c>
      <c r="BZ18" s="18">
        <f t="shared" ca="1" si="5"/>
        <v>0</v>
      </c>
      <c r="CA18" s="18">
        <f t="shared" ca="1" si="5"/>
        <v>0</v>
      </c>
      <c r="CB18" s="18">
        <f t="shared" ca="1" si="5"/>
        <v>0</v>
      </c>
      <c r="CC18" s="18">
        <f t="shared" ca="1" si="5"/>
        <v>0</v>
      </c>
      <c r="CD18" s="18">
        <f t="shared" ca="1" si="6"/>
        <v>0</v>
      </c>
      <c r="CE18" s="18">
        <f t="shared" ca="1" si="6"/>
        <v>0</v>
      </c>
      <c r="CF18" s="18">
        <f t="shared" ca="1" si="6"/>
        <v>0</v>
      </c>
      <c r="CG18" s="18">
        <f t="shared" ca="1" si="6"/>
        <v>0</v>
      </c>
      <c r="CH18" s="18">
        <f t="shared" ca="1" si="6"/>
        <v>0</v>
      </c>
      <c r="CI18" s="18">
        <f t="shared" ca="1" si="6"/>
        <v>0</v>
      </c>
      <c r="CJ18" s="19">
        <f t="shared" ca="1" si="11"/>
        <v>0</v>
      </c>
      <c r="CK18" s="18">
        <f t="shared" ca="1" si="7"/>
        <v>0</v>
      </c>
      <c r="CL18" s="18">
        <f t="shared" ca="1" si="7"/>
        <v>0</v>
      </c>
      <c r="CM18" s="19">
        <f t="shared" ca="1" si="12"/>
        <v>0</v>
      </c>
      <c r="CN18" s="18">
        <f t="shared" ca="1" si="8"/>
        <v>0</v>
      </c>
      <c r="CO18" s="18">
        <f t="shared" ca="1" si="8"/>
        <v>0</v>
      </c>
      <c r="CP18" s="19">
        <f t="shared" ca="1" si="13"/>
        <v>0</v>
      </c>
      <c r="CQ18" s="18">
        <f t="shared" ca="1" si="9"/>
        <v>0</v>
      </c>
      <c r="CR18" s="18">
        <f t="shared" ca="1" si="9"/>
        <v>0</v>
      </c>
      <c r="CS18" s="18">
        <f t="shared" ca="1" si="9"/>
        <v>9338943.5800000001</v>
      </c>
      <c r="CT18" s="18">
        <f t="shared" ca="1" si="9"/>
        <v>0</v>
      </c>
      <c r="CU18" s="18">
        <f t="shared" ca="1" si="9"/>
        <v>0</v>
      </c>
      <c r="CV18" s="19">
        <f t="shared" ca="1" si="14"/>
        <v>1730077696.4795001</v>
      </c>
    </row>
    <row r="19" spans="1:100" ht="12.75" customHeight="1">
      <c r="A19" s="55" t="s">
        <v>171</v>
      </c>
      <c r="B19" s="17">
        <v>1016</v>
      </c>
      <c r="C19" s="56" t="s">
        <v>147</v>
      </c>
      <c r="D19" s="19">
        <f t="shared" ca="1" si="1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69913985.539999977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1"/>
        <v>0</v>
      </c>
      <c r="U19" s="18">
        <f t="shared" ca="1" si="2"/>
        <v>0</v>
      </c>
      <c r="V19" s="18">
        <f t="shared" ca="1" si="2"/>
        <v>0</v>
      </c>
      <c r="W19" s="18">
        <f t="shared" ca="1" si="2"/>
        <v>0</v>
      </c>
      <c r="X19" s="18">
        <f t="shared" ca="1" si="2"/>
        <v>0</v>
      </c>
      <c r="Y19" s="18">
        <f t="shared" ca="1" si="2"/>
        <v>0</v>
      </c>
      <c r="Z19" s="18">
        <f t="shared" ca="1" si="2"/>
        <v>0</v>
      </c>
      <c r="AA19" s="18">
        <f t="shared" ca="1" si="2"/>
        <v>0</v>
      </c>
      <c r="AB19" s="18">
        <f t="shared" ca="1" si="2"/>
        <v>0</v>
      </c>
      <c r="AC19" s="18">
        <f t="shared" ca="1" si="2"/>
        <v>0</v>
      </c>
      <c r="AD19" s="18">
        <f t="shared" ca="1" si="2"/>
        <v>0</v>
      </c>
      <c r="AE19" s="18">
        <f t="shared" ca="1" si="2"/>
        <v>0</v>
      </c>
      <c r="AF19" s="18">
        <f t="shared" ca="1" si="2"/>
        <v>0</v>
      </c>
      <c r="AG19" s="18">
        <f t="shared" ca="1" si="2"/>
        <v>0</v>
      </c>
      <c r="AH19" s="18">
        <f t="shared" ca="1" si="2"/>
        <v>0</v>
      </c>
      <c r="AI19" s="18">
        <f t="shared" ca="1" si="2"/>
        <v>0</v>
      </c>
      <c r="AJ19" s="18">
        <f t="shared" ca="1" si="2"/>
        <v>0</v>
      </c>
      <c r="AK19" s="18">
        <f t="shared" ca="1" si="3"/>
        <v>0</v>
      </c>
      <c r="AL19" s="18">
        <f t="shared" ca="1" si="3"/>
        <v>0</v>
      </c>
      <c r="AM19" s="18">
        <f t="shared" ca="1" si="3"/>
        <v>0</v>
      </c>
      <c r="AN19" s="18">
        <f t="shared" ca="1" si="3"/>
        <v>0</v>
      </c>
      <c r="AO19" s="18">
        <f t="shared" ca="1" si="3"/>
        <v>0</v>
      </c>
      <c r="AP19" s="18">
        <f t="shared" ca="1" si="3"/>
        <v>0</v>
      </c>
      <c r="AQ19" s="18">
        <f t="shared" ca="1" si="3"/>
        <v>0</v>
      </c>
      <c r="AR19" s="18">
        <f t="shared" ca="1" si="3"/>
        <v>0</v>
      </c>
      <c r="AS19" s="18">
        <f t="shared" ca="1" si="3"/>
        <v>0</v>
      </c>
      <c r="AT19" s="18">
        <f t="shared" ca="1" si="3"/>
        <v>0</v>
      </c>
      <c r="AU19" s="18">
        <f t="shared" ca="1" si="3"/>
        <v>0</v>
      </c>
      <c r="AV19" s="18">
        <f t="shared" ca="1" si="3"/>
        <v>0</v>
      </c>
      <c r="AW19" s="18">
        <f t="shared" ca="1" si="3"/>
        <v>0</v>
      </c>
      <c r="AX19" s="18">
        <f t="shared" ca="1" si="3"/>
        <v>0</v>
      </c>
      <c r="AY19" s="18">
        <f t="shared" ca="1" si="3"/>
        <v>0</v>
      </c>
      <c r="AZ19" s="18">
        <f t="shared" ca="1" si="3"/>
        <v>0</v>
      </c>
      <c r="BA19" s="18">
        <f t="shared" ca="1" si="4"/>
        <v>0</v>
      </c>
      <c r="BB19" s="18">
        <f t="shared" ca="1" si="4"/>
        <v>0</v>
      </c>
      <c r="BC19" s="18">
        <f t="shared" ca="1" si="4"/>
        <v>0</v>
      </c>
      <c r="BD19" s="18">
        <f t="shared" ca="1" si="4"/>
        <v>0</v>
      </c>
      <c r="BE19" s="18">
        <f t="shared" ca="1" si="4"/>
        <v>0</v>
      </c>
      <c r="BF19" s="18">
        <f t="shared" ca="1" si="4"/>
        <v>0</v>
      </c>
      <c r="BG19" s="18">
        <f t="shared" ca="1" si="4"/>
        <v>0</v>
      </c>
      <c r="BH19" s="18">
        <f t="shared" ca="1" si="4"/>
        <v>0</v>
      </c>
      <c r="BI19" s="18">
        <f t="shared" ca="1" si="4"/>
        <v>620047191.19971883</v>
      </c>
      <c r="BJ19" s="18">
        <f t="shared" ca="1" si="4"/>
        <v>106107019.83290699</v>
      </c>
      <c r="BK19" s="18">
        <f t="shared" ca="1" si="4"/>
        <v>0</v>
      </c>
      <c r="BL19" s="18">
        <f t="shared" ca="1" si="4"/>
        <v>0</v>
      </c>
      <c r="BM19" s="18">
        <f t="shared" ca="1" si="4"/>
        <v>0</v>
      </c>
      <c r="BN19" s="18">
        <f t="shared" ca="1" si="4"/>
        <v>0</v>
      </c>
      <c r="BO19" s="18">
        <f t="shared" ca="1" si="4"/>
        <v>0</v>
      </c>
      <c r="BP19" s="18">
        <f t="shared" ca="1" si="4"/>
        <v>0</v>
      </c>
      <c r="BQ19" s="18">
        <f t="shared" ca="1" si="5"/>
        <v>0</v>
      </c>
      <c r="BR19" s="18">
        <f t="shared" ca="1" si="5"/>
        <v>0</v>
      </c>
      <c r="BS19" s="18">
        <f t="shared" ca="1" si="5"/>
        <v>0</v>
      </c>
      <c r="BT19" s="18">
        <f t="shared" ca="1" si="5"/>
        <v>0</v>
      </c>
      <c r="BU19" s="18">
        <f t="shared" ca="1" si="5"/>
        <v>0</v>
      </c>
      <c r="BV19" s="18">
        <f t="shared" ca="1" si="5"/>
        <v>0</v>
      </c>
      <c r="BW19" s="18">
        <f t="shared" ca="1" si="5"/>
        <v>0</v>
      </c>
      <c r="BX19" s="18">
        <f t="shared" ca="1" si="5"/>
        <v>0</v>
      </c>
      <c r="BY19" s="18">
        <f t="shared" ca="1" si="5"/>
        <v>0</v>
      </c>
      <c r="BZ19" s="18">
        <f t="shared" ca="1" si="5"/>
        <v>0</v>
      </c>
      <c r="CA19" s="18">
        <f t="shared" ca="1" si="5"/>
        <v>0</v>
      </c>
      <c r="CB19" s="18">
        <f t="shared" ca="1" si="5"/>
        <v>0</v>
      </c>
      <c r="CC19" s="18">
        <f t="shared" ca="1" si="5"/>
        <v>0</v>
      </c>
      <c r="CD19" s="18">
        <f t="shared" ca="1" si="6"/>
        <v>0</v>
      </c>
      <c r="CE19" s="18">
        <f t="shared" ca="1" si="6"/>
        <v>0</v>
      </c>
      <c r="CF19" s="18">
        <f t="shared" ca="1" si="6"/>
        <v>0</v>
      </c>
      <c r="CG19" s="18">
        <f t="shared" ca="1" si="6"/>
        <v>0</v>
      </c>
      <c r="CH19" s="18">
        <f t="shared" ca="1" si="6"/>
        <v>0</v>
      </c>
      <c r="CI19" s="18">
        <f t="shared" ca="1" si="6"/>
        <v>0</v>
      </c>
      <c r="CJ19" s="19">
        <f t="shared" ca="1" si="11"/>
        <v>0</v>
      </c>
      <c r="CK19" s="18">
        <f t="shared" ca="1" si="7"/>
        <v>0</v>
      </c>
      <c r="CL19" s="18">
        <f t="shared" ca="1" si="7"/>
        <v>0</v>
      </c>
      <c r="CM19" s="19">
        <f t="shared" ca="1" si="12"/>
        <v>0</v>
      </c>
      <c r="CN19" s="18">
        <f t="shared" ca="1" si="8"/>
        <v>0</v>
      </c>
      <c r="CO19" s="18">
        <f t="shared" ca="1" si="8"/>
        <v>0</v>
      </c>
      <c r="CP19" s="19">
        <f t="shared" ca="1" si="13"/>
        <v>0</v>
      </c>
      <c r="CQ19" s="18">
        <f t="shared" ca="1" si="9"/>
        <v>0</v>
      </c>
      <c r="CR19" s="18">
        <f t="shared" ca="1" si="9"/>
        <v>0</v>
      </c>
      <c r="CS19" s="18">
        <f t="shared" ca="1" si="9"/>
        <v>0</v>
      </c>
      <c r="CT19" s="18">
        <f t="shared" ca="1" si="9"/>
        <v>0</v>
      </c>
      <c r="CU19" s="18">
        <f t="shared" ca="1" si="9"/>
        <v>0</v>
      </c>
      <c r="CV19" s="19">
        <f t="shared" ca="1" si="14"/>
        <v>796068196.57262576</v>
      </c>
    </row>
    <row r="20" spans="1:100" ht="12.75" customHeight="1">
      <c r="A20" s="55" t="s">
        <v>173</v>
      </c>
      <c r="B20" s="17">
        <v>1017</v>
      </c>
      <c r="C20" s="56" t="s">
        <v>147</v>
      </c>
      <c r="D20" s="19">
        <f t="shared" ca="1" si="10"/>
        <v>6117263813.5</v>
      </c>
      <c r="E20" s="18">
        <f t="shared" ca="1" si="0"/>
        <v>2096593869.3900001</v>
      </c>
      <c r="F20" s="18">
        <f t="shared" ca="1" si="0"/>
        <v>2420553121.2199998</v>
      </c>
      <c r="G20" s="18">
        <f t="shared" ca="1" si="0"/>
        <v>1600116822.8900001</v>
      </c>
      <c r="H20" s="18">
        <f t="shared" ca="1" si="0"/>
        <v>11392.69</v>
      </c>
      <c r="I20" s="18">
        <f t="shared" ca="1" si="0"/>
        <v>519064928.33000004</v>
      </c>
      <c r="J20" s="18">
        <f t="shared" ca="1" si="0"/>
        <v>0</v>
      </c>
      <c r="K20" s="18">
        <f t="shared" ca="1" si="0"/>
        <v>0</v>
      </c>
      <c r="L20" s="18">
        <f t="shared" ca="1" si="0"/>
        <v>3500</v>
      </c>
      <c r="M20" s="18">
        <f t="shared" ca="1" si="0"/>
        <v>0</v>
      </c>
      <c r="N20" s="18">
        <f t="shared" ca="1" si="0"/>
        <v>0</v>
      </c>
      <c r="O20" s="18">
        <f t="shared" ca="1" si="0"/>
        <v>291095890.98000002</v>
      </c>
      <c r="P20" s="18">
        <f t="shared" ca="1" si="0"/>
        <v>269987.65999999997</v>
      </c>
      <c r="Q20" s="18">
        <f t="shared" ca="1" si="0"/>
        <v>141168899.87</v>
      </c>
      <c r="R20" s="18">
        <f t="shared" ca="1" si="0"/>
        <v>0</v>
      </c>
      <c r="S20" s="18">
        <f t="shared" ca="1" si="0"/>
        <v>0</v>
      </c>
      <c r="T20" s="18">
        <f t="shared" ca="1" si="1"/>
        <v>2094605707.8199992</v>
      </c>
      <c r="U20" s="18">
        <f t="shared" ca="1" si="2"/>
        <v>10426221.77</v>
      </c>
      <c r="V20" s="18">
        <f t="shared" ca="1" si="2"/>
        <v>400941157.66999996</v>
      </c>
      <c r="W20" s="18">
        <f t="shared" ca="1" si="2"/>
        <v>2042446924.4400001</v>
      </c>
      <c r="X20" s="18">
        <f t="shared" ca="1" si="2"/>
        <v>272946.27</v>
      </c>
      <c r="Y20" s="18">
        <f t="shared" ca="1" si="2"/>
        <v>208855942.74000004</v>
      </c>
      <c r="Z20" s="18">
        <f t="shared" ca="1" si="2"/>
        <v>245571197.15000004</v>
      </c>
      <c r="AA20" s="18">
        <f t="shared" ca="1" si="2"/>
        <v>0</v>
      </c>
      <c r="AB20" s="18">
        <f t="shared" ca="1" si="2"/>
        <v>140211</v>
      </c>
      <c r="AC20" s="18">
        <f t="shared" ca="1" si="2"/>
        <v>99085923.530000001</v>
      </c>
      <c r="AD20" s="18">
        <f t="shared" ca="1" si="2"/>
        <v>900485896.84000003</v>
      </c>
      <c r="AE20" s="18">
        <f t="shared" ca="1" si="2"/>
        <v>0</v>
      </c>
      <c r="AF20" s="18">
        <f t="shared" ca="1" si="2"/>
        <v>2837212.7</v>
      </c>
      <c r="AG20" s="18">
        <f t="shared" ca="1" si="2"/>
        <v>23813559.890000001</v>
      </c>
      <c r="AH20" s="18">
        <f t="shared" ca="1" si="2"/>
        <v>10706975.200000001</v>
      </c>
      <c r="AI20" s="18">
        <f t="shared" ca="1" si="2"/>
        <v>6901189.25</v>
      </c>
      <c r="AJ20" s="18">
        <f t="shared" ca="1" si="2"/>
        <v>2228488.7200000002</v>
      </c>
      <c r="AK20" s="18">
        <f t="shared" ca="1" si="3"/>
        <v>0</v>
      </c>
      <c r="AL20" s="18">
        <f t="shared" ca="1" si="3"/>
        <v>0</v>
      </c>
      <c r="AM20" s="18">
        <f t="shared" ca="1" si="3"/>
        <v>26287430.23</v>
      </c>
      <c r="AN20" s="18">
        <f t="shared" ca="1" si="3"/>
        <v>644988.6</v>
      </c>
      <c r="AO20" s="18">
        <f t="shared" ca="1" si="3"/>
        <v>0</v>
      </c>
      <c r="AP20" s="18">
        <f t="shared" ca="1" si="3"/>
        <v>20354756.359999999</v>
      </c>
      <c r="AQ20" s="18">
        <f t="shared" ca="1" si="3"/>
        <v>0</v>
      </c>
      <c r="AR20" s="18">
        <f t="shared" ca="1" si="3"/>
        <v>0</v>
      </c>
      <c r="AS20" s="18">
        <f t="shared" ca="1" si="3"/>
        <v>0</v>
      </c>
      <c r="AT20" s="18">
        <f t="shared" ca="1" si="3"/>
        <v>0</v>
      </c>
      <c r="AU20" s="18">
        <f t="shared" ca="1" si="3"/>
        <v>0</v>
      </c>
      <c r="AV20" s="18">
        <f t="shared" ca="1" si="3"/>
        <v>0</v>
      </c>
      <c r="AW20" s="18">
        <f t="shared" ca="1" si="3"/>
        <v>0</v>
      </c>
      <c r="AX20" s="18">
        <f t="shared" ca="1" si="3"/>
        <v>0</v>
      </c>
      <c r="AY20" s="18">
        <f t="shared" ca="1" si="3"/>
        <v>0</v>
      </c>
      <c r="AZ20" s="18">
        <f t="shared" ca="1" si="3"/>
        <v>0</v>
      </c>
      <c r="BA20" s="18">
        <f t="shared" ca="1" si="4"/>
        <v>0</v>
      </c>
      <c r="BB20" s="18">
        <f t="shared" ca="1" si="4"/>
        <v>0</v>
      </c>
      <c r="BC20" s="18">
        <f t="shared" ca="1" si="4"/>
        <v>0</v>
      </c>
      <c r="BD20" s="18">
        <f t="shared" ca="1" si="4"/>
        <v>579909904.13999999</v>
      </c>
      <c r="BE20" s="18">
        <f t="shared" ca="1" si="4"/>
        <v>158385.84</v>
      </c>
      <c r="BF20" s="18">
        <f t="shared" ca="1" si="4"/>
        <v>0</v>
      </c>
      <c r="BG20" s="18">
        <f t="shared" ca="1" si="4"/>
        <v>0</v>
      </c>
      <c r="BH20" s="18">
        <f t="shared" ca="1" si="4"/>
        <v>0</v>
      </c>
      <c r="BI20" s="18">
        <f t="shared" ca="1" si="4"/>
        <v>1744061.5</v>
      </c>
      <c r="BJ20" s="18">
        <f t="shared" ca="1" si="4"/>
        <v>0</v>
      </c>
      <c r="BK20" s="18">
        <f t="shared" ca="1" si="4"/>
        <v>0</v>
      </c>
      <c r="BL20" s="18">
        <f t="shared" ca="1" si="4"/>
        <v>0</v>
      </c>
      <c r="BM20" s="18">
        <f t="shared" ca="1" si="4"/>
        <v>2178903.8200000003</v>
      </c>
      <c r="BN20" s="18">
        <f t="shared" ca="1" si="4"/>
        <v>98888684.269999981</v>
      </c>
      <c r="BO20" s="18">
        <f t="shared" ca="1" si="4"/>
        <v>0</v>
      </c>
      <c r="BP20" s="18">
        <f t="shared" ca="1" si="4"/>
        <v>563915079.95000005</v>
      </c>
      <c r="BQ20" s="18">
        <f t="shared" ca="1" si="5"/>
        <v>72613637.299999997</v>
      </c>
      <c r="BR20" s="18">
        <f t="shared" ca="1" si="5"/>
        <v>165404201.22</v>
      </c>
      <c r="BS20" s="18">
        <f t="shared" ca="1" si="5"/>
        <v>191491693.47</v>
      </c>
      <c r="BT20" s="18">
        <f t="shared" ca="1" si="5"/>
        <v>0</v>
      </c>
      <c r="BU20" s="18">
        <f t="shared" ca="1" si="5"/>
        <v>0</v>
      </c>
      <c r="BV20" s="18">
        <f t="shared" ca="1" si="5"/>
        <v>0</v>
      </c>
      <c r="BW20" s="18">
        <f t="shared" ca="1" si="5"/>
        <v>0</v>
      </c>
      <c r="BX20" s="18">
        <f t="shared" ca="1" si="5"/>
        <v>0</v>
      </c>
      <c r="BY20" s="18">
        <f t="shared" ca="1" si="5"/>
        <v>0</v>
      </c>
      <c r="BZ20" s="18">
        <f t="shared" ca="1" si="5"/>
        <v>155253419.56999999</v>
      </c>
      <c r="CA20" s="18">
        <f t="shared" ca="1" si="5"/>
        <v>1404638.56</v>
      </c>
      <c r="CB20" s="18">
        <f t="shared" ca="1" si="5"/>
        <v>499973857.36000001</v>
      </c>
      <c r="CC20" s="18">
        <f t="shared" ca="1" si="5"/>
        <v>0</v>
      </c>
      <c r="CD20" s="18">
        <f t="shared" ca="1" si="6"/>
        <v>98921442.349999994</v>
      </c>
      <c r="CE20" s="18">
        <f t="shared" ca="1" si="6"/>
        <v>0</v>
      </c>
      <c r="CF20" s="18">
        <f t="shared" ca="1" si="6"/>
        <v>0</v>
      </c>
      <c r="CG20" s="18">
        <f t="shared" ca="1" si="6"/>
        <v>17477770.780000001</v>
      </c>
      <c r="CH20" s="18">
        <f t="shared" ca="1" si="6"/>
        <v>1002353.74</v>
      </c>
      <c r="CI20" s="18">
        <f t="shared" ca="1" si="6"/>
        <v>1196549.9100000001</v>
      </c>
      <c r="CJ20" s="19">
        <f t="shared" ca="1" si="11"/>
        <v>2587685066.3799992</v>
      </c>
      <c r="CK20" s="18">
        <f t="shared" ca="1" si="7"/>
        <v>55704881.729999989</v>
      </c>
      <c r="CL20" s="18">
        <f t="shared" ca="1" si="7"/>
        <v>0</v>
      </c>
      <c r="CM20" s="19">
        <f t="shared" ca="1" si="12"/>
        <v>1352454997.9499998</v>
      </c>
      <c r="CN20" s="18">
        <f t="shared" ca="1" si="8"/>
        <v>1123033245.2799997</v>
      </c>
      <c r="CO20" s="18">
        <f t="shared" ca="1" si="8"/>
        <v>229421752.67000005</v>
      </c>
      <c r="CP20" s="19">
        <f t="shared" ca="1" si="13"/>
        <v>1179525186.6999991</v>
      </c>
      <c r="CQ20" s="18">
        <f t="shared" ca="1" si="9"/>
        <v>60726291.789999999</v>
      </c>
      <c r="CR20" s="18">
        <f t="shared" ca="1" si="9"/>
        <v>1118798894.9099991</v>
      </c>
      <c r="CS20" s="18">
        <f t="shared" ca="1" si="9"/>
        <v>43585631.920000002</v>
      </c>
      <c r="CT20" s="18">
        <f t="shared" ca="1" si="9"/>
        <v>0</v>
      </c>
      <c r="CU20" s="18">
        <f t="shared" ca="1" si="9"/>
        <v>0</v>
      </c>
      <c r="CV20" s="19">
        <f t="shared" ca="1" si="14"/>
        <v>18248290425.289997</v>
      </c>
    </row>
    <row r="21" spans="1:100" ht="12.75" customHeight="1">
      <c r="A21" s="55" t="s">
        <v>175</v>
      </c>
      <c r="B21" s="17">
        <v>1018</v>
      </c>
      <c r="C21" s="56" t="s">
        <v>147</v>
      </c>
      <c r="D21" s="19">
        <f t="shared" ca="1" si="10"/>
        <v>196201712.18000001</v>
      </c>
      <c r="E21" s="18">
        <f t="shared" ca="1" si="0"/>
        <v>59157873.159999996</v>
      </c>
      <c r="F21" s="18">
        <f t="shared" ca="1" si="0"/>
        <v>39783410.280000001</v>
      </c>
      <c r="G21" s="18">
        <f t="shared" ca="1" si="0"/>
        <v>97260428.739999995</v>
      </c>
      <c r="H21" s="18">
        <f t="shared" ca="1" si="0"/>
        <v>0</v>
      </c>
      <c r="I21" s="18">
        <f t="shared" ca="1" si="0"/>
        <v>114905365.93000001</v>
      </c>
      <c r="J21" s="18">
        <f t="shared" ca="1" si="0"/>
        <v>0</v>
      </c>
      <c r="K21" s="18">
        <f t="shared" ca="1" si="0"/>
        <v>6001785.71</v>
      </c>
      <c r="L21" s="18">
        <f t="shared" ca="1" si="0"/>
        <v>0</v>
      </c>
      <c r="M21" s="18">
        <f t="shared" ca="1" si="0"/>
        <v>0</v>
      </c>
      <c r="N21" s="18">
        <f t="shared" ca="1" si="0"/>
        <v>0</v>
      </c>
      <c r="O21" s="18">
        <f t="shared" ca="1" si="0"/>
        <v>9792619.3399999999</v>
      </c>
      <c r="P21" s="18">
        <f t="shared" ca="1" si="0"/>
        <v>0</v>
      </c>
      <c r="Q21" s="18">
        <f t="shared" ca="1" si="0"/>
        <v>140260.01999999999</v>
      </c>
      <c r="R21" s="18">
        <f t="shared" ca="1" si="0"/>
        <v>0</v>
      </c>
      <c r="S21" s="18">
        <f t="shared" ca="1" si="0"/>
        <v>0</v>
      </c>
      <c r="T21" s="18">
        <f t="shared" ca="1" si="1"/>
        <v>5031334830.9300003</v>
      </c>
      <c r="U21" s="18">
        <f t="shared" ca="1" si="2"/>
        <v>8276045.5099999998</v>
      </c>
      <c r="V21" s="18">
        <f t="shared" ca="1" si="2"/>
        <v>42911197.469999999</v>
      </c>
      <c r="W21" s="18">
        <f t="shared" ca="1" si="2"/>
        <v>482811690.22999996</v>
      </c>
      <c r="X21" s="18">
        <f t="shared" ca="1" si="2"/>
        <v>0</v>
      </c>
      <c r="Y21" s="18">
        <f t="shared" ca="1" si="2"/>
        <v>12700091.630000001</v>
      </c>
      <c r="Z21" s="18">
        <f t="shared" ca="1" si="2"/>
        <v>39325474.060000002</v>
      </c>
      <c r="AA21" s="18">
        <f t="shared" ca="1" si="2"/>
        <v>0</v>
      </c>
      <c r="AB21" s="18">
        <f t="shared" ca="1" si="2"/>
        <v>0</v>
      </c>
      <c r="AC21" s="18">
        <f t="shared" ca="1" si="2"/>
        <v>935942.37</v>
      </c>
      <c r="AD21" s="18">
        <f t="shared" ca="1" si="2"/>
        <v>2102585.42</v>
      </c>
      <c r="AE21" s="18">
        <f t="shared" ca="1" si="2"/>
        <v>0</v>
      </c>
      <c r="AF21" s="18">
        <f t="shared" ca="1" si="2"/>
        <v>1028995.31</v>
      </c>
      <c r="AG21" s="18">
        <f t="shared" ca="1" si="2"/>
        <v>1622588.1</v>
      </c>
      <c r="AH21" s="18">
        <f t="shared" ca="1" si="2"/>
        <v>1003293.45</v>
      </c>
      <c r="AI21" s="18">
        <f t="shared" ca="1" si="2"/>
        <v>47775.81</v>
      </c>
      <c r="AJ21" s="18">
        <f t="shared" ca="1" si="2"/>
        <v>1851523.01</v>
      </c>
      <c r="AK21" s="18">
        <f t="shared" ca="1" si="3"/>
        <v>17750</v>
      </c>
      <c r="AL21" s="18">
        <f t="shared" ca="1" si="3"/>
        <v>0</v>
      </c>
      <c r="AM21" s="18">
        <f t="shared" ca="1" si="3"/>
        <v>25648641.629999999</v>
      </c>
      <c r="AN21" s="18">
        <f t="shared" ca="1" si="3"/>
        <v>0</v>
      </c>
      <c r="AO21" s="18">
        <f t="shared" ca="1" si="3"/>
        <v>0</v>
      </c>
      <c r="AP21" s="18">
        <f t="shared" ca="1" si="3"/>
        <v>2498189.2400000002</v>
      </c>
      <c r="AQ21" s="18">
        <f t="shared" ca="1" si="3"/>
        <v>0</v>
      </c>
      <c r="AR21" s="18">
        <f t="shared" ca="1" si="3"/>
        <v>0</v>
      </c>
      <c r="AS21" s="18">
        <f t="shared" ca="1" si="3"/>
        <v>0</v>
      </c>
      <c r="AT21" s="18">
        <f t="shared" ca="1" si="3"/>
        <v>16201802.35</v>
      </c>
      <c r="AU21" s="18">
        <f t="shared" ca="1" si="3"/>
        <v>11932.03</v>
      </c>
      <c r="AV21" s="18">
        <f t="shared" ca="1" si="3"/>
        <v>135942.43</v>
      </c>
      <c r="AW21" s="18">
        <f t="shared" ca="1" si="3"/>
        <v>0</v>
      </c>
      <c r="AX21" s="18">
        <f t="shared" ca="1" si="3"/>
        <v>11932.03</v>
      </c>
      <c r="AY21" s="18">
        <f t="shared" ca="1" si="3"/>
        <v>0</v>
      </c>
      <c r="AZ21" s="18">
        <f t="shared" ca="1" si="3"/>
        <v>0</v>
      </c>
      <c r="BA21" s="18">
        <f t="shared" ca="1" si="4"/>
        <v>0</v>
      </c>
      <c r="BB21" s="18">
        <f t="shared" ca="1" si="4"/>
        <v>0</v>
      </c>
      <c r="BC21" s="18">
        <f t="shared" ca="1" si="4"/>
        <v>0</v>
      </c>
      <c r="BD21" s="18">
        <f t="shared" ca="1" si="4"/>
        <v>12693304.489999998</v>
      </c>
      <c r="BE21" s="18">
        <f t="shared" ca="1" si="4"/>
        <v>0</v>
      </c>
      <c r="BF21" s="18">
        <f t="shared" ca="1" si="4"/>
        <v>0</v>
      </c>
      <c r="BG21" s="18">
        <f t="shared" ca="1" si="4"/>
        <v>0</v>
      </c>
      <c r="BH21" s="18">
        <f t="shared" ca="1" si="4"/>
        <v>0</v>
      </c>
      <c r="BI21" s="18">
        <f t="shared" ca="1" si="4"/>
        <v>0</v>
      </c>
      <c r="BJ21" s="18">
        <f t="shared" ca="1" si="4"/>
        <v>0</v>
      </c>
      <c r="BK21" s="18">
        <f t="shared" ca="1" si="4"/>
        <v>0</v>
      </c>
      <c r="BL21" s="18">
        <f t="shared" ca="1" si="4"/>
        <v>52734.5</v>
      </c>
      <c r="BM21" s="18">
        <f t="shared" ca="1" si="4"/>
        <v>4421.54</v>
      </c>
      <c r="BN21" s="18">
        <f t="shared" ca="1" si="4"/>
        <v>95766656.190000013</v>
      </c>
      <c r="BO21" s="18">
        <f t="shared" ca="1" si="4"/>
        <v>0</v>
      </c>
      <c r="BP21" s="18">
        <f t="shared" ca="1" si="4"/>
        <v>17847592.23</v>
      </c>
      <c r="BQ21" s="18">
        <f t="shared" ca="1" si="5"/>
        <v>1210185.26</v>
      </c>
      <c r="BR21" s="18">
        <f t="shared" ca="1" si="5"/>
        <v>6107014.6699999999</v>
      </c>
      <c r="BS21" s="18">
        <f t="shared" ca="1" si="5"/>
        <v>3933800.03</v>
      </c>
      <c r="BT21" s="18">
        <f t="shared" ca="1" si="5"/>
        <v>0</v>
      </c>
      <c r="BU21" s="18">
        <f t="shared" ca="1" si="5"/>
        <v>0</v>
      </c>
      <c r="BV21" s="18">
        <f t="shared" ca="1" si="5"/>
        <v>998424.21</v>
      </c>
      <c r="BW21" s="18">
        <f t="shared" ca="1" si="5"/>
        <v>0</v>
      </c>
      <c r="BX21" s="18">
        <f t="shared" ca="1" si="5"/>
        <v>0</v>
      </c>
      <c r="BY21" s="18">
        <f t="shared" ca="1" si="5"/>
        <v>0</v>
      </c>
      <c r="BZ21" s="18">
        <f t="shared" ca="1" si="5"/>
        <v>0</v>
      </c>
      <c r="CA21" s="18">
        <f t="shared" ca="1" si="5"/>
        <v>649452.16</v>
      </c>
      <c r="CB21" s="18">
        <f t="shared" ca="1" si="5"/>
        <v>20174367.629999999</v>
      </c>
      <c r="CC21" s="18">
        <f t="shared" ca="1" si="5"/>
        <v>0</v>
      </c>
      <c r="CD21" s="18">
        <f t="shared" ca="1" si="6"/>
        <v>157838.56</v>
      </c>
      <c r="CE21" s="18">
        <f t="shared" ca="1" si="6"/>
        <v>0</v>
      </c>
      <c r="CF21" s="18">
        <f t="shared" ca="1" si="6"/>
        <v>0</v>
      </c>
      <c r="CG21" s="18">
        <f t="shared" ca="1" si="6"/>
        <v>0</v>
      </c>
      <c r="CH21" s="18">
        <f t="shared" ca="1" si="6"/>
        <v>0</v>
      </c>
      <c r="CI21" s="18">
        <f t="shared" ca="1" si="6"/>
        <v>0</v>
      </c>
      <c r="CJ21" s="19">
        <f t="shared" ca="1" si="11"/>
        <v>25291223.390000001</v>
      </c>
      <c r="CK21" s="18">
        <f t="shared" ca="1" si="7"/>
        <v>0</v>
      </c>
      <c r="CL21" s="18">
        <f t="shared" ca="1" si="7"/>
        <v>0</v>
      </c>
      <c r="CM21" s="19">
        <f t="shared" ca="1" si="12"/>
        <v>25291223.390000001</v>
      </c>
      <c r="CN21" s="18">
        <f t="shared" ca="1" si="8"/>
        <v>25291223.390000001</v>
      </c>
      <c r="CO21" s="18">
        <f t="shared" ca="1" si="8"/>
        <v>0</v>
      </c>
      <c r="CP21" s="19">
        <f t="shared" ca="1" si="13"/>
        <v>0</v>
      </c>
      <c r="CQ21" s="18">
        <f t="shared" ca="1" si="9"/>
        <v>0</v>
      </c>
      <c r="CR21" s="18">
        <f t="shared" ca="1" si="9"/>
        <v>0</v>
      </c>
      <c r="CS21" s="18">
        <f t="shared" ca="1" si="9"/>
        <v>359687.54</v>
      </c>
      <c r="CT21" s="18">
        <f t="shared" ca="1" si="9"/>
        <v>0</v>
      </c>
      <c r="CU21" s="18">
        <f t="shared" ca="1" si="9"/>
        <v>0</v>
      </c>
      <c r="CV21" s="19">
        <f t="shared" ca="1" si="14"/>
        <v>6182766668.5900021</v>
      </c>
    </row>
    <row r="22" spans="1:100" ht="12.75" customHeight="1">
      <c r="A22" s="55" t="s">
        <v>177</v>
      </c>
      <c r="B22" s="17">
        <v>1020</v>
      </c>
      <c r="C22" s="56" t="s">
        <v>147</v>
      </c>
      <c r="D22" s="19">
        <f t="shared" ca="1" si="10"/>
        <v>13323844765.940002</v>
      </c>
      <c r="E22" s="18">
        <f t="shared" ca="1" si="0"/>
        <v>4385343645.2799997</v>
      </c>
      <c r="F22" s="18">
        <f t="shared" ca="1" si="0"/>
        <v>4512704648.7800007</v>
      </c>
      <c r="G22" s="18">
        <f t="shared" ca="1" si="0"/>
        <v>4425796471.8800001</v>
      </c>
      <c r="H22" s="18">
        <f t="shared" ca="1" si="0"/>
        <v>118340433.8</v>
      </c>
      <c r="I22" s="18">
        <f t="shared" ca="1" si="0"/>
        <v>3105152359.0900002</v>
      </c>
      <c r="J22" s="18">
        <f t="shared" ca="1" si="0"/>
        <v>425003.10000000003</v>
      </c>
      <c r="K22" s="18">
        <f t="shared" ca="1" si="0"/>
        <v>3922928.2</v>
      </c>
      <c r="L22" s="18">
        <f t="shared" ca="1" si="0"/>
        <v>0</v>
      </c>
      <c r="M22" s="18">
        <f t="shared" ca="1" si="0"/>
        <v>65999480.719999999</v>
      </c>
      <c r="N22" s="18">
        <f t="shared" ca="1" si="0"/>
        <v>0</v>
      </c>
      <c r="O22" s="18">
        <f t="shared" ca="1" si="0"/>
        <v>1249184544.3299999</v>
      </c>
      <c r="P22" s="18">
        <f t="shared" ca="1" si="0"/>
        <v>0</v>
      </c>
      <c r="Q22" s="18">
        <f t="shared" ca="1" si="0"/>
        <v>1137882269.3699999</v>
      </c>
      <c r="R22" s="18">
        <f t="shared" ca="1" si="0"/>
        <v>0</v>
      </c>
      <c r="S22" s="18">
        <f t="shared" ca="1" si="0"/>
        <v>0</v>
      </c>
      <c r="T22" s="18">
        <f t="shared" ca="1" si="1"/>
        <v>9243820765.6900005</v>
      </c>
      <c r="U22" s="18">
        <f t="shared" ca="1" si="2"/>
        <v>1186483176.6300001</v>
      </c>
      <c r="V22" s="18">
        <f t="shared" ca="1" si="2"/>
        <v>920813695.82000005</v>
      </c>
      <c r="W22" s="18">
        <f t="shared" ca="1" si="2"/>
        <v>13006137824.180002</v>
      </c>
      <c r="X22" s="18">
        <f t="shared" ca="1" si="2"/>
        <v>4911861.0500000007</v>
      </c>
      <c r="Y22" s="18">
        <f t="shared" ca="1" si="2"/>
        <v>718379714.76999998</v>
      </c>
      <c r="Z22" s="18">
        <f t="shared" ca="1" si="2"/>
        <v>1110524392.24</v>
      </c>
      <c r="AA22" s="18">
        <f t="shared" ca="1" si="2"/>
        <v>0</v>
      </c>
      <c r="AB22" s="18">
        <f t="shared" ca="1" si="2"/>
        <v>0</v>
      </c>
      <c r="AC22" s="18">
        <f t="shared" ca="1" si="2"/>
        <v>3038357.99</v>
      </c>
      <c r="AD22" s="18">
        <f t="shared" ca="1" si="2"/>
        <v>365701898.11000001</v>
      </c>
      <c r="AE22" s="18">
        <f t="shared" ca="1" si="2"/>
        <v>1466187.28</v>
      </c>
      <c r="AF22" s="18">
        <f t="shared" ca="1" si="2"/>
        <v>55082674.490000002</v>
      </c>
      <c r="AG22" s="18">
        <f t="shared" ca="1" si="2"/>
        <v>1353655274.1700001</v>
      </c>
      <c r="AH22" s="18">
        <f t="shared" ca="1" si="2"/>
        <v>1237023527.5899999</v>
      </c>
      <c r="AI22" s="18">
        <f t="shared" ca="1" si="2"/>
        <v>113823720.56</v>
      </c>
      <c r="AJ22" s="18">
        <f t="shared" ref="AE22:AT37" ca="1" si="15">IFERROR(IF($C$2="Yurtiçi",INDIRECT("'"&amp;$B$2&amp;"'!"&amp;ADDRESS(MATCH($B22,INDIRECT("'"&amp;$B$2&amp;"'!$B$1:$B$1095"),0),MATCH(AJ$5,INDIRECT("'"&amp;$B$2&amp;"'!5:5"),0))),IF($C$2="Yurtdışı",INDIRECT("'"&amp;$B$2&amp;"'!"&amp;ADDRESS(MATCH($B22,INDIRECT("'"&amp;$B$2&amp;"'!$B$1:$B$1095"),0),MATCH(AJ$5,INDIRECT("'"&amp;$B$2&amp;"'!5:5"),0)+1)),INDIRECT("'"&amp;$B$2&amp;"'!"&amp;ADDRESS(MATCH($B22,INDIRECT("'"&amp;$B$2&amp;"'!$B$1:$B$1095"),0),MATCH(AJ$5,INDIRECT("'"&amp;$B$2&amp;"'!5:5"),0)))+INDIRECT("'"&amp;$B$2&amp;"'!"&amp;ADDRESS(MATCH($B22,INDIRECT("'"&amp;$B$2&amp;"'!$B$1:$B$1095"),0),MATCH(AJ$5,INDIRECT("'"&amp;$B$2&amp;"'!5:5"),0)+1)))),0)</f>
        <v>155171353.41999999</v>
      </c>
      <c r="AK22" s="18">
        <f t="shared" ca="1" si="15"/>
        <v>4991480.49</v>
      </c>
      <c r="AL22" s="18">
        <f t="shared" ca="1" si="15"/>
        <v>0</v>
      </c>
      <c r="AM22" s="18">
        <f t="shared" ca="1" si="15"/>
        <v>635561106.33000004</v>
      </c>
      <c r="AN22" s="18">
        <f t="shared" ca="1" si="15"/>
        <v>23826243.82</v>
      </c>
      <c r="AO22" s="18">
        <f t="shared" ca="1" si="3"/>
        <v>0</v>
      </c>
      <c r="AP22" s="18">
        <f t="shared" ca="1" si="3"/>
        <v>36753845.369999997</v>
      </c>
      <c r="AQ22" s="18">
        <f t="shared" ca="1" si="3"/>
        <v>0</v>
      </c>
      <c r="AR22" s="18">
        <f t="shared" ca="1" si="3"/>
        <v>0</v>
      </c>
      <c r="AS22" s="18">
        <f t="shared" ca="1" si="3"/>
        <v>0</v>
      </c>
      <c r="AT22" s="18">
        <f t="shared" ca="1" si="3"/>
        <v>11773554378.84</v>
      </c>
      <c r="AU22" s="18">
        <f t="shared" ca="1" si="3"/>
        <v>1633039280.8400002</v>
      </c>
      <c r="AV22" s="18">
        <f t="shared" ca="1" si="3"/>
        <v>3.88</v>
      </c>
      <c r="AW22" s="18">
        <f t="shared" ca="1" si="3"/>
        <v>0</v>
      </c>
      <c r="AX22" s="18">
        <f t="shared" ca="1" si="3"/>
        <v>18093.61</v>
      </c>
      <c r="AY22" s="18">
        <f t="shared" ca="1" si="3"/>
        <v>0</v>
      </c>
      <c r="AZ22" s="18">
        <f t="shared" ca="1" si="3"/>
        <v>0</v>
      </c>
      <c r="BA22" s="18">
        <f t="shared" ca="1" si="4"/>
        <v>0</v>
      </c>
      <c r="BB22" s="18">
        <f t="shared" ca="1" si="4"/>
        <v>0</v>
      </c>
      <c r="BC22" s="18">
        <f t="shared" ca="1" si="4"/>
        <v>5739118.1600000001</v>
      </c>
      <c r="BD22" s="18">
        <f t="shared" ca="1" si="4"/>
        <v>4087077566.73</v>
      </c>
      <c r="BE22" s="18">
        <f t="shared" ca="1" si="4"/>
        <v>0</v>
      </c>
      <c r="BF22" s="18">
        <f t="shared" ca="1" si="4"/>
        <v>0</v>
      </c>
      <c r="BG22" s="18">
        <f t="shared" ca="1" si="4"/>
        <v>0</v>
      </c>
      <c r="BH22" s="18">
        <f t="shared" ca="1" si="4"/>
        <v>5546209.7699999996</v>
      </c>
      <c r="BI22" s="18">
        <f t="shared" ca="1" si="4"/>
        <v>171991729.78</v>
      </c>
      <c r="BJ22" s="18">
        <f t="shared" ca="1" si="4"/>
        <v>1108926.6299999999</v>
      </c>
      <c r="BK22" s="18">
        <f t="shared" ca="1" si="4"/>
        <v>0</v>
      </c>
      <c r="BL22" s="18">
        <f t="shared" ca="1" si="4"/>
        <v>20197754.759999998</v>
      </c>
      <c r="BM22" s="18">
        <f t="shared" ca="1" si="4"/>
        <v>0</v>
      </c>
      <c r="BN22" s="18">
        <f t="shared" ca="1" si="4"/>
        <v>212842013.61999997</v>
      </c>
      <c r="BO22" s="18">
        <f t="shared" ca="1" si="4"/>
        <v>0</v>
      </c>
      <c r="BP22" s="18">
        <f t="shared" ref="BP22:BR22" ca="1" si="16">IFERROR(IF($C$2="Yurtiçi",INDIRECT("'"&amp;$B$2&amp;"'!"&amp;ADDRESS(MATCH($B22,INDIRECT("'"&amp;$B$2&amp;"'!$B$1:$B$1095"),0),MATCH(BP$5,INDIRECT("'"&amp;$B$2&amp;"'!5:5"),0))),IF($C$2="Yurtdışı",INDIRECT("'"&amp;$B$2&amp;"'!"&amp;ADDRESS(MATCH($B22,INDIRECT("'"&amp;$B$2&amp;"'!$B$1:$B$1095"),0),MATCH(BP$5,INDIRECT("'"&amp;$B$2&amp;"'!5:5"),0)+1)),INDIRECT("'"&amp;$B$2&amp;"'!"&amp;ADDRESS(MATCH($B22,INDIRECT("'"&amp;$B$2&amp;"'!$B$1:$B$1095"),0),MATCH(BP$5,INDIRECT("'"&amp;$B$2&amp;"'!5:5"),0)))+INDIRECT("'"&amp;$B$2&amp;"'!"&amp;ADDRESS(MATCH($B22,INDIRECT("'"&amp;$B$2&amp;"'!$B$1:$B$1095"),0),MATCH(BP$5,INDIRECT("'"&amp;$B$2&amp;"'!5:5"),0)+1)))),0)</f>
        <v>1237687355.8499999</v>
      </c>
      <c r="BQ22" s="18">
        <f t="shared" ca="1" si="16"/>
        <v>100954140.14999999</v>
      </c>
      <c r="BR22" s="18">
        <f t="shared" ca="1" si="16"/>
        <v>6155017192.6199999</v>
      </c>
      <c r="BS22" s="18">
        <f t="shared" ca="1" si="5"/>
        <v>1007375470.13</v>
      </c>
      <c r="BT22" s="18">
        <f t="shared" ca="1" si="5"/>
        <v>0</v>
      </c>
      <c r="BU22" s="18">
        <f t="shared" ca="1" si="5"/>
        <v>0</v>
      </c>
      <c r="BV22" s="18">
        <f t="shared" ca="1" si="5"/>
        <v>0</v>
      </c>
      <c r="BW22" s="18">
        <f t="shared" ca="1" si="5"/>
        <v>0</v>
      </c>
      <c r="BX22" s="18">
        <f t="shared" ca="1" si="5"/>
        <v>121310500.18999998</v>
      </c>
      <c r="BY22" s="18">
        <f t="shared" ca="1" si="5"/>
        <v>0</v>
      </c>
      <c r="BZ22" s="18">
        <f t="shared" ca="1" si="5"/>
        <v>0</v>
      </c>
      <c r="CA22" s="18">
        <f t="shared" ca="1" si="5"/>
        <v>1012070028.66</v>
      </c>
      <c r="CB22" s="18">
        <f t="shared" ca="1" si="5"/>
        <v>14833636981.849998</v>
      </c>
      <c r="CC22" s="18">
        <f t="shared" ca="1" si="5"/>
        <v>139694203.28999999</v>
      </c>
      <c r="CD22" s="18">
        <f t="shared" ca="1" si="6"/>
        <v>11358239614.850002</v>
      </c>
      <c r="CE22" s="18">
        <f t="shared" ca="1" si="6"/>
        <v>7229556.1699999999</v>
      </c>
      <c r="CF22" s="18">
        <f t="shared" ca="1" si="6"/>
        <v>0</v>
      </c>
      <c r="CG22" s="18">
        <f t="shared" ca="1" si="6"/>
        <v>159274005.28</v>
      </c>
      <c r="CH22" s="18">
        <f t="shared" ca="1" si="6"/>
        <v>2050943639.05</v>
      </c>
      <c r="CI22" s="18">
        <f t="shared" ca="1" si="6"/>
        <v>2776280.12</v>
      </c>
      <c r="CJ22" s="19">
        <f t="shared" ca="1" si="11"/>
        <v>15075481341.730003</v>
      </c>
      <c r="CK22" s="18">
        <f t="shared" ca="1" si="7"/>
        <v>8520140.6799999997</v>
      </c>
      <c r="CL22" s="18">
        <f t="shared" ca="1" si="7"/>
        <v>2337287.37</v>
      </c>
      <c r="CM22" s="19">
        <f t="shared" ca="1" si="12"/>
        <v>8028607068.9499998</v>
      </c>
      <c r="CN22" s="18">
        <f t="shared" ca="1" si="8"/>
        <v>374482037.82999998</v>
      </c>
      <c r="CO22" s="18">
        <f t="shared" ca="1" si="8"/>
        <v>7654125031.1199999</v>
      </c>
      <c r="CP22" s="19">
        <f t="shared" ca="1" si="13"/>
        <v>7036016844.7300024</v>
      </c>
      <c r="CQ22" s="18">
        <f t="shared" ca="1" si="9"/>
        <v>307840397.80000001</v>
      </c>
      <c r="CR22" s="18">
        <f t="shared" ca="1" si="9"/>
        <v>6728176446.9300022</v>
      </c>
      <c r="CS22" s="18">
        <f t="shared" ca="1" si="9"/>
        <v>80194388.609999999</v>
      </c>
      <c r="CT22" s="18">
        <f t="shared" ca="1" si="9"/>
        <v>0</v>
      </c>
      <c r="CU22" s="18">
        <f t="shared" ca="1" si="9"/>
        <v>0</v>
      </c>
      <c r="CV22" s="19">
        <f t="shared" ca="1" si="14"/>
        <v>120434918659.71999</v>
      </c>
    </row>
    <row r="23" spans="1:100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3790204402.8399992</v>
      </c>
      <c r="E23" s="18">
        <f t="shared" ref="E23:S38" ca="1" si="17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310466628.39999998</v>
      </c>
      <c r="F23" s="18">
        <f t="shared" ca="1" si="17"/>
        <v>1956417406.9876068</v>
      </c>
      <c r="G23" s="18">
        <f t="shared" ca="1" si="17"/>
        <v>1523320367.4523928</v>
      </c>
      <c r="H23" s="18">
        <f t="shared" ca="1" si="17"/>
        <v>82245.63</v>
      </c>
      <c r="I23" s="18">
        <f t="shared" ca="1" si="17"/>
        <v>896783334.96000004</v>
      </c>
      <c r="J23" s="18">
        <f t="shared" ca="1" si="17"/>
        <v>0</v>
      </c>
      <c r="K23" s="18">
        <f t="shared" ca="1" si="17"/>
        <v>22345447.100000001</v>
      </c>
      <c r="L23" s="18">
        <f t="shared" ca="1" si="17"/>
        <v>0</v>
      </c>
      <c r="M23" s="18">
        <f t="shared" ca="1" si="17"/>
        <v>0</v>
      </c>
      <c r="N23" s="18">
        <f t="shared" ca="1" si="17"/>
        <v>0</v>
      </c>
      <c r="O23" s="18">
        <f t="shared" ca="1" si="17"/>
        <v>1464119726.4400001</v>
      </c>
      <c r="P23" s="18">
        <f t="shared" ca="1" si="17"/>
        <v>0</v>
      </c>
      <c r="Q23" s="18">
        <f t="shared" ca="1" si="17"/>
        <v>120967728.22999999</v>
      </c>
      <c r="R23" s="18">
        <f t="shared" ca="1" si="17"/>
        <v>0</v>
      </c>
      <c r="S23" s="18">
        <f t="shared" ca="1" si="17"/>
        <v>0</v>
      </c>
      <c r="T23" s="18">
        <f t="shared" ca="1" si="1"/>
        <v>13529468587.049999</v>
      </c>
      <c r="U23" s="18">
        <f t="shared" ref="U23:AJ38" ca="1" si="18">IFERROR(IF($C$2="Yurtiçi",INDIRECT("'"&amp;$B$2&amp;"'!"&amp;ADDRESS(MATCH($B23,INDIRECT("'"&amp;$B$2&amp;"'!$B$1:$B$1095"),0),MATCH(U$5,INDIRECT("'"&amp;$B$2&amp;"'!5:5"),0))),IF($C$2="Yurtdışı",INDIRECT("'"&amp;$B$2&amp;"'!"&amp;ADDRESS(MATCH($B23,INDIRECT("'"&amp;$B$2&amp;"'!$B$1:$B$1095"),0),MATCH(U$5,INDIRECT("'"&amp;$B$2&amp;"'!5:5"),0)+1)),INDIRECT("'"&amp;$B$2&amp;"'!"&amp;ADDRESS(MATCH($B23,INDIRECT("'"&amp;$B$2&amp;"'!$B$1:$B$1095"),0),MATCH(U$5,INDIRECT("'"&amp;$B$2&amp;"'!5:5"),0)))+INDIRECT("'"&amp;$B$2&amp;"'!"&amp;ADDRESS(MATCH($B23,INDIRECT("'"&amp;$B$2&amp;"'!$B$1:$B$1095"),0),MATCH(U$5,INDIRECT("'"&amp;$B$2&amp;"'!5:5"),0)+1)))),0)</f>
        <v>220357552.67000002</v>
      </c>
      <c r="V23" s="18">
        <f t="shared" ca="1" si="18"/>
        <v>2077701827.1700001</v>
      </c>
      <c r="W23" s="18">
        <f t="shared" ca="1" si="18"/>
        <v>7492051337.5100002</v>
      </c>
      <c r="X23" s="18">
        <f t="shared" ca="1" si="18"/>
        <v>8329729.7300000004</v>
      </c>
      <c r="Y23" s="18">
        <f t="shared" ca="1" si="18"/>
        <v>255954313.56999999</v>
      </c>
      <c r="Z23" s="18">
        <f t="shared" ca="1" si="18"/>
        <v>233057217.18000001</v>
      </c>
      <c r="AA23" s="18">
        <f t="shared" ca="1" si="18"/>
        <v>0</v>
      </c>
      <c r="AB23" s="18">
        <f t="shared" ca="1" si="18"/>
        <v>0</v>
      </c>
      <c r="AC23" s="18">
        <f t="shared" ca="1" si="18"/>
        <v>6858310.96</v>
      </c>
      <c r="AD23" s="18">
        <f t="shared" ca="1" si="18"/>
        <v>18513503.879999999</v>
      </c>
      <c r="AE23" s="18">
        <f t="shared" ca="1" si="15"/>
        <v>399925.66</v>
      </c>
      <c r="AF23" s="18">
        <f t="shared" ca="1" si="15"/>
        <v>14882395.07</v>
      </c>
      <c r="AG23" s="18">
        <f t="shared" ca="1" si="15"/>
        <v>0</v>
      </c>
      <c r="AH23" s="18">
        <f t="shared" ca="1" si="15"/>
        <v>0</v>
      </c>
      <c r="AI23" s="18">
        <f t="shared" ca="1" si="15"/>
        <v>0</v>
      </c>
      <c r="AJ23" s="18">
        <f t="shared" ca="1" si="15"/>
        <v>3385178.99</v>
      </c>
      <c r="AK23" s="18">
        <f t="shared" ca="1" si="15"/>
        <v>3899404.36</v>
      </c>
      <c r="AL23" s="18">
        <f t="shared" ca="1" si="15"/>
        <v>0</v>
      </c>
      <c r="AM23" s="18">
        <f t="shared" ca="1" si="15"/>
        <v>3260875.46</v>
      </c>
      <c r="AN23" s="18">
        <f t="shared" ca="1" si="15"/>
        <v>0</v>
      </c>
      <c r="AO23" s="18">
        <f t="shared" ca="1" si="15"/>
        <v>0</v>
      </c>
      <c r="AP23" s="18">
        <f t="shared" ca="1" si="15"/>
        <v>12475833.99</v>
      </c>
      <c r="AQ23" s="18">
        <f t="shared" ca="1" si="15"/>
        <v>0</v>
      </c>
      <c r="AR23" s="18">
        <f t="shared" ca="1" si="15"/>
        <v>0</v>
      </c>
      <c r="AS23" s="18">
        <f t="shared" ca="1" si="15"/>
        <v>0</v>
      </c>
      <c r="AT23" s="18">
        <f t="shared" ca="1" si="15"/>
        <v>781125169.75</v>
      </c>
      <c r="AU23" s="18">
        <f t="shared" ref="AU23:BJ38" ca="1" si="19">IFERROR(IF($C$2="Yurtiçi",INDIRECT("'"&amp;$B$2&amp;"'!"&amp;ADDRESS(MATCH($B23,INDIRECT("'"&amp;$B$2&amp;"'!$B$1:$B$1095"),0),MATCH(AU$5,INDIRECT("'"&amp;$B$2&amp;"'!5:5"),0))),IF($C$2="Yurtdışı",INDIRECT("'"&amp;$B$2&amp;"'!"&amp;ADDRESS(MATCH($B23,INDIRECT("'"&amp;$B$2&amp;"'!$B$1:$B$1095"),0),MATCH(AU$5,INDIRECT("'"&amp;$B$2&amp;"'!5:5"),0)+1)),INDIRECT("'"&amp;$B$2&amp;"'!"&amp;ADDRESS(MATCH($B23,INDIRECT("'"&amp;$B$2&amp;"'!$B$1:$B$1095"),0),MATCH(AU$5,INDIRECT("'"&amp;$B$2&amp;"'!5:5"),0)))+INDIRECT("'"&amp;$B$2&amp;"'!"&amp;ADDRESS(MATCH($B23,INDIRECT("'"&amp;$B$2&amp;"'!$B$1:$B$1095"),0),MATCH(AU$5,INDIRECT("'"&amp;$B$2&amp;"'!5:5"),0)+1)))),0)</f>
        <v>13256268.5</v>
      </c>
      <c r="AV23" s="18">
        <f t="shared" ca="1" si="19"/>
        <v>19405040.93</v>
      </c>
      <c r="AW23" s="18">
        <f t="shared" ca="1" si="19"/>
        <v>0</v>
      </c>
      <c r="AX23" s="18">
        <f t="shared" ca="1" si="19"/>
        <v>4304541.26</v>
      </c>
      <c r="AY23" s="18">
        <f t="shared" ca="1" si="19"/>
        <v>0</v>
      </c>
      <c r="AZ23" s="18">
        <f t="shared" ca="1" si="19"/>
        <v>0</v>
      </c>
      <c r="BA23" s="18">
        <f t="shared" ca="1" si="19"/>
        <v>0</v>
      </c>
      <c r="BB23" s="18">
        <f t="shared" ca="1" si="19"/>
        <v>0</v>
      </c>
      <c r="BC23" s="18">
        <f t="shared" ca="1" si="19"/>
        <v>0</v>
      </c>
      <c r="BD23" s="18">
        <f t="shared" ca="1" si="19"/>
        <v>129339107.40000001</v>
      </c>
      <c r="BE23" s="18">
        <f t="shared" ca="1" si="19"/>
        <v>58537.53</v>
      </c>
      <c r="BF23" s="18">
        <f t="shared" ca="1" si="19"/>
        <v>0</v>
      </c>
      <c r="BG23" s="18">
        <f t="shared" ca="1" si="19"/>
        <v>0</v>
      </c>
      <c r="BH23" s="18">
        <f t="shared" ca="1" si="19"/>
        <v>0</v>
      </c>
      <c r="BI23" s="18">
        <f t="shared" ca="1" si="19"/>
        <v>0</v>
      </c>
      <c r="BJ23" s="18">
        <f t="shared" ca="1" si="19"/>
        <v>0</v>
      </c>
      <c r="BK23" s="18">
        <f t="shared" ref="BK23:BZ38" ca="1" si="20">IFERROR(IF($C$2="Yurtiçi",INDIRECT("'"&amp;$B$2&amp;"'!"&amp;ADDRESS(MATCH($B23,INDIRECT("'"&amp;$B$2&amp;"'!$B$1:$B$1095"),0),MATCH(BK$5,INDIRECT("'"&amp;$B$2&amp;"'!5:5"),0))),IF($C$2="Yurtdışı",INDIRECT("'"&amp;$B$2&amp;"'!"&amp;ADDRESS(MATCH($B23,INDIRECT("'"&amp;$B$2&amp;"'!$B$1:$B$1095"),0),MATCH(BK$5,INDIRECT("'"&amp;$B$2&amp;"'!5:5"),0)+1)),INDIRECT("'"&amp;$B$2&amp;"'!"&amp;ADDRESS(MATCH($B23,INDIRECT("'"&amp;$B$2&amp;"'!$B$1:$B$1095"),0),MATCH(BK$5,INDIRECT("'"&amp;$B$2&amp;"'!5:5"),0)))+INDIRECT("'"&amp;$B$2&amp;"'!"&amp;ADDRESS(MATCH($B23,INDIRECT("'"&amp;$B$2&amp;"'!$B$1:$B$1095"),0),MATCH(BK$5,INDIRECT("'"&amp;$B$2&amp;"'!5:5"),0)+1)))),0)</f>
        <v>0</v>
      </c>
      <c r="BL23" s="18">
        <f t="shared" ca="1" si="20"/>
        <v>0</v>
      </c>
      <c r="BM23" s="18">
        <f t="shared" ca="1" si="20"/>
        <v>0</v>
      </c>
      <c r="BN23" s="18">
        <f t="shared" ca="1" si="20"/>
        <v>143835558.22</v>
      </c>
      <c r="BO23" s="18">
        <f t="shared" ca="1" si="20"/>
        <v>0</v>
      </c>
      <c r="BP23" s="18">
        <f t="shared" ca="1" si="20"/>
        <v>369813790.75999999</v>
      </c>
      <c r="BQ23" s="18">
        <f t="shared" ca="1" si="20"/>
        <v>84288963.609999999</v>
      </c>
      <c r="BR23" s="18">
        <f t="shared" ca="1" si="20"/>
        <v>151115284.31999999</v>
      </c>
      <c r="BS23" s="18">
        <f t="shared" ca="1" si="20"/>
        <v>184216431.22999999</v>
      </c>
      <c r="BT23" s="18">
        <f t="shared" ca="1" si="20"/>
        <v>0</v>
      </c>
      <c r="BU23" s="18">
        <f t="shared" ca="1" si="20"/>
        <v>0</v>
      </c>
      <c r="BV23" s="18">
        <f t="shared" ca="1" si="20"/>
        <v>17266805.68</v>
      </c>
      <c r="BW23" s="18">
        <f t="shared" ca="1" si="20"/>
        <v>0</v>
      </c>
      <c r="BX23" s="18">
        <f t="shared" ca="1" si="20"/>
        <v>271476.61</v>
      </c>
      <c r="BY23" s="18">
        <f t="shared" ca="1" si="20"/>
        <v>0</v>
      </c>
      <c r="BZ23" s="18">
        <f t="shared" ca="1" si="20"/>
        <v>0</v>
      </c>
      <c r="CA23" s="18">
        <f t="shared" ref="CA23:CI38" ca="1" si="21">IFERROR(IF($C$2="Yurtiçi",INDIRECT("'"&amp;$B$2&amp;"'!"&amp;ADDRESS(MATCH($B23,INDIRECT("'"&amp;$B$2&amp;"'!$B$1:$B$1095"),0),MATCH(CA$5,INDIRECT("'"&amp;$B$2&amp;"'!5:5"),0))),IF($C$2="Yurtdışı",INDIRECT("'"&amp;$B$2&amp;"'!"&amp;ADDRESS(MATCH($B23,INDIRECT("'"&amp;$B$2&amp;"'!$B$1:$B$1095"),0),MATCH(CA$5,INDIRECT("'"&amp;$B$2&amp;"'!5:5"),0)+1)),INDIRECT("'"&amp;$B$2&amp;"'!"&amp;ADDRESS(MATCH($B23,INDIRECT("'"&amp;$B$2&amp;"'!$B$1:$B$1095"),0),MATCH(CA$5,INDIRECT("'"&amp;$B$2&amp;"'!5:5"),0)))+INDIRECT("'"&amp;$B$2&amp;"'!"&amp;ADDRESS(MATCH($B23,INDIRECT("'"&amp;$B$2&amp;"'!$B$1:$B$1095"),0),MATCH(CA$5,INDIRECT("'"&amp;$B$2&amp;"'!5:5"),0)+1)))),0)</f>
        <v>24942084.829999998</v>
      </c>
      <c r="CB23" s="18">
        <f t="shared" ca="1" si="21"/>
        <v>2023039777.4300001</v>
      </c>
      <c r="CC23" s="18">
        <f t="shared" ca="1" si="21"/>
        <v>391059.9</v>
      </c>
      <c r="CD23" s="18">
        <f t="shared" ca="1" si="21"/>
        <v>125499219.26000001</v>
      </c>
      <c r="CE23" s="18">
        <f t="shared" ca="1" si="21"/>
        <v>0</v>
      </c>
      <c r="CF23" s="18">
        <f t="shared" ca="1" si="21"/>
        <v>0</v>
      </c>
      <c r="CG23" s="18">
        <f t="shared" ca="1" si="21"/>
        <v>20839887.02</v>
      </c>
      <c r="CH23" s="18">
        <f t="shared" ca="1" si="21"/>
        <v>2149272.06</v>
      </c>
      <c r="CI23" s="18">
        <f t="shared" ca="1" si="21"/>
        <v>0</v>
      </c>
      <c r="CJ23" s="19">
        <f ca="1">CK23+CL23+CM23+CP23</f>
        <v>1897398674.3400002</v>
      </c>
      <c r="CK23" s="18">
        <f t="shared" ca="1" si="7"/>
        <v>7784451.04</v>
      </c>
      <c r="CL23" s="18">
        <f t="shared" ca="1" si="7"/>
        <v>882070</v>
      </c>
      <c r="CM23" s="19">
        <f ca="1">+CN23+CO23</f>
        <v>1055609851.1200002</v>
      </c>
      <c r="CN23" s="18">
        <f t="shared" ca="1" si="8"/>
        <v>9259098.4200000018</v>
      </c>
      <c r="CO23" s="18">
        <f t="shared" ca="1" si="8"/>
        <v>1046350752.7000003</v>
      </c>
      <c r="CP23" s="19">
        <f ca="1">+CQ23+CR23</f>
        <v>833122302.17999983</v>
      </c>
      <c r="CQ23" s="18">
        <f t="shared" ref="CQ23:CU38" ca="1" si="22">IFERROR(IF($C$2="Yurtiçi",INDIRECT("'"&amp;$B$2&amp;"'!"&amp;ADDRESS(MATCH($B23,INDIRECT("'"&amp;$B$2&amp;"'!$B$1:$B$1095"),0),MATCH(CQ$5,INDIRECT("'"&amp;$B$2&amp;"'!5:5"),0))),IF($C$2="Yurtdışı",INDIRECT("'"&amp;$B$2&amp;"'!"&amp;ADDRESS(MATCH($B23,INDIRECT("'"&amp;$B$2&amp;"'!$B$1:$B$1095"),0),MATCH(CQ$5,INDIRECT("'"&amp;$B$2&amp;"'!5:5"),0)+1)),INDIRECT("'"&amp;$B$2&amp;"'!"&amp;ADDRESS(MATCH($B23,INDIRECT("'"&amp;$B$2&amp;"'!$B$1:$B$1095"),0),MATCH(CQ$5,INDIRECT("'"&amp;$B$2&amp;"'!5:5"),0)))+INDIRECT("'"&amp;$B$2&amp;"'!"&amp;ADDRESS(MATCH($B23,INDIRECT("'"&amp;$B$2&amp;"'!$B$1:$B$1095"),0),MATCH(CQ$5,INDIRECT("'"&amp;$B$2&amp;"'!5:5"),0)+1)))),0)</f>
        <v>217609969.03999999</v>
      </c>
      <c r="CR23" s="18">
        <f t="shared" ca="1" si="22"/>
        <v>615512333.13999987</v>
      </c>
      <c r="CS23" s="18">
        <f t="shared" ca="1" si="22"/>
        <v>107908541.58</v>
      </c>
      <c r="CT23" s="18">
        <f t="shared" ca="1" si="22"/>
        <v>927168765.80999994</v>
      </c>
      <c r="CU23" s="18">
        <f t="shared" ca="1" si="22"/>
        <v>0</v>
      </c>
      <c r="CV23" s="19">
        <f t="shared" ca="1" si="14"/>
        <v>37202733136.480003</v>
      </c>
    </row>
    <row r="24" spans="1:100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514168629.75999832</v>
      </c>
      <c r="E24" s="18">
        <f t="shared" ca="1" si="17"/>
        <v>62195122.749999337</v>
      </c>
      <c r="F24" s="18">
        <f t="shared" ca="1" si="17"/>
        <v>291419360.95999902</v>
      </c>
      <c r="G24" s="18">
        <f t="shared" ca="1" si="17"/>
        <v>160554146.04999992</v>
      </c>
      <c r="H24" s="18">
        <f t="shared" ca="1" si="17"/>
        <v>14945846.98</v>
      </c>
      <c r="I24" s="18">
        <f t="shared" ca="1" si="17"/>
        <v>253601650.68000311</v>
      </c>
      <c r="J24" s="18">
        <f t="shared" ca="1" si="17"/>
        <v>4418681.34</v>
      </c>
      <c r="K24" s="18">
        <f t="shared" ca="1" si="17"/>
        <v>-537467.38000000198</v>
      </c>
      <c r="L24" s="18">
        <f t="shared" ca="1" si="17"/>
        <v>0</v>
      </c>
      <c r="M24" s="18">
        <f t="shared" ca="1" si="17"/>
        <v>2534030.29</v>
      </c>
      <c r="N24" s="18">
        <f t="shared" ca="1" si="17"/>
        <v>0</v>
      </c>
      <c r="O24" s="18">
        <f t="shared" ca="1" si="17"/>
        <v>45241269.429999895</v>
      </c>
      <c r="P24" s="18">
        <f t="shared" ca="1" si="17"/>
        <v>0</v>
      </c>
      <c r="Q24" s="18">
        <f t="shared" ca="1" si="17"/>
        <v>11829321.74</v>
      </c>
      <c r="R24" s="18">
        <f t="shared" ca="1" si="17"/>
        <v>0</v>
      </c>
      <c r="S24" s="18">
        <f t="shared" ca="1" si="17"/>
        <v>0</v>
      </c>
      <c r="T24" s="18">
        <f t="shared" ca="1" si="1"/>
        <v>3670031790.3358712</v>
      </c>
      <c r="U24" s="18">
        <f t="shared" ca="1" si="18"/>
        <v>13394308.859999999</v>
      </c>
      <c r="V24" s="18">
        <f t="shared" ca="1" si="18"/>
        <v>281909601.13997102</v>
      </c>
      <c r="W24" s="18">
        <f t="shared" ca="1" si="18"/>
        <v>1782779444.0499594</v>
      </c>
      <c r="X24" s="18">
        <f t="shared" ca="1" si="18"/>
        <v>0</v>
      </c>
      <c r="Y24" s="18">
        <f t="shared" ca="1" si="18"/>
        <v>17987370.849999998</v>
      </c>
      <c r="Z24" s="18">
        <f t="shared" ca="1" si="18"/>
        <v>48462721.689999118</v>
      </c>
      <c r="AA24" s="18">
        <f t="shared" ca="1" si="18"/>
        <v>0</v>
      </c>
      <c r="AB24" s="18">
        <f t="shared" ca="1" si="18"/>
        <v>0</v>
      </c>
      <c r="AC24" s="18">
        <f t="shared" ca="1" si="18"/>
        <v>7464841.9800000228</v>
      </c>
      <c r="AD24" s="18">
        <f t="shared" ca="1" si="18"/>
        <v>9788950.2899999805</v>
      </c>
      <c r="AE24" s="18">
        <f t="shared" ca="1" si="15"/>
        <v>0</v>
      </c>
      <c r="AF24" s="18">
        <f t="shared" ca="1" si="15"/>
        <v>-101361.83000000005</v>
      </c>
      <c r="AG24" s="18">
        <f t="shared" ca="1" si="15"/>
        <v>0</v>
      </c>
      <c r="AH24" s="18">
        <f t="shared" ca="1" si="15"/>
        <v>0</v>
      </c>
      <c r="AI24" s="18">
        <f t="shared" ca="1" si="15"/>
        <v>0</v>
      </c>
      <c r="AJ24" s="18">
        <f t="shared" ca="1" si="15"/>
        <v>4881114.1788021903</v>
      </c>
      <c r="AK24" s="18">
        <f t="shared" ca="1" si="15"/>
        <v>320567.8</v>
      </c>
      <c r="AL24" s="18">
        <f t="shared" ca="1" si="15"/>
        <v>0</v>
      </c>
      <c r="AM24" s="18">
        <f t="shared" ca="1" si="15"/>
        <v>12075262.570000011</v>
      </c>
      <c r="AN24" s="18">
        <f t="shared" ca="1" si="15"/>
        <v>527126.48</v>
      </c>
      <c r="AO24" s="18">
        <f t="shared" ca="1" si="15"/>
        <v>0</v>
      </c>
      <c r="AP24" s="18">
        <f t="shared" ca="1" si="15"/>
        <v>1637903.3699999999</v>
      </c>
      <c r="AQ24" s="18">
        <f t="shared" ca="1" si="15"/>
        <v>0</v>
      </c>
      <c r="AR24" s="18">
        <f t="shared" ca="1" si="15"/>
        <v>0</v>
      </c>
      <c r="AS24" s="18">
        <f t="shared" ca="1" si="15"/>
        <v>0</v>
      </c>
      <c r="AT24" s="18">
        <f t="shared" ca="1" si="15"/>
        <v>963906994.76000202</v>
      </c>
      <c r="AU24" s="18">
        <f t="shared" ca="1" si="19"/>
        <v>21043551.620000087</v>
      </c>
      <c r="AV24" s="18">
        <f t="shared" ca="1" si="19"/>
        <v>19453507.510000087</v>
      </c>
      <c r="AW24" s="18">
        <f t="shared" ca="1" si="19"/>
        <v>0</v>
      </c>
      <c r="AX24" s="18">
        <f t="shared" ca="1" si="19"/>
        <v>0</v>
      </c>
      <c r="AY24" s="18">
        <f t="shared" ca="1" si="19"/>
        <v>0</v>
      </c>
      <c r="AZ24" s="18">
        <f t="shared" ca="1" si="19"/>
        <v>0</v>
      </c>
      <c r="BA24" s="18">
        <f t="shared" ca="1" si="19"/>
        <v>0</v>
      </c>
      <c r="BB24" s="18">
        <f t="shared" ca="1" si="19"/>
        <v>0</v>
      </c>
      <c r="BC24" s="18">
        <f t="shared" ca="1" si="19"/>
        <v>0</v>
      </c>
      <c r="BD24" s="18">
        <f t="shared" ca="1" si="19"/>
        <v>254557460.72997445</v>
      </c>
      <c r="BE24" s="18">
        <f t="shared" ca="1" si="19"/>
        <v>0</v>
      </c>
      <c r="BF24" s="18">
        <f t="shared" ca="1" si="19"/>
        <v>0</v>
      </c>
      <c r="BG24" s="18">
        <f t="shared" ca="1" si="19"/>
        <v>0</v>
      </c>
      <c r="BH24" s="18">
        <f t="shared" ca="1" si="19"/>
        <v>0</v>
      </c>
      <c r="BI24" s="18">
        <f t="shared" ca="1" si="19"/>
        <v>0</v>
      </c>
      <c r="BJ24" s="18">
        <f t="shared" ca="1" si="19"/>
        <v>0</v>
      </c>
      <c r="BK24" s="18">
        <f t="shared" ca="1" si="20"/>
        <v>0</v>
      </c>
      <c r="BL24" s="18">
        <f t="shared" ca="1" si="20"/>
        <v>0</v>
      </c>
      <c r="BM24" s="18">
        <f t="shared" ca="1" si="20"/>
        <v>0</v>
      </c>
      <c r="BN24" s="18">
        <f t="shared" ca="1" si="20"/>
        <v>31388773.069998764</v>
      </c>
      <c r="BO24" s="18">
        <f t="shared" ca="1" si="20"/>
        <v>0</v>
      </c>
      <c r="BP24" s="18">
        <f t="shared" ca="1" si="20"/>
        <v>324547778.26000184</v>
      </c>
      <c r="BQ24" s="18">
        <f t="shared" ca="1" si="20"/>
        <v>0</v>
      </c>
      <c r="BR24" s="18">
        <f t="shared" ca="1" si="20"/>
        <v>87830127.689999998</v>
      </c>
      <c r="BS24" s="18">
        <f t="shared" ca="1" si="20"/>
        <v>45997521.810002364</v>
      </c>
      <c r="BT24" s="18">
        <f t="shared" ca="1" si="20"/>
        <v>0</v>
      </c>
      <c r="BU24" s="18">
        <f t="shared" ca="1" si="20"/>
        <v>0</v>
      </c>
      <c r="BV24" s="18">
        <f t="shared" ca="1" si="20"/>
        <v>0</v>
      </c>
      <c r="BW24" s="18">
        <f t="shared" ca="1" si="20"/>
        <v>0</v>
      </c>
      <c r="BX24" s="18">
        <f t="shared" ca="1" si="20"/>
        <v>8309666.5440499997</v>
      </c>
      <c r="BY24" s="18">
        <f t="shared" ca="1" si="20"/>
        <v>0</v>
      </c>
      <c r="BZ24" s="18">
        <f t="shared" ca="1" si="20"/>
        <v>0</v>
      </c>
      <c r="CA24" s="18">
        <f t="shared" ca="1" si="21"/>
        <v>93646269.665199995</v>
      </c>
      <c r="CB24" s="18">
        <f t="shared" ca="1" si="21"/>
        <v>5115112003.2988596</v>
      </c>
      <c r="CC24" s="18">
        <f t="shared" ca="1" si="21"/>
        <v>14372036.757649999</v>
      </c>
      <c r="CD24" s="18">
        <f t="shared" ca="1" si="21"/>
        <v>1019318016.370849</v>
      </c>
      <c r="CE24" s="18">
        <f t="shared" ca="1" si="21"/>
        <v>0</v>
      </c>
      <c r="CF24" s="18">
        <f t="shared" ca="1" si="21"/>
        <v>0</v>
      </c>
      <c r="CG24" s="18">
        <f t="shared" ca="1" si="21"/>
        <v>38085291.459100001</v>
      </c>
      <c r="CH24" s="18">
        <f t="shared" ca="1" si="21"/>
        <v>198996754.1457001</v>
      </c>
      <c r="CI24" s="18">
        <f t="shared" ca="1" si="21"/>
        <v>53156</v>
      </c>
      <c r="CJ24" s="19">
        <f ca="1">CK24+CL24+CM24+CP24</f>
        <v>303226939.02999693</v>
      </c>
      <c r="CK24" s="18">
        <f t="shared" ca="1" si="7"/>
        <v>9691042.75</v>
      </c>
      <c r="CL24" s="18">
        <f t="shared" ca="1" si="7"/>
        <v>0</v>
      </c>
      <c r="CM24" s="19">
        <f ca="1">+CN24+CO24</f>
        <v>279241701.93999696</v>
      </c>
      <c r="CN24" s="18">
        <f t="shared" ca="1" si="8"/>
        <v>0</v>
      </c>
      <c r="CO24" s="18">
        <f t="shared" ca="1" si="8"/>
        <v>279241701.93999696</v>
      </c>
      <c r="CP24" s="19">
        <f ca="1">+CQ24+CR24</f>
        <v>14294194.34</v>
      </c>
      <c r="CQ24" s="18">
        <f t="shared" ca="1" si="22"/>
        <v>590132.81999999995</v>
      </c>
      <c r="CR24" s="18">
        <f t="shared" ca="1" si="22"/>
        <v>13704061.52</v>
      </c>
      <c r="CS24" s="18">
        <f t="shared" ca="1" si="22"/>
        <v>941643.07000000007</v>
      </c>
      <c r="CT24" s="18">
        <f t="shared" ca="1" si="22"/>
        <v>0</v>
      </c>
      <c r="CU24" s="18">
        <f t="shared" ca="1" si="22"/>
        <v>0</v>
      </c>
      <c r="CV24" s="19">
        <f t="shared" ca="1" si="14"/>
        <v>15238149096.395992</v>
      </c>
    </row>
    <row r="25" spans="1:100" ht="12.75" customHeight="1">
      <c r="A25" s="55" t="s">
        <v>183</v>
      </c>
      <c r="B25" s="17">
        <v>1027</v>
      </c>
      <c r="C25" s="56" t="s">
        <v>147</v>
      </c>
      <c r="D25" s="19">
        <f t="shared" ref="D25:D72" ca="1" si="23">+E25+F25+G25</f>
        <v>15193138.959600002</v>
      </c>
      <c r="E25" s="18">
        <f t="shared" ca="1" si="17"/>
        <v>5597216.5179829998</v>
      </c>
      <c r="F25" s="18">
        <f t="shared" ca="1" si="17"/>
        <v>8613442.6531310007</v>
      </c>
      <c r="G25" s="18">
        <f t="shared" ca="1" si="17"/>
        <v>982479.78848600003</v>
      </c>
      <c r="H25" s="18">
        <f t="shared" ca="1" si="17"/>
        <v>144037.766833</v>
      </c>
      <c r="I25" s="18">
        <f t="shared" ca="1" si="17"/>
        <v>34342970.880000003</v>
      </c>
      <c r="J25" s="18">
        <f t="shared" ca="1" si="17"/>
        <v>0</v>
      </c>
      <c r="K25" s="18">
        <f t="shared" ca="1" si="17"/>
        <v>4859218.38</v>
      </c>
      <c r="L25" s="18">
        <f t="shared" ca="1" si="17"/>
        <v>0</v>
      </c>
      <c r="M25" s="18">
        <f t="shared" ca="1" si="17"/>
        <v>0</v>
      </c>
      <c r="N25" s="18">
        <f t="shared" ca="1" si="17"/>
        <v>0</v>
      </c>
      <c r="O25" s="18">
        <f t="shared" ca="1" si="17"/>
        <v>15173515.187837997</v>
      </c>
      <c r="P25" s="18">
        <f t="shared" ca="1" si="17"/>
        <v>0</v>
      </c>
      <c r="Q25" s="18">
        <f t="shared" ca="1" si="17"/>
        <v>1174227.711503</v>
      </c>
      <c r="R25" s="18">
        <f t="shared" ca="1" si="17"/>
        <v>0</v>
      </c>
      <c r="S25" s="18">
        <f t="shared" ca="1" si="17"/>
        <v>0</v>
      </c>
      <c r="T25" s="18">
        <f t="shared" ca="1" si="1"/>
        <v>232842536.68999997</v>
      </c>
      <c r="U25" s="18">
        <f t="shared" ca="1" si="18"/>
        <v>29072674.157683998</v>
      </c>
      <c r="V25" s="18">
        <f t="shared" ca="1" si="18"/>
        <v>70075461.734364986</v>
      </c>
      <c r="W25" s="18">
        <f t="shared" ca="1" si="18"/>
        <v>105602389.15651102</v>
      </c>
      <c r="X25" s="18">
        <f t="shared" ca="1" si="18"/>
        <v>0</v>
      </c>
      <c r="Y25" s="18">
        <f t="shared" ca="1" si="18"/>
        <v>3806357.6599239991</v>
      </c>
      <c r="Z25" s="18">
        <f t="shared" ca="1" si="18"/>
        <v>6128870.7349359998</v>
      </c>
      <c r="AA25" s="18">
        <f t="shared" ca="1" si="18"/>
        <v>0</v>
      </c>
      <c r="AB25" s="18">
        <f t="shared" ca="1" si="18"/>
        <v>0</v>
      </c>
      <c r="AC25" s="18">
        <f t="shared" ca="1" si="18"/>
        <v>263626.04002299998</v>
      </c>
      <c r="AD25" s="18">
        <f t="shared" ca="1" si="18"/>
        <v>192887.02708500001</v>
      </c>
      <c r="AE25" s="18">
        <f t="shared" ca="1" si="15"/>
        <v>0</v>
      </c>
      <c r="AF25" s="18">
        <f t="shared" ca="1" si="15"/>
        <v>0</v>
      </c>
      <c r="AG25" s="18">
        <f t="shared" ca="1" si="15"/>
        <v>865302.63419800007</v>
      </c>
      <c r="AH25" s="18">
        <f t="shared" ca="1" si="15"/>
        <v>-126089.785802</v>
      </c>
      <c r="AI25" s="18">
        <f t="shared" ca="1" si="15"/>
        <v>0</v>
      </c>
      <c r="AJ25" s="18">
        <f t="shared" ca="1" si="15"/>
        <v>3175789.73</v>
      </c>
      <c r="AK25" s="18">
        <f t="shared" ca="1" si="15"/>
        <v>5395.5</v>
      </c>
      <c r="AL25" s="18">
        <f t="shared" ca="1" si="15"/>
        <v>0</v>
      </c>
      <c r="AM25" s="18">
        <f t="shared" ca="1" si="15"/>
        <v>1879600.74</v>
      </c>
      <c r="AN25" s="18">
        <f t="shared" ca="1" si="15"/>
        <v>0</v>
      </c>
      <c r="AO25" s="18">
        <f t="shared" ca="1" si="15"/>
        <v>0</v>
      </c>
      <c r="AP25" s="18">
        <f t="shared" ca="1" si="15"/>
        <v>36.480000000000004</v>
      </c>
      <c r="AQ25" s="18">
        <f t="shared" ca="1" si="15"/>
        <v>0</v>
      </c>
      <c r="AR25" s="18">
        <f t="shared" ca="1" si="15"/>
        <v>0</v>
      </c>
      <c r="AS25" s="18">
        <f t="shared" ca="1" si="15"/>
        <v>0</v>
      </c>
      <c r="AT25" s="18">
        <f t="shared" ca="1" si="15"/>
        <v>58669144.616204992</v>
      </c>
      <c r="AU25" s="18">
        <f t="shared" ca="1" si="19"/>
        <v>193076.32900100003</v>
      </c>
      <c r="AV25" s="18">
        <f t="shared" ca="1" si="19"/>
        <v>532903.81552200019</v>
      </c>
      <c r="AW25" s="18">
        <f t="shared" ca="1" si="19"/>
        <v>0</v>
      </c>
      <c r="AX25" s="18">
        <f t="shared" ca="1" si="19"/>
        <v>44522.149534000004</v>
      </c>
      <c r="AY25" s="18">
        <f t="shared" ca="1" si="19"/>
        <v>0</v>
      </c>
      <c r="AZ25" s="18">
        <f t="shared" ca="1" si="19"/>
        <v>0</v>
      </c>
      <c r="BA25" s="18">
        <f t="shared" ca="1" si="19"/>
        <v>0</v>
      </c>
      <c r="BB25" s="18">
        <f t="shared" ca="1" si="19"/>
        <v>0</v>
      </c>
      <c r="BC25" s="18">
        <f t="shared" ca="1" si="19"/>
        <v>0</v>
      </c>
      <c r="BD25" s="18">
        <f t="shared" ca="1" si="19"/>
        <v>2107482.5163080003</v>
      </c>
      <c r="BE25" s="18">
        <f t="shared" ca="1" si="19"/>
        <v>0</v>
      </c>
      <c r="BF25" s="18">
        <f t="shared" ca="1" si="19"/>
        <v>0</v>
      </c>
      <c r="BG25" s="18">
        <f t="shared" ca="1" si="19"/>
        <v>0</v>
      </c>
      <c r="BH25" s="18">
        <f t="shared" ca="1" si="19"/>
        <v>0</v>
      </c>
      <c r="BI25" s="18">
        <f t="shared" ca="1" si="19"/>
        <v>0</v>
      </c>
      <c r="BJ25" s="18">
        <f t="shared" ca="1" si="19"/>
        <v>0</v>
      </c>
      <c r="BK25" s="18">
        <f t="shared" ca="1" si="20"/>
        <v>0</v>
      </c>
      <c r="BL25" s="18">
        <f t="shared" ca="1" si="20"/>
        <v>0</v>
      </c>
      <c r="BM25" s="18">
        <f t="shared" ca="1" si="20"/>
        <v>0</v>
      </c>
      <c r="BN25" s="18">
        <f t="shared" ca="1" si="20"/>
        <v>1398663.8748909994</v>
      </c>
      <c r="BO25" s="18">
        <f t="shared" ca="1" si="20"/>
        <v>0</v>
      </c>
      <c r="BP25" s="18">
        <f t="shared" ca="1" si="20"/>
        <v>2366067.7938390011</v>
      </c>
      <c r="BQ25" s="18">
        <f t="shared" ca="1" si="20"/>
        <v>453096.74689900002</v>
      </c>
      <c r="BR25" s="18">
        <f t="shared" ca="1" si="20"/>
        <v>6528937.6671019997</v>
      </c>
      <c r="BS25" s="18">
        <f t="shared" ca="1" si="20"/>
        <v>2987187.1998860002</v>
      </c>
      <c r="BT25" s="18">
        <f t="shared" ca="1" si="20"/>
        <v>0</v>
      </c>
      <c r="BU25" s="18">
        <f t="shared" ca="1" si="20"/>
        <v>0</v>
      </c>
      <c r="BV25" s="18">
        <f t="shared" ca="1" si="20"/>
        <v>259339.73</v>
      </c>
      <c r="BW25" s="18">
        <f t="shared" ca="1" si="20"/>
        <v>0</v>
      </c>
      <c r="BX25" s="18">
        <f t="shared" ca="1" si="20"/>
        <v>87477.47</v>
      </c>
      <c r="BY25" s="18">
        <f t="shared" ca="1" si="20"/>
        <v>0</v>
      </c>
      <c r="BZ25" s="18">
        <f t="shared" ca="1" si="20"/>
        <v>0</v>
      </c>
      <c r="CA25" s="18">
        <f t="shared" ca="1" si="21"/>
        <v>36994.379999999997</v>
      </c>
      <c r="CB25" s="18">
        <f t="shared" ca="1" si="21"/>
        <v>422406780.97000003</v>
      </c>
      <c r="CC25" s="18">
        <f t="shared" ca="1" si="21"/>
        <v>0</v>
      </c>
      <c r="CD25" s="18">
        <f t="shared" ca="1" si="21"/>
        <v>9403072.1300000008</v>
      </c>
      <c r="CE25" s="18">
        <f t="shared" ca="1" si="21"/>
        <v>7758.22</v>
      </c>
      <c r="CF25" s="18">
        <f t="shared" ca="1" si="21"/>
        <v>0</v>
      </c>
      <c r="CG25" s="18">
        <f t="shared" ca="1" si="21"/>
        <v>0</v>
      </c>
      <c r="CH25" s="18">
        <f t="shared" ca="1" si="21"/>
        <v>93725.93</v>
      </c>
      <c r="CI25" s="18">
        <f t="shared" ca="1" si="21"/>
        <v>6385.89</v>
      </c>
      <c r="CJ25" s="19">
        <f t="shared" ref="CJ25:CJ72" ca="1" si="24">CK25+CL25+CM25+CP25</f>
        <v>107439268.69999999</v>
      </c>
      <c r="CK25" s="18">
        <f t="shared" ca="1" si="7"/>
        <v>0</v>
      </c>
      <c r="CL25" s="18">
        <f t="shared" ca="1" si="7"/>
        <v>24149498.309999999</v>
      </c>
      <c r="CM25" s="19">
        <f t="shared" ref="CM25:CM72" ca="1" si="25">+CN25+CO25</f>
        <v>84224981.219999984</v>
      </c>
      <c r="CN25" s="18">
        <f t="shared" ca="1" si="8"/>
        <v>590058.32999999996</v>
      </c>
      <c r="CO25" s="18">
        <f t="shared" ca="1" si="8"/>
        <v>83634922.889999986</v>
      </c>
      <c r="CP25" s="19">
        <f t="shared" ref="CP25:CP72" ca="1" si="26">+CQ25+CR25</f>
        <v>-935210.83000000007</v>
      </c>
      <c r="CQ25" s="18">
        <f t="shared" ca="1" si="22"/>
        <v>70161.42</v>
      </c>
      <c r="CR25" s="18">
        <f t="shared" ca="1" si="22"/>
        <v>-1005372.2500000001</v>
      </c>
      <c r="CS25" s="18">
        <f t="shared" ca="1" si="22"/>
        <v>4969427.5284829997</v>
      </c>
      <c r="CT25" s="18">
        <f t="shared" ca="1" si="22"/>
        <v>0</v>
      </c>
      <c r="CU25" s="18">
        <f t="shared" ca="1" si="22"/>
        <v>0</v>
      </c>
      <c r="CV25" s="19">
        <f t="shared" ca="1" si="14"/>
        <v>1144663261.0423677</v>
      </c>
    </row>
    <row r="26" spans="1:100" ht="12.75" customHeight="1">
      <c r="A26" s="55" t="s">
        <v>185</v>
      </c>
      <c r="B26" s="17">
        <v>1028</v>
      </c>
      <c r="C26" s="56" t="s">
        <v>147</v>
      </c>
      <c r="D26" s="19">
        <f t="shared" ca="1" si="23"/>
        <v>3407848531.2600002</v>
      </c>
      <c r="E26" s="18">
        <f t="shared" ca="1" si="17"/>
        <v>372897368.82080144</v>
      </c>
      <c r="F26" s="18">
        <f t="shared" ca="1" si="17"/>
        <v>2717909811.8864317</v>
      </c>
      <c r="G26" s="18">
        <f t="shared" ca="1" si="17"/>
        <v>317041350.55276728</v>
      </c>
      <c r="H26" s="18">
        <f t="shared" ca="1" si="17"/>
        <v>11915853.039999999</v>
      </c>
      <c r="I26" s="18">
        <f t="shared" ca="1" si="17"/>
        <v>215425777.36000001</v>
      </c>
      <c r="J26" s="18">
        <f t="shared" ca="1" si="17"/>
        <v>0</v>
      </c>
      <c r="K26" s="18">
        <f t="shared" ca="1" si="17"/>
        <v>0</v>
      </c>
      <c r="L26" s="18">
        <f t="shared" ca="1" si="17"/>
        <v>0</v>
      </c>
      <c r="M26" s="18">
        <f t="shared" ca="1" si="17"/>
        <v>0</v>
      </c>
      <c r="N26" s="18">
        <f t="shared" ca="1" si="17"/>
        <v>0</v>
      </c>
      <c r="O26" s="18">
        <f t="shared" ca="1" si="17"/>
        <v>326920823.77999997</v>
      </c>
      <c r="P26" s="18">
        <f t="shared" ca="1" si="17"/>
        <v>0</v>
      </c>
      <c r="Q26" s="18">
        <f t="shared" ca="1" si="17"/>
        <v>224944196.09</v>
      </c>
      <c r="R26" s="18">
        <f t="shared" ca="1" si="17"/>
        <v>0</v>
      </c>
      <c r="S26" s="18">
        <f t="shared" ca="1" si="17"/>
        <v>0</v>
      </c>
      <c r="T26" s="18">
        <f t="shared" ca="1" si="1"/>
        <v>4626484367.4935303</v>
      </c>
      <c r="U26" s="18">
        <f t="shared" ca="1" si="18"/>
        <v>45597094.036469981</v>
      </c>
      <c r="V26" s="18">
        <f t="shared" ca="1" si="18"/>
        <v>294580901.13999999</v>
      </c>
      <c r="W26" s="18">
        <f t="shared" ca="1" si="18"/>
        <v>1380744359.54</v>
      </c>
      <c r="X26" s="18">
        <f t="shared" ca="1" si="18"/>
        <v>8075</v>
      </c>
      <c r="Y26" s="18">
        <f t="shared" ca="1" si="18"/>
        <v>137542163.40000001</v>
      </c>
      <c r="Z26" s="18">
        <f t="shared" ca="1" si="18"/>
        <v>101132519.14</v>
      </c>
      <c r="AA26" s="18">
        <f t="shared" ca="1" si="18"/>
        <v>0</v>
      </c>
      <c r="AB26" s="18">
        <f t="shared" ca="1" si="18"/>
        <v>0</v>
      </c>
      <c r="AC26" s="18">
        <f t="shared" ca="1" si="18"/>
        <v>14760877.109999999</v>
      </c>
      <c r="AD26" s="18">
        <f t="shared" ca="1" si="18"/>
        <v>59104960.799999997</v>
      </c>
      <c r="AE26" s="18">
        <f t="shared" ca="1" si="15"/>
        <v>0</v>
      </c>
      <c r="AF26" s="18">
        <f t="shared" ca="1" si="15"/>
        <v>2710383.78</v>
      </c>
      <c r="AG26" s="18">
        <f t="shared" ca="1" si="15"/>
        <v>0</v>
      </c>
      <c r="AH26" s="18">
        <f t="shared" ca="1" si="15"/>
        <v>93699.39</v>
      </c>
      <c r="AI26" s="18">
        <f t="shared" ca="1" si="15"/>
        <v>0</v>
      </c>
      <c r="AJ26" s="18">
        <f t="shared" ca="1" si="15"/>
        <v>2176313.36</v>
      </c>
      <c r="AK26" s="18">
        <f t="shared" ca="1" si="15"/>
        <v>127616.12</v>
      </c>
      <c r="AL26" s="18">
        <f t="shared" ca="1" si="15"/>
        <v>0</v>
      </c>
      <c r="AM26" s="18">
        <f t="shared" ca="1" si="15"/>
        <v>18668549.629999999</v>
      </c>
      <c r="AN26" s="18">
        <f t="shared" ca="1" si="15"/>
        <v>241438.41</v>
      </c>
      <c r="AO26" s="18">
        <f t="shared" ca="1" si="15"/>
        <v>0</v>
      </c>
      <c r="AP26" s="18">
        <f t="shared" ca="1" si="15"/>
        <v>6864069.0800000001</v>
      </c>
      <c r="AQ26" s="18">
        <f t="shared" ca="1" si="15"/>
        <v>0</v>
      </c>
      <c r="AR26" s="18">
        <f t="shared" ca="1" si="15"/>
        <v>0</v>
      </c>
      <c r="AS26" s="18">
        <f t="shared" ca="1" si="15"/>
        <v>0</v>
      </c>
      <c r="AT26" s="18">
        <f t="shared" ca="1" si="15"/>
        <v>0</v>
      </c>
      <c r="AU26" s="18">
        <f t="shared" ca="1" si="19"/>
        <v>0</v>
      </c>
      <c r="AV26" s="18">
        <f t="shared" ca="1" si="19"/>
        <v>0</v>
      </c>
      <c r="AW26" s="18">
        <f t="shared" ca="1" si="19"/>
        <v>0</v>
      </c>
      <c r="AX26" s="18">
        <f t="shared" ca="1" si="19"/>
        <v>0</v>
      </c>
      <c r="AY26" s="18">
        <f t="shared" ca="1" si="19"/>
        <v>0</v>
      </c>
      <c r="AZ26" s="18">
        <f t="shared" ca="1" si="19"/>
        <v>0</v>
      </c>
      <c r="BA26" s="18">
        <f t="shared" ca="1" si="19"/>
        <v>0</v>
      </c>
      <c r="BB26" s="18">
        <f t="shared" ca="1" si="19"/>
        <v>0</v>
      </c>
      <c r="BC26" s="18">
        <f t="shared" ca="1" si="19"/>
        <v>0</v>
      </c>
      <c r="BD26" s="18">
        <f t="shared" ca="1" si="19"/>
        <v>91274195.370000005</v>
      </c>
      <c r="BE26" s="18">
        <f t="shared" ca="1" si="19"/>
        <v>0</v>
      </c>
      <c r="BF26" s="18">
        <f t="shared" ca="1" si="19"/>
        <v>0</v>
      </c>
      <c r="BG26" s="18">
        <f t="shared" ca="1" si="19"/>
        <v>0</v>
      </c>
      <c r="BH26" s="18">
        <f t="shared" ca="1" si="19"/>
        <v>0</v>
      </c>
      <c r="BI26" s="18">
        <f t="shared" ca="1" si="19"/>
        <v>0</v>
      </c>
      <c r="BJ26" s="18">
        <f t="shared" ca="1" si="19"/>
        <v>0</v>
      </c>
      <c r="BK26" s="18">
        <f t="shared" ca="1" si="20"/>
        <v>0</v>
      </c>
      <c r="BL26" s="18">
        <f t="shared" ca="1" si="20"/>
        <v>0</v>
      </c>
      <c r="BM26" s="18">
        <f t="shared" ca="1" si="20"/>
        <v>0</v>
      </c>
      <c r="BN26" s="18">
        <f t="shared" ca="1" si="20"/>
        <v>7166177.5499999998</v>
      </c>
      <c r="BO26" s="18">
        <f t="shared" ca="1" si="20"/>
        <v>0</v>
      </c>
      <c r="BP26" s="18">
        <f t="shared" ca="1" si="20"/>
        <v>425434870.06</v>
      </c>
      <c r="BQ26" s="18">
        <f t="shared" ca="1" si="20"/>
        <v>97638736.950000003</v>
      </c>
      <c r="BR26" s="18">
        <f t="shared" ca="1" si="20"/>
        <v>319513145.55000001</v>
      </c>
      <c r="BS26" s="18">
        <f t="shared" ca="1" si="20"/>
        <v>343997845.44999999</v>
      </c>
      <c r="BT26" s="18">
        <f t="shared" ca="1" si="20"/>
        <v>0</v>
      </c>
      <c r="BU26" s="18">
        <f t="shared" ca="1" si="20"/>
        <v>0</v>
      </c>
      <c r="BV26" s="18">
        <f t="shared" ca="1" si="20"/>
        <v>0</v>
      </c>
      <c r="BW26" s="18">
        <f t="shared" ca="1" si="20"/>
        <v>0</v>
      </c>
      <c r="BX26" s="18">
        <f t="shared" ca="1" si="20"/>
        <v>0</v>
      </c>
      <c r="BY26" s="18">
        <f t="shared" ca="1" si="20"/>
        <v>0</v>
      </c>
      <c r="BZ26" s="18">
        <f t="shared" ca="1" si="20"/>
        <v>0</v>
      </c>
      <c r="CA26" s="18">
        <f t="shared" ca="1" si="21"/>
        <v>1695404.22</v>
      </c>
      <c r="CB26" s="18">
        <f t="shared" ca="1" si="21"/>
        <v>17229989.59</v>
      </c>
      <c r="CC26" s="18">
        <f t="shared" ca="1" si="21"/>
        <v>0</v>
      </c>
      <c r="CD26" s="18">
        <f t="shared" ca="1" si="21"/>
        <v>3279063.68</v>
      </c>
      <c r="CE26" s="18">
        <f t="shared" ca="1" si="21"/>
        <v>0</v>
      </c>
      <c r="CF26" s="18">
        <f t="shared" ca="1" si="21"/>
        <v>0</v>
      </c>
      <c r="CG26" s="18">
        <f t="shared" ca="1" si="21"/>
        <v>0</v>
      </c>
      <c r="CH26" s="18">
        <f t="shared" ca="1" si="21"/>
        <v>0</v>
      </c>
      <c r="CI26" s="18">
        <f t="shared" ca="1" si="21"/>
        <v>0</v>
      </c>
      <c r="CJ26" s="19">
        <f t="shared" ca="1" si="24"/>
        <v>7898509009.4799995</v>
      </c>
      <c r="CK26" s="18">
        <f t="shared" ca="1" si="7"/>
        <v>-102805.45999999993</v>
      </c>
      <c r="CL26" s="18">
        <f t="shared" ca="1" si="7"/>
        <v>547049.13</v>
      </c>
      <c r="CM26" s="19">
        <f t="shared" ca="1" si="25"/>
        <v>2409464097.7800698</v>
      </c>
      <c r="CN26" s="18">
        <f t="shared" ca="1" si="8"/>
        <v>39307587.639999844</v>
      </c>
      <c r="CO26" s="18">
        <f t="shared" ca="1" si="8"/>
        <v>2370156510.14007</v>
      </c>
      <c r="CP26" s="19">
        <f t="shared" ca="1" si="26"/>
        <v>5488600668.0299292</v>
      </c>
      <c r="CQ26" s="18">
        <f t="shared" ca="1" si="22"/>
        <v>1134554170.7200015</v>
      </c>
      <c r="CR26" s="18">
        <f t="shared" ca="1" si="22"/>
        <v>4354046497.3099279</v>
      </c>
      <c r="CS26" s="18">
        <f t="shared" ca="1" si="22"/>
        <v>7796898.3499999978</v>
      </c>
      <c r="CT26" s="18">
        <f t="shared" ca="1" si="22"/>
        <v>0</v>
      </c>
      <c r="CU26" s="18">
        <f t="shared" ca="1" si="22"/>
        <v>0</v>
      </c>
      <c r="CV26" s="19">
        <f t="shared" ca="1" si="14"/>
        <v>20091427905.209999</v>
      </c>
    </row>
    <row r="27" spans="1:100" ht="12.75" customHeight="1">
      <c r="A27" s="55" t="s">
        <v>187</v>
      </c>
      <c r="B27" s="17">
        <v>1030</v>
      </c>
      <c r="C27" s="56" t="s">
        <v>147</v>
      </c>
      <c r="D27" s="19">
        <f t="shared" ca="1" si="23"/>
        <v>1655349252.6800001</v>
      </c>
      <c r="E27" s="18">
        <f t="shared" ca="1" si="17"/>
        <v>76218421.969999999</v>
      </c>
      <c r="F27" s="18">
        <f t="shared" ca="1" si="17"/>
        <v>157343435.44</v>
      </c>
      <c r="G27" s="18">
        <f t="shared" ca="1" si="17"/>
        <v>1421787395.27</v>
      </c>
      <c r="H27" s="18">
        <f t="shared" ca="1" si="17"/>
        <v>31084433.979999997</v>
      </c>
      <c r="I27" s="18">
        <f t="shared" ca="1" si="17"/>
        <v>642005336.91999996</v>
      </c>
      <c r="J27" s="18">
        <f t="shared" ca="1" si="17"/>
        <v>0</v>
      </c>
      <c r="K27" s="18">
        <f t="shared" ca="1" si="17"/>
        <v>113328220.94</v>
      </c>
      <c r="L27" s="18">
        <f t="shared" ca="1" si="17"/>
        <v>0</v>
      </c>
      <c r="M27" s="18">
        <f t="shared" ca="1" si="17"/>
        <v>0</v>
      </c>
      <c r="N27" s="18">
        <f t="shared" ca="1" si="17"/>
        <v>0</v>
      </c>
      <c r="O27" s="18">
        <f t="shared" ca="1" si="17"/>
        <v>165975232.03</v>
      </c>
      <c r="P27" s="18">
        <f t="shared" ca="1" si="17"/>
        <v>18812916.32</v>
      </c>
      <c r="Q27" s="18">
        <f t="shared" ca="1" si="17"/>
        <v>0</v>
      </c>
      <c r="R27" s="18">
        <f t="shared" ca="1" si="17"/>
        <v>0</v>
      </c>
      <c r="S27" s="18">
        <f t="shared" ca="1" si="17"/>
        <v>0</v>
      </c>
      <c r="T27" s="18">
        <f t="shared" ca="1" si="1"/>
        <v>10039063889.559999</v>
      </c>
      <c r="U27" s="18">
        <f t="shared" ca="1" si="18"/>
        <v>9248646.0700000003</v>
      </c>
      <c r="V27" s="18">
        <f t="shared" ca="1" si="18"/>
        <v>856640578</v>
      </c>
      <c r="W27" s="18">
        <f t="shared" ca="1" si="18"/>
        <v>4101612002.8100004</v>
      </c>
      <c r="X27" s="18">
        <f t="shared" ca="1" si="18"/>
        <v>0</v>
      </c>
      <c r="Y27" s="18">
        <f t="shared" ca="1" si="18"/>
        <v>166795893.13</v>
      </c>
      <c r="Z27" s="18">
        <f t="shared" ca="1" si="18"/>
        <v>597449894.09000003</v>
      </c>
      <c r="AA27" s="18">
        <f t="shared" ca="1" si="18"/>
        <v>0</v>
      </c>
      <c r="AB27" s="18">
        <f t="shared" ca="1" si="18"/>
        <v>0</v>
      </c>
      <c r="AC27" s="18">
        <f t="shared" ca="1" si="18"/>
        <v>9562412.5300000012</v>
      </c>
      <c r="AD27" s="18">
        <f t="shared" ca="1" si="18"/>
        <v>33528315.390000001</v>
      </c>
      <c r="AE27" s="18">
        <f t="shared" ca="1" si="15"/>
        <v>0</v>
      </c>
      <c r="AF27" s="18">
        <f t="shared" ca="1" si="15"/>
        <v>12318473.119999999</v>
      </c>
      <c r="AG27" s="18">
        <f t="shared" ca="1" si="15"/>
        <v>22677497.300000001</v>
      </c>
      <c r="AH27" s="18">
        <f t="shared" ca="1" si="15"/>
        <v>0</v>
      </c>
      <c r="AI27" s="18">
        <f t="shared" ca="1" si="15"/>
        <v>0</v>
      </c>
      <c r="AJ27" s="18">
        <f t="shared" ca="1" si="15"/>
        <v>2302678.39</v>
      </c>
      <c r="AK27" s="18">
        <f t="shared" ca="1" si="15"/>
        <v>38045.269999999997</v>
      </c>
      <c r="AL27" s="18">
        <f t="shared" ca="1" si="15"/>
        <v>0</v>
      </c>
      <c r="AM27" s="18">
        <f t="shared" ca="1" si="15"/>
        <v>39323754.100000001</v>
      </c>
      <c r="AN27" s="18">
        <f t="shared" ca="1" si="15"/>
        <v>0</v>
      </c>
      <c r="AO27" s="18">
        <f t="shared" ca="1" si="15"/>
        <v>0</v>
      </c>
      <c r="AP27" s="18">
        <f t="shared" ca="1" si="15"/>
        <v>65673138.899999999</v>
      </c>
      <c r="AQ27" s="18">
        <f t="shared" ca="1" si="15"/>
        <v>0</v>
      </c>
      <c r="AR27" s="18">
        <f t="shared" ca="1" si="15"/>
        <v>0</v>
      </c>
      <c r="AS27" s="18">
        <f t="shared" ca="1" si="15"/>
        <v>0</v>
      </c>
      <c r="AT27" s="18">
        <f t="shared" ca="1" si="15"/>
        <v>1673399941.0200002</v>
      </c>
      <c r="AU27" s="18">
        <f t="shared" ca="1" si="19"/>
        <v>63259529.940000005</v>
      </c>
      <c r="AV27" s="18">
        <f t="shared" ca="1" si="19"/>
        <v>23321269.84</v>
      </c>
      <c r="AW27" s="18">
        <f t="shared" ca="1" si="19"/>
        <v>0</v>
      </c>
      <c r="AX27" s="18">
        <f t="shared" ca="1" si="19"/>
        <v>21904043.710000001</v>
      </c>
      <c r="AY27" s="18">
        <f t="shared" ca="1" si="19"/>
        <v>0</v>
      </c>
      <c r="AZ27" s="18">
        <f t="shared" ca="1" si="19"/>
        <v>0</v>
      </c>
      <c r="BA27" s="18">
        <f t="shared" ca="1" si="19"/>
        <v>0</v>
      </c>
      <c r="BB27" s="18">
        <f t="shared" ca="1" si="19"/>
        <v>0</v>
      </c>
      <c r="BC27" s="18">
        <f t="shared" ca="1" si="19"/>
        <v>0</v>
      </c>
      <c r="BD27" s="18">
        <f t="shared" ca="1" si="19"/>
        <v>1715502801.75</v>
      </c>
      <c r="BE27" s="18">
        <f t="shared" ca="1" si="19"/>
        <v>107.7</v>
      </c>
      <c r="BF27" s="18">
        <f t="shared" ca="1" si="19"/>
        <v>0</v>
      </c>
      <c r="BG27" s="18">
        <f t="shared" ca="1" si="19"/>
        <v>0</v>
      </c>
      <c r="BH27" s="18">
        <f t="shared" ca="1" si="19"/>
        <v>0</v>
      </c>
      <c r="BI27" s="18">
        <f t="shared" ca="1" si="19"/>
        <v>88541778.310000002</v>
      </c>
      <c r="BJ27" s="18">
        <f t="shared" ca="1" si="19"/>
        <v>0</v>
      </c>
      <c r="BK27" s="18">
        <f t="shared" ca="1" si="20"/>
        <v>0</v>
      </c>
      <c r="BL27" s="18">
        <f t="shared" ca="1" si="20"/>
        <v>0</v>
      </c>
      <c r="BM27" s="18">
        <f t="shared" ca="1" si="20"/>
        <v>57129867.780000001</v>
      </c>
      <c r="BN27" s="18">
        <f t="shared" ca="1" si="20"/>
        <v>71272478.219999999</v>
      </c>
      <c r="BO27" s="18">
        <f t="shared" ca="1" si="20"/>
        <v>0</v>
      </c>
      <c r="BP27" s="18">
        <f t="shared" ca="1" si="20"/>
        <v>632192218.28000009</v>
      </c>
      <c r="BQ27" s="18">
        <f t="shared" ca="1" si="20"/>
        <v>4919590.04</v>
      </c>
      <c r="BR27" s="18">
        <f t="shared" ca="1" si="20"/>
        <v>203238642.84</v>
      </c>
      <c r="BS27" s="18">
        <f t="shared" ca="1" si="20"/>
        <v>464265481.06</v>
      </c>
      <c r="BT27" s="18">
        <f t="shared" ca="1" si="20"/>
        <v>0</v>
      </c>
      <c r="BU27" s="18">
        <f t="shared" ca="1" si="20"/>
        <v>0</v>
      </c>
      <c r="BV27" s="18">
        <f t="shared" ca="1" si="20"/>
        <v>0</v>
      </c>
      <c r="BW27" s="18">
        <f t="shared" ca="1" si="20"/>
        <v>0</v>
      </c>
      <c r="BX27" s="18">
        <f t="shared" ca="1" si="20"/>
        <v>1783474.93</v>
      </c>
      <c r="BY27" s="18">
        <f t="shared" ca="1" si="20"/>
        <v>0</v>
      </c>
      <c r="BZ27" s="18">
        <f t="shared" ca="1" si="20"/>
        <v>0</v>
      </c>
      <c r="CA27" s="18">
        <f t="shared" ca="1" si="21"/>
        <v>21483755.48</v>
      </c>
      <c r="CB27" s="18">
        <f t="shared" ca="1" si="21"/>
        <v>1160738308.97</v>
      </c>
      <c r="CC27" s="18">
        <f t="shared" ca="1" si="21"/>
        <v>3476023.6100000003</v>
      </c>
      <c r="CD27" s="18">
        <f t="shared" ca="1" si="21"/>
        <v>162775392.08000001</v>
      </c>
      <c r="CE27" s="18">
        <f t="shared" ca="1" si="21"/>
        <v>0</v>
      </c>
      <c r="CF27" s="18">
        <f t="shared" ca="1" si="21"/>
        <v>0</v>
      </c>
      <c r="CG27" s="18">
        <f t="shared" ca="1" si="21"/>
        <v>2797722.7800000003</v>
      </c>
      <c r="CH27" s="18">
        <f t="shared" ca="1" si="21"/>
        <v>23574598.979999997</v>
      </c>
      <c r="CI27" s="18">
        <f t="shared" ca="1" si="21"/>
        <v>4535763.95</v>
      </c>
      <c r="CJ27" s="19">
        <f t="shared" ca="1" si="24"/>
        <v>1186880046.6700001</v>
      </c>
      <c r="CK27" s="18">
        <f t="shared" ref="CK27:CL44" ca="1" si="27">IFERROR(IF($C$2="Yurtiçi",INDIRECT("'"&amp;$B$2&amp;"'!"&amp;ADDRESS(MATCH($B27,INDIRECT("'"&amp;$B$2&amp;"'!$B$1:$B$1095"),0),MATCH(CK$5,INDIRECT("'"&amp;$B$2&amp;"'!5:5"),0))),IF($C$2="Yurtdışı",INDIRECT("'"&amp;$B$2&amp;"'!"&amp;ADDRESS(MATCH($B27,INDIRECT("'"&amp;$B$2&amp;"'!$B$1:$B$1095"),0),MATCH(CK$5,INDIRECT("'"&amp;$B$2&amp;"'!5:5"),0)+1)),INDIRECT("'"&amp;$B$2&amp;"'!"&amp;ADDRESS(MATCH($B27,INDIRECT("'"&amp;$B$2&amp;"'!$B$1:$B$1095"),0),MATCH(CK$5,INDIRECT("'"&amp;$B$2&amp;"'!5:5"),0)))+INDIRECT("'"&amp;$B$2&amp;"'!"&amp;ADDRESS(MATCH($B27,INDIRECT("'"&amp;$B$2&amp;"'!$B$1:$B$1095"),0),MATCH(CK$5,INDIRECT("'"&amp;$B$2&amp;"'!5:5"),0)+1)))),0)</f>
        <v>806502.67</v>
      </c>
      <c r="CL27" s="18">
        <f t="shared" ca="1" si="27"/>
        <v>0</v>
      </c>
      <c r="CM27" s="19">
        <f t="shared" ca="1" si="25"/>
        <v>474546835.27999997</v>
      </c>
      <c r="CN27" s="18">
        <f t="shared" ref="CN27:CO44" ca="1" si="28">IFERROR(IF($C$2="Yurtiçi",INDIRECT("'"&amp;$B$2&amp;"'!"&amp;ADDRESS(MATCH($B27,INDIRECT("'"&amp;$B$2&amp;"'!$B$1:$B$1095"),0),MATCH(CN$5,INDIRECT("'"&amp;$B$2&amp;"'!5:5"),0))),IF($C$2="Yurtdışı",INDIRECT("'"&amp;$B$2&amp;"'!"&amp;ADDRESS(MATCH($B27,INDIRECT("'"&amp;$B$2&amp;"'!$B$1:$B$1095"),0),MATCH(CN$5,INDIRECT("'"&amp;$B$2&amp;"'!5:5"),0)+1)),INDIRECT("'"&amp;$B$2&amp;"'!"&amp;ADDRESS(MATCH($B27,INDIRECT("'"&amp;$B$2&amp;"'!$B$1:$B$1095"),0),MATCH(CN$5,INDIRECT("'"&amp;$B$2&amp;"'!5:5"),0)))+INDIRECT("'"&amp;$B$2&amp;"'!"&amp;ADDRESS(MATCH($B27,INDIRECT("'"&amp;$B$2&amp;"'!$B$1:$B$1095"),0),MATCH(CN$5,INDIRECT("'"&amp;$B$2&amp;"'!5:5"),0)+1)))),0)</f>
        <v>0</v>
      </c>
      <c r="CO27" s="18">
        <f t="shared" ca="1" si="28"/>
        <v>474546835.27999997</v>
      </c>
      <c r="CP27" s="19">
        <f t="shared" ca="1" si="26"/>
        <v>711526708.72000003</v>
      </c>
      <c r="CQ27" s="18">
        <f t="shared" ca="1" si="22"/>
        <v>0</v>
      </c>
      <c r="CR27" s="18">
        <f t="shared" ca="1" si="22"/>
        <v>711526708.72000003</v>
      </c>
      <c r="CS27" s="18">
        <f t="shared" ca="1" si="22"/>
        <v>16754914.6</v>
      </c>
      <c r="CT27" s="18">
        <f t="shared" ca="1" si="22"/>
        <v>0</v>
      </c>
      <c r="CU27" s="18">
        <f t="shared" ca="1" si="22"/>
        <v>0</v>
      </c>
      <c r="CV27" s="19">
        <f t="shared" ca="1" si="14"/>
        <v>26186538364.07</v>
      </c>
    </row>
    <row r="28" spans="1:100" ht="12.75" customHeight="1">
      <c r="A28" s="55" t="s">
        <v>189</v>
      </c>
      <c r="B28" s="17">
        <v>1031</v>
      </c>
      <c r="C28" s="56" t="s">
        <v>147</v>
      </c>
      <c r="D28" s="19">
        <f t="shared" ca="1" si="23"/>
        <v>488003293.05000001</v>
      </c>
      <c r="E28" s="18">
        <f t="shared" ca="1" si="17"/>
        <v>5541913.1799999997</v>
      </c>
      <c r="F28" s="18">
        <f t="shared" ca="1" si="17"/>
        <v>366974240.94999999</v>
      </c>
      <c r="G28" s="18">
        <f t="shared" ca="1" si="17"/>
        <v>115487138.92</v>
      </c>
      <c r="H28" s="18">
        <f t="shared" ca="1" si="17"/>
        <v>821.62</v>
      </c>
      <c r="I28" s="18">
        <f t="shared" ca="1" si="17"/>
        <v>10495279.82</v>
      </c>
      <c r="J28" s="18">
        <f t="shared" ca="1" si="17"/>
        <v>0</v>
      </c>
      <c r="K28" s="18">
        <f t="shared" ca="1" si="17"/>
        <v>0</v>
      </c>
      <c r="L28" s="18">
        <f t="shared" ca="1" si="17"/>
        <v>0</v>
      </c>
      <c r="M28" s="18">
        <f t="shared" ca="1" si="17"/>
        <v>0</v>
      </c>
      <c r="N28" s="18">
        <f t="shared" ca="1" si="17"/>
        <v>0</v>
      </c>
      <c r="O28" s="18">
        <f t="shared" ca="1" si="17"/>
        <v>10956330.439999999</v>
      </c>
      <c r="P28" s="18">
        <f t="shared" ca="1" si="17"/>
        <v>0</v>
      </c>
      <c r="Q28" s="18">
        <f t="shared" ca="1" si="17"/>
        <v>0</v>
      </c>
      <c r="R28" s="18">
        <f t="shared" ca="1" si="17"/>
        <v>0</v>
      </c>
      <c r="S28" s="18">
        <f t="shared" ca="1" si="17"/>
        <v>0</v>
      </c>
      <c r="T28" s="18">
        <f t="shared" ca="1" si="1"/>
        <v>0</v>
      </c>
      <c r="U28" s="18">
        <f t="shared" ca="1" si="18"/>
        <v>0</v>
      </c>
      <c r="V28" s="18">
        <f t="shared" ca="1" si="18"/>
        <v>83019802.799999997</v>
      </c>
      <c r="W28" s="18">
        <f t="shared" ca="1" si="18"/>
        <v>597352177.12</v>
      </c>
      <c r="X28" s="18">
        <f t="shared" ca="1" si="18"/>
        <v>0</v>
      </c>
      <c r="Y28" s="18">
        <f t="shared" ca="1" si="18"/>
        <v>11433246.15</v>
      </c>
      <c r="Z28" s="18">
        <f t="shared" ca="1" si="18"/>
        <v>34766971.799999997</v>
      </c>
      <c r="AA28" s="18">
        <f t="shared" ca="1" si="18"/>
        <v>0</v>
      </c>
      <c r="AB28" s="18">
        <f t="shared" ca="1" si="18"/>
        <v>0</v>
      </c>
      <c r="AC28" s="18">
        <f t="shared" ca="1" si="18"/>
        <v>1326958.48</v>
      </c>
      <c r="AD28" s="18">
        <f t="shared" ca="1" si="18"/>
        <v>252636.95</v>
      </c>
      <c r="AE28" s="18">
        <f t="shared" ca="1" si="15"/>
        <v>0</v>
      </c>
      <c r="AF28" s="18">
        <f t="shared" ca="1" si="15"/>
        <v>0</v>
      </c>
      <c r="AG28" s="18">
        <f t="shared" ca="1" si="15"/>
        <v>3892828.58</v>
      </c>
      <c r="AH28" s="18">
        <f t="shared" ca="1" si="15"/>
        <v>0</v>
      </c>
      <c r="AI28" s="18">
        <f t="shared" ca="1" si="15"/>
        <v>0</v>
      </c>
      <c r="AJ28" s="18">
        <f t="shared" ca="1" si="15"/>
        <v>1911495.54</v>
      </c>
      <c r="AK28" s="18">
        <f t="shared" ca="1" si="15"/>
        <v>0</v>
      </c>
      <c r="AL28" s="18">
        <f t="shared" ca="1" si="15"/>
        <v>0</v>
      </c>
      <c r="AM28" s="18">
        <f t="shared" ca="1" si="15"/>
        <v>74318.100000000006</v>
      </c>
      <c r="AN28" s="18">
        <f t="shared" ca="1" si="15"/>
        <v>0</v>
      </c>
      <c r="AO28" s="18">
        <f t="shared" ca="1" si="15"/>
        <v>0</v>
      </c>
      <c r="AP28" s="18">
        <f t="shared" ca="1" si="15"/>
        <v>113377259.19</v>
      </c>
      <c r="AQ28" s="18">
        <f t="shared" ca="1" si="15"/>
        <v>0</v>
      </c>
      <c r="AR28" s="18">
        <f t="shared" ca="1" si="15"/>
        <v>0</v>
      </c>
      <c r="AS28" s="18">
        <f t="shared" ca="1" si="15"/>
        <v>0</v>
      </c>
      <c r="AT28" s="18">
        <f t="shared" ca="1" si="15"/>
        <v>0</v>
      </c>
      <c r="AU28" s="18">
        <f t="shared" ca="1" si="19"/>
        <v>0</v>
      </c>
      <c r="AV28" s="18">
        <f t="shared" ca="1" si="19"/>
        <v>0</v>
      </c>
      <c r="AW28" s="18">
        <f t="shared" ca="1" si="19"/>
        <v>0</v>
      </c>
      <c r="AX28" s="18">
        <f t="shared" ca="1" si="19"/>
        <v>0</v>
      </c>
      <c r="AY28" s="18">
        <f t="shared" ca="1" si="19"/>
        <v>0</v>
      </c>
      <c r="AZ28" s="18">
        <f t="shared" ca="1" si="19"/>
        <v>0</v>
      </c>
      <c r="BA28" s="18">
        <f t="shared" ca="1" si="19"/>
        <v>0</v>
      </c>
      <c r="BB28" s="18">
        <f t="shared" ca="1" si="19"/>
        <v>49915.49</v>
      </c>
      <c r="BC28" s="18">
        <f t="shared" ca="1" si="19"/>
        <v>0</v>
      </c>
      <c r="BD28" s="18">
        <f t="shared" ca="1" si="19"/>
        <v>504174.31</v>
      </c>
      <c r="BE28" s="18">
        <f t="shared" ca="1" si="19"/>
        <v>0</v>
      </c>
      <c r="BF28" s="18">
        <f t="shared" ca="1" si="19"/>
        <v>0</v>
      </c>
      <c r="BG28" s="18">
        <f t="shared" ca="1" si="19"/>
        <v>0</v>
      </c>
      <c r="BH28" s="18">
        <f t="shared" ca="1" si="19"/>
        <v>0</v>
      </c>
      <c r="BI28" s="18">
        <f t="shared" ca="1" si="19"/>
        <v>0</v>
      </c>
      <c r="BJ28" s="18">
        <f t="shared" ca="1" si="19"/>
        <v>0</v>
      </c>
      <c r="BK28" s="18">
        <f t="shared" ca="1" si="20"/>
        <v>0</v>
      </c>
      <c r="BL28" s="18">
        <f t="shared" ca="1" si="20"/>
        <v>0</v>
      </c>
      <c r="BM28" s="18">
        <f t="shared" ca="1" si="20"/>
        <v>6096825.8499999996</v>
      </c>
      <c r="BN28" s="18">
        <f t="shared" ca="1" si="20"/>
        <v>19168715.559999999</v>
      </c>
      <c r="BO28" s="18">
        <f t="shared" ca="1" si="20"/>
        <v>0</v>
      </c>
      <c r="BP28" s="18">
        <f t="shared" ca="1" si="20"/>
        <v>7150579.04</v>
      </c>
      <c r="BQ28" s="18">
        <f t="shared" ca="1" si="20"/>
        <v>57409.97</v>
      </c>
      <c r="BR28" s="18">
        <f t="shared" ca="1" si="20"/>
        <v>7905622.2800000003</v>
      </c>
      <c r="BS28" s="18">
        <f t="shared" ca="1" si="20"/>
        <v>11140927.810000001</v>
      </c>
      <c r="BT28" s="18">
        <f t="shared" ca="1" si="20"/>
        <v>0</v>
      </c>
      <c r="BU28" s="18">
        <f t="shared" ca="1" si="20"/>
        <v>0</v>
      </c>
      <c r="BV28" s="18">
        <f t="shared" ca="1" si="20"/>
        <v>0</v>
      </c>
      <c r="BW28" s="18">
        <f t="shared" ca="1" si="20"/>
        <v>0</v>
      </c>
      <c r="BX28" s="18">
        <f t="shared" ca="1" si="20"/>
        <v>0</v>
      </c>
      <c r="BY28" s="18">
        <f t="shared" ca="1" si="20"/>
        <v>0</v>
      </c>
      <c r="BZ28" s="18">
        <f t="shared" ca="1" si="20"/>
        <v>0</v>
      </c>
      <c r="CA28" s="18">
        <f t="shared" ca="1" si="21"/>
        <v>0</v>
      </c>
      <c r="CB28" s="18">
        <f t="shared" ca="1" si="21"/>
        <v>0</v>
      </c>
      <c r="CC28" s="18">
        <f t="shared" ca="1" si="21"/>
        <v>0</v>
      </c>
      <c r="CD28" s="18">
        <f t="shared" ca="1" si="21"/>
        <v>0</v>
      </c>
      <c r="CE28" s="18">
        <f t="shared" ca="1" si="21"/>
        <v>0</v>
      </c>
      <c r="CF28" s="18">
        <f t="shared" ca="1" si="21"/>
        <v>0</v>
      </c>
      <c r="CG28" s="18">
        <f t="shared" ca="1" si="21"/>
        <v>0</v>
      </c>
      <c r="CH28" s="18">
        <f t="shared" ca="1" si="21"/>
        <v>0</v>
      </c>
      <c r="CI28" s="18">
        <f t="shared" ca="1" si="21"/>
        <v>0</v>
      </c>
      <c r="CJ28" s="19">
        <f t="shared" ca="1" si="24"/>
        <v>0</v>
      </c>
      <c r="CK28" s="18">
        <f t="shared" ca="1" si="27"/>
        <v>0</v>
      </c>
      <c r="CL28" s="18">
        <f t="shared" ca="1" si="27"/>
        <v>0</v>
      </c>
      <c r="CM28" s="19">
        <f t="shared" ca="1" si="25"/>
        <v>0</v>
      </c>
      <c r="CN28" s="18">
        <f t="shared" ca="1" si="28"/>
        <v>0</v>
      </c>
      <c r="CO28" s="18">
        <f t="shared" ca="1" si="28"/>
        <v>0</v>
      </c>
      <c r="CP28" s="19">
        <f t="shared" ca="1" si="26"/>
        <v>0</v>
      </c>
      <c r="CQ28" s="18">
        <f t="shared" ca="1" si="22"/>
        <v>0</v>
      </c>
      <c r="CR28" s="18">
        <f t="shared" ca="1" si="22"/>
        <v>0</v>
      </c>
      <c r="CS28" s="18">
        <f t="shared" ca="1" si="22"/>
        <v>2091780.21</v>
      </c>
      <c r="CT28" s="18">
        <f t="shared" ca="1" si="22"/>
        <v>0</v>
      </c>
      <c r="CU28" s="18">
        <f t="shared" ca="1" si="22"/>
        <v>0</v>
      </c>
      <c r="CV28" s="19">
        <f t="shared" ca="1" si="14"/>
        <v>1411029370.1599998</v>
      </c>
    </row>
    <row r="29" spans="1:100" ht="12.75" customHeight="1">
      <c r="A29" s="55" t="s">
        <v>191</v>
      </c>
      <c r="B29" s="17">
        <v>1032</v>
      </c>
      <c r="C29" s="56" t="s">
        <v>147</v>
      </c>
      <c r="D29" s="19">
        <f t="shared" ca="1" si="23"/>
        <v>1365936472.4918003</v>
      </c>
      <c r="E29" s="18">
        <f t="shared" ca="1" si="17"/>
        <v>154345232.00614429</v>
      </c>
      <c r="F29" s="18">
        <f t="shared" ca="1" si="17"/>
        <v>834059358.05377591</v>
      </c>
      <c r="G29" s="18">
        <f t="shared" ca="1" si="17"/>
        <v>377531882.43188</v>
      </c>
      <c r="H29" s="18">
        <f t="shared" ca="1" si="17"/>
        <v>478267538.3944</v>
      </c>
      <c r="I29" s="18">
        <f t="shared" ca="1" si="17"/>
        <v>812473288.23000002</v>
      </c>
      <c r="J29" s="18">
        <f t="shared" ca="1" si="17"/>
        <v>438169.13</v>
      </c>
      <c r="K29" s="18">
        <f t="shared" ca="1" si="17"/>
        <v>0</v>
      </c>
      <c r="L29" s="18">
        <f t="shared" ca="1" si="17"/>
        <v>0</v>
      </c>
      <c r="M29" s="18">
        <f t="shared" ca="1" si="17"/>
        <v>8203863.9299999997</v>
      </c>
      <c r="N29" s="18">
        <f t="shared" ca="1" si="17"/>
        <v>0</v>
      </c>
      <c r="O29" s="18">
        <f t="shared" ca="1" si="17"/>
        <v>750591104.61500001</v>
      </c>
      <c r="P29" s="18">
        <f t="shared" ca="1" si="17"/>
        <v>0</v>
      </c>
      <c r="Q29" s="18">
        <f t="shared" ca="1" si="17"/>
        <v>156656413.22999999</v>
      </c>
      <c r="R29" s="18">
        <f t="shared" ca="1" si="17"/>
        <v>0</v>
      </c>
      <c r="S29" s="18">
        <f t="shared" ca="1" si="17"/>
        <v>0</v>
      </c>
      <c r="T29" s="18">
        <f t="shared" ca="1" si="1"/>
        <v>7347835579.1700001</v>
      </c>
      <c r="U29" s="18">
        <f t="shared" ca="1" si="18"/>
        <v>6189044.2599999998</v>
      </c>
      <c r="V29" s="18">
        <f t="shared" ca="1" si="18"/>
        <v>549801689.80000007</v>
      </c>
      <c r="W29" s="18">
        <f t="shared" ca="1" si="18"/>
        <v>4652089649.3299999</v>
      </c>
      <c r="X29" s="18">
        <f t="shared" ca="1" si="18"/>
        <v>194213.97</v>
      </c>
      <c r="Y29" s="18">
        <f t="shared" ca="1" si="18"/>
        <v>185046270.30590001</v>
      </c>
      <c r="Z29" s="18">
        <f t="shared" ca="1" si="18"/>
        <v>477738440.83829999</v>
      </c>
      <c r="AA29" s="18">
        <f t="shared" ca="1" si="18"/>
        <v>11656.22</v>
      </c>
      <c r="AB29" s="18">
        <f t="shared" ca="1" si="18"/>
        <v>0</v>
      </c>
      <c r="AC29" s="18">
        <f t="shared" ca="1" si="18"/>
        <v>15664981.643999999</v>
      </c>
      <c r="AD29" s="18">
        <f t="shared" ca="1" si="18"/>
        <v>70829496.693199992</v>
      </c>
      <c r="AE29" s="18">
        <f t="shared" ca="1" si="15"/>
        <v>23364</v>
      </c>
      <c r="AF29" s="18">
        <f t="shared" ca="1" si="15"/>
        <v>16745597.17</v>
      </c>
      <c r="AG29" s="18">
        <f t="shared" ca="1" si="15"/>
        <v>17656739</v>
      </c>
      <c r="AH29" s="18">
        <f t="shared" ca="1" si="15"/>
        <v>55356074.57</v>
      </c>
      <c r="AI29" s="18">
        <f t="shared" ca="1" si="15"/>
        <v>4658226.3600000003</v>
      </c>
      <c r="AJ29" s="18">
        <f t="shared" ca="1" si="15"/>
        <v>6317339.7800000003</v>
      </c>
      <c r="AK29" s="18">
        <f t="shared" ca="1" si="15"/>
        <v>857482.47</v>
      </c>
      <c r="AL29" s="18">
        <f t="shared" ca="1" si="15"/>
        <v>0</v>
      </c>
      <c r="AM29" s="18">
        <f t="shared" ca="1" si="15"/>
        <v>1787658.94</v>
      </c>
      <c r="AN29" s="18">
        <f t="shared" ca="1" si="15"/>
        <v>3023436.8</v>
      </c>
      <c r="AO29" s="18">
        <f t="shared" ca="1" si="15"/>
        <v>0</v>
      </c>
      <c r="AP29" s="18">
        <f t="shared" ca="1" si="15"/>
        <v>17221066.0858</v>
      </c>
      <c r="AQ29" s="18">
        <f t="shared" ca="1" si="15"/>
        <v>0</v>
      </c>
      <c r="AR29" s="18">
        <f t="shared" ca="1" si="15"/>
        <v>0</v>
      </c>
      <c r="AS29" s="18">
        <f t="shared" ca="1" si="15"/>
        <v>0</v>
      </c>
      <c r="AT29" s="18">
        <f t="shared" ca="1" si="15"/>
        <v>3839515127.8537998</v>
      </c>
      <c r="AU29" s="18">
        <f t="shared" ca="1" si="19"/>
        <v>151064822.7622</v>
      </c>
      <c r="AV29" s="18">
        <f t="shared" ca="1" si="19"/>
        <v>345085478.83939999</v>
      </c>
      <c r="AW29" s="18">
        <f t="shared" ca="1" si="19"/>
        <v>0</v>
      </c>
      <c r="AX29" s="18">
        <f t="shared" ca="1" si="19"/>
        <v>140862260.26409999</v>
      </c>
      <c r="AY29" s="18">
        <f t="shared" ca="1" si="19"/>
        <v>0</v>
      </c>
      <c r="AZ29" s="18">
        <f t="shared" ca="1" si="19"/>
        <v>0</v>
      </c>
      <c r="BA29" s="18">
        <f t="shared" ca="1" si="19"/>
        <v>0</v>
      </c>
      <c r="BB29" s="18">
        <f t="shared" ca="1" si="19"/>
        <v>0</v>
      </c>
      <c r="BC29" s="18">
        <f t="shared" ca="1" si="19"/>
        <v>0</v>
      </c>
      <c r="BD29" s="18">
        <f t="shared" ca="1" si="19"/>
        <v>80608995.9322</v>
      </c>
      <c r="BE29" s="18">
        <f t="shared" ca="1" si="19"/>
        <v>0</v>
      </c>
      <c r="BF29" s="18">
        <f t="shared" ca="1" si="19"/>
        <v>0</v>
      </c>
      <c r="BG29" s="18">
        <f t="shared" ca="1" si="19"/>
        <v>0</v>
      </c>
      <c r="BH29" s="18">
        <f t="shared" ca="1" si="19"/>
        <v>0</v>
      </c>
      <c r="BI29" s="18">
        <f t="shared" ca="1" si="19"/>
        <v>0</v>
      </c>
      <c r="BJ29" s="18">
        <f t="shared" ca="1" si="19"/>
        <v>0</v>
      </c>
      <c r="BK29" s="18">
        <f t="shared" ca="1" si="20"/>
        <v>0</v>
      </c>
      <c r="BL29" s="18">
        <f t="shared" ca="1" si="20"/>
        <v>0</v>
      </c>
      <c r="BM29" s="18">
        <f t="shared" ca="1" si="20"/>
        <v>0</v>
      </c>
      <c r="BN29" s="18">
        <f t="shared" ca="1" si="20"/>
        <v>827933841.17180002</v>
      </c>
      <c r="BO29" s="18">
        <f t="shared" ca="1" si="20"/>
        <v>0</v>
      </c>
      <c r="BP29" s="18">
        <f t="shared" ca="1" si="20"/>
        <v>765932046.5553</v>
      </c>
      <c r="BQ29" s="18">
        <f t="shared" ca="1" si="20"/>
        <v>135090678.99980003</v>
      </c>
      <c r="BR29" s="18">
        <f t="shared" ca="1" si="20"/>
        <v>1271233771.8099999</v>
      </c>
      <c r="BS29" s="18">
        <f t="shared" ca="1" si="20"/>
        <v>201202183.50549999</v>
      </c>
      <c r="BT29" s="18">
        <f t="shared" ca="1" si="20"/>
        <v>0</v>
      </c>
      <c r="BU29" s="18">
        <f t="shared" ca="1" si="20"/>
        <v>0</v>
      </c>
      <c r="BV29" s="18">
        <f t="shared" ca="1" si="20"/>
        <v>92260784.640000001</v>
      </c>
      <c r="BW29" s="18">
        <f t="shared" ca="1" si="20"/>
        <v>0</v>
      </c>
      <c r="BX29" s="18">
        <f t="shared" ca="1" si="20"/>
        <v>1134411.05</v>
      </c>
      <c r="BY29" s="18">
        <f t="shared" ca="1" si="20"/>
        <v>0</v>
      </c>
      <c r="BZ29" s="18">
        <f t="shared" ca="1" si="20"/>
        <v>0</v>
      </c>
      <c r="CA29" s="18">
        <f t="shared" ca="1" si="21"/>
        <v>20122710.539999999</v>
      </c>
      <c r="CB29" s="18">
        <f t="shared" ca="1" si="21"/>
        <v>1599285707.25</v>
      </c>
      <c r="CC29" s="18">
        <f t="shared" ca="1" si="21"/>
        <v>2462261.62</v>
      </c>
      <c r="CD29" s="18">
        <f t="shared" ca="1" si="21"/>
        <v>17692159.809999999</v>
      </c>
      <c r="CE29" s="18">
        <f t="shared" ca="1" si="21"/>
        <v>0</v>
      </c>
      <c r="CF29" s="18">
        <f t="shared" ca="1" si="21"/>
        <v>2952866.38</v>
      </c>
      <c r="CG29" s="18">
        <f t="shared" ca="1" si="21"/>
        <v>147601149.93000001</v>
      </c>
      <c r="CH29" s="18">
        <f t="shared" ca="1" si="21"/>
        <v>20345351.010000002</v>
      </c>
      <c r="CI29" s="18">
        <f t="shared" ca="1" si="21"/>
        <v>0</v>
      </c>
      <c r="CJ29" s="19">
        <f t="shared" ca="1" si="24"/>
        <v>645601150.14001381</v>
      </c>
      <c r="CK29" s="18">
        <f t="shared" ca="1" si="27"/>
        <v>22060275.850002933</v>
      </c>
      <c r="CL29" s="18">
        <f t="shared" ca="1" si="27"/>
        <v>4136308.45</v>
      </c>
      <c r="CM29" s="19">
        <f t="shared" ca="1" si="25"/>
        <v>434626615.40999836</v>
      </c>
      <c r="CN29" s="18">
        <f t="shared" ca="1" si="28"/>
        <v>12880331.100000065</v>
      </c>
      <c r="CO29" s="18">
        <f t="shared" ca="1" si="28"/>
        <v>421746284.30999827</v>
      </c>
      <c r="CP29" s="19">
        <f t="shared" ca="1" si="26"/>
        <v>184777950.43001252</v>
      </c>
      <c r="CQ29" s="18">
        <f t="shared" ca="1" si="22"/>
        <v>37582146.889999971</v>
      </c>
      <c r="CR29" s="18">
        <f t="shared" ca="1" si="22"/>
        <v>147195803.54001257</v>
      </c>
      <c r="CS29" s="18">
        <f t="shared" ca="1" si="22"/>
        <v>17318241.00999999</v>
      </c>
      <c r="CT29" s="18">
        <f t="shared" ca="1" si="22"/>
        <v>0</v>
      </c>
      <c r="CU29" s="18">
        <f t="shared" ca="1" si="22"/>
        <v>0</v>
      </c>
      <c r="CV29" s="19">
        <f t="shared" ca="1" si="14"/>
        <v>27326920858.502514</v>
      </c>
    </row>
    <row r="30" spans="1:100" ht="12.75" customHeight="1">
      <c r="A30" s="55" t="s">
        <v>193</v>
      </c>
      <c r="B30" s="17">
        <v>1034</v>
      </c>
      <c r="C30" s="56" t="s">
        <v>147</v>
      </c>
      <c r="D30" s="19">
        <f t="shared" ca="1" si="23"/>
        <v>26300600.57</v>
      </c>
      <c r="E30" s="18">
        <f t="shared" ca="1" si="17"/>
        <v>8901339.9148355592</v>
      </c>
      <c r="F30" s="18">
        <f t="shared" ca="1" si="17"/>
        <v>9295348.7367288824</v>
      </c>
      <c r="G30" s="18">
        <f t="shared" ca="1" si="17"/>
        <v>8103911.9184355596</v>
      </c>
      <c r="H30" s="18">
        <f t="shared" ca="1" si="17"/>
        <v>2435886.38</v>
      </c>
      <c r="I30" s="18">
        <f t="shared" ca="1" si="17"/>
        <v>43253831.11999996</v>
      </c>
      <c r="J30" s="18">
        <f t="shared" ca="1" si="17"/>
        <v>0</v>
      </c>
      <c r="K30" s="18">
        <f t="shared" ca="1" si="17"/>
        <v>0</v>
      </c>
      <c r="L30" s="18">
        <f t="shared" ca="1" si="17"/>
        <v>0</v>
      </c>
      <c r="M30" s="18">
        <f t="shared" ca="1" si="17"/>
        <v>0</v>
      </c>
      <c r="N30" s="18">
        <f t="shared" ca="1" si="17"/>
        <v>0</v>
      </c>
      <c r="O30" s="18">
        <f t="shared" ca="1" si="17"/>
        <v>84589348.059999973</v>
      </c>
      <c r="P30" s="18">
        <f t="shared" ca="1" si="17"/>
        <v>0</v>
      </c>
      <c r="Q30" s="18">
        <f t="shared" ca="1" si="17"/>
        <v>790159.24</v>
      </c>
      <c r="R30" s="18">
        <f t="shared" ca="1" si="17"/>
        <v>0</v>
      </c>
      <c r="S30" s="18">
        <f t="shared" ca="1" si="17"/>
        <v>0</v>
      </c>
      <c r="T30" s="18">
        <f t="shared" ca="1" si="1"/>
        <v>2217989234.1554556</v>
      </c>
      <c r="U30" s="18">
        <f t="shared" ca="1" si="18"/>
        <v>3046410.9198193601</v>
      </c>
      <c r="V30" s="18">
        <f t="shared" ca="1" si="18"/>
        <v>164023784.69001424</v>
      </c>
      <c r="W30" s="18">
        <f t="shared" ca="1" si="18"/>
        <v>156388268.83999991</v>
      </c>
      <c r="X30" s="18">
        <f t="shared" ca="1" si="18"/>
        <v>0</v>
      </c>
      <c r="Y30" s="18">
        <f t="shared" ca="1" si="18"/>
        <v>8899621.1499999538</v>
      </c>
      <c r="Z30" s="18">
        <f t="shared" ca="1" si="18"/>
        <v>14985304.929999813</v>
      </c>
      <c r="AA30" s="18">
        <f t="shared" ca="1" si="18"/>
        <v>0</v>
      </c>
      <c r="AB30" s="18">
        <f t="shared" ca="1" si="18"/>
        <v>0</v>
      </c>
      <c r="AC30" s="18">
        <f t="shared" ca="1" si="18"/>
        <v>1393752.2200000002</v>
      </c>
      <c r="AD30" s="18">
        <f t="shared" ca="1" si="18"/>
        <v>4954581.5599997193</v>
      </c>
      <c r="AE30" s="18">
        <f t="shared" ca="1" si="15"/>
        <v>0</v>
      </c>
      <c r="AF30" s="18">
        <f t="shared" ca="1" si="15"/>
        <v>156802.01999999999</v>
      </c>
      <c r="AG30" s="18">
        <f t="shared" ca="1" si="15"/>
        <v>0</v>
      </c>
      <c r="AH30" s="18">
        <f t="shared" ca="1" si="15"/>
        <v>0</v>
      </c>
      <c r="AI30" s="18">
        <f t="shared" ca="1" si="15"/>
        <v>0</v>
      </c>
      <c r="AJ30" s="18">
        <f t="shared" ca="1" si="15"/>
        <v>1569357</v>
      </c>
      <c r="AK30" s="18">
        <f t="shared" ca="1" si="15"/>
        <v>238280.26999999987</v>
      </c>
      <c r="AL30" s="18">
        <f t="shared" ca="1" si="15"/>
        <v>0</v>
      </c>
      <c r="AM30" s="18">
        <f t="shared" ca="1" si="15"/>
        <v>32226.17</v>
      </c>
      <c r="AN30" s="18">
        <f t="shared" ca="1" si="15"/>
        <v>0</v>
      </c>
      <c r="AO30" s="18">
        <f t="shared" ca="1" si="15"/>
        <v>0</v>
      </c>
      <c r="AP30" s="18">
        <f t="shared" ca="1" si="15"/>
        <v>8268652.0499993321</v>
      </c>
      <c r="AQ30" s="18">
        <f t="shared" ca="1" si="15"/>
        <v>0</v>
      </c>
      <c r="AR30" s="18">
        <f t="shared" ca="1" si="15"/>
        <v>0</v>
      </c>
      <c r="AS30" s="18">
        <f t="shared" ca="1" si="15"/>
        <v>0</v>
      </c>
      <c r="AT30" s="18">
        <f t="shared" ca="1" si="15"/>
        <v>108301084.65000001</v>
      </c>
      <c r="AU30" s="18">
        <f t="shared" ca="1" si="19"/>
        <v>3397979.659999989</v>
      </c>
      <c r="AV30" s="18">
        <f t="shared" ca="1" si="19"/>
        <v>5738424.1999999704</v>
      </c>
      <c r="AW30" s="18">
        <f t="shared" ca="1" si="19"/>
        <v>0</v>
      </c>
      <c r="AX30" s="18">
        <f t="shared" ca="1" si="19"/>
        <v>2543608.4599999906</v>
      </c>
      <c r="AY30" s="18">
        <f t="shared" ca="1" si="19"/>
        <v>0</v>
      </c>
      <c r="AZ30" s="18">
        <f t="shared" ca="1" si="19"/>
        <v>0</v>
      </c>
      <c r="BA30" s="18">
        <f t="shared" ca="1" si="19"/>
        <v>0</v>
      </c>
      <c r="BB30" s="18">
        <f t="shared" ca="1" si="19"/>
        <v>0</v>
      </c>
      <c r="BC30" s="18">
        <f t="shared" ca="1" si="19"/>
        <v>0</v>
      </c>
      <c r="BD30" s="18">
        <f t="shared" ca="1" si="19"/>
        <v>179094005.06999999</v>
      </c>
      <c r="BE30" s="18">
        <f t="shared" ca="1" si="19"/>
        <v>0</v>
      </c>
      <c r="BF30" s="18">
        <f t="shared" ca="1" si="19"/>
        <v>0</v>
      </c>
      <c r="BG30" s="18">
        <f t="shared" ca="1" si="19"/>
        <v>0</v>
      </c>
      <c r="BH30" s="18">
        <f t="shared" ca="1" si="19"/>
        <v>0</v>
      </c>
      <c r="BI30" s="18">
        <f t="shared" ca="1" si="19"/>
        <v>0</v>
      </c>
      <c r="BJ30" s="18">
        <f t="shared" ca="1" si="19"/>
        <v>0</v>
      </c>
      <c r="BK30" s="18">
        <f t="shared" ca="1" si="20"/>
        <v>0</v>
      </c>
      <c r="BL30" s="18">
        <f t="shared" ca="1" si="20"/>
        <v>0</v>
      </c>
      <c r="BM30" s="18">
        <f t="shared" ca="1" si="20"/>
        <v>0</v>
      </c>
      <c r="BN30" s="18">
        <f t="shared" ca="1" si="20"/>
        <v>11814393.42000022</v>
      </c>
      <c r="BO30" s="18">
        <f t="shared" ca="1" si="20"/>
        <v>0</v>
      </c>
      <c r="BP30" s="18">
        <f t="shared" ca="1" si="20"/>
        <v>14292589.669999998</v>
      </c>
      <c r="BQ30" s="18">
        <f t="shared" ca="1" si="20"/>
        <v>1576817.36</v>
      </c>
      <c r="BR30" s="18">
        <f t="shared" ca="1" si="20"/>
        <v>28957272.139999993</v>
      </c>
      <c r="BS30" s="18">
        <f t="shared" ca="1" si="20"/>
        <v>9671348.2399999425</v>
      </c>
      <c r="BT30" s="18">
        <f t="shared" ca="1" si="20"/>
        <v>0</v>
      </c>
      <c r="BU30" s="18">
        <f t="shared" ca="1" si="20"/>
        <v>0</v>
      </c>
      <c r="BV30" s="18">
        <f t="shared" ca="1" si="20"/>
        <v>0</v>
      </c>
      <c r="BW30" s="18">
        <f t="shared" ca="1" si="20"/>
        <v>0</v>
      </c>
      <c r="BX30" s="18">
        <f t="shared" ca="1" si="20"/>
        <v>11233.75</v>
      </c>
      <c r="BY30" s="18">
        <f t="shared" ca="1" si="20"/>
        <v>0</v>
      </c>
      <c r="BZ30" s="18">
        <f t="shared" ca="1" si="20"/>
        <v>0</v>
      </c>
      <c r="CA30" s="18">
        <f t="shared" ca="1" si="21"/>
        <v>511925.13</v>
      </c>
      <c r="CB30" s="18">
        <f t="shared" ca="1" si="21"/>
        <v>83366764.99000001</v>
      </c>
      <c r="CC30" s="18">
        <f t="shared" ca="1" si="21"/>
        <v>0</v>
      </c>
      <c r="CD30" s="18">
        <f t="shared" ca="1" si="21"/>
        <v>4826548.04</v>
      </c>
      <c r="CE30" s="18">
        <f t="shared" ca="1" si="21"/>
        <v>0</v>
      </c>
      <c r="CF30" s="18">
        <f t="shared" ca="1" si="21"/>
        <v>0</v>
      </c>
      <c r="CG30" s="18">
        <f t="shared" ca="1" si="21"/>
        <v>0</v>
      </c>
      <c r="CH30" s="18">
        <f t="shared" ca="1" si="21"/>
        <v>386248.17000000004</v>
      </c>
      <c r="CI30" s="18">
        <f t="shared" ca="1" si="21"/>
        <v>0</v>
      </c>
      <c r="CJ30" s="19">
        <f t="shared" ca="1" si="24"/>
        <v>173939961.7599999</v>
      </c>
      <c r="CK30" s="18">
        <f t="shared" ca="1" si="27"/>
        <v>0</v>
      </c>
      <c r="CL30" s="18">
        <f t="shared" ca="1" si="27"/>
        <v>0</v>
      </c>
      <c r="CM30" s="19">
        <f t="shared" ca="1" si="25"/>
        <v>1360209.74</v>
      </c>
      <c r="CN30" s="18">
        <f t="shared" ca="1" si="28"/>
        <v>1360209.74</v>
      </c>
      <c r="CO30" s="18">
        <f t="shared" ca="1" si="28"/>
        <v>0</v>
      </c>
      <c r="CP30" s="19">
        <f t="shared" ca="1" si="26"/>
        <v>172579752.01999989</v>
      </c>
      <c r="CQ30" s="18">
        <f t="shared" ca="1" si="22"/>
        <v>0</v>
      </c>
      <c r="CR30" s="18">
        <f t="shared" ca="1" si="22"/>
        <v>172579752.01999989</v>
      </c>
      <c r="CS30" s="18">
        <f t="shared" ca="1" si="22"/>
        <v>0</v>
      </c>
      <c r="CT30" s="18">
        <f t="shared" ca="1" si="22"/>
        <v>0</v>
      </c>
      <c r="CU30" s="18">
        <f t="shared" ca="1" si="22"/>
        <v>0</v>
      </c>
      <c r="CV30" s="19">
        <f t="shared" ca="1" si="14"/>
        <v>3367746306.0552874</v>
      </c>
    </row>
    <row r="31" spans="1:100" ht="12.75" customHeight="1">
      <c r="A31" s="55" t="s">
        <v>195</v>
      </c>
      <c r="B31" s="17">
        <v>1035</v>
      </c>
      <c r="C31" s="56" t="s">
        <v>147</v>
      </c>
      <c r="D31" s="19">
        <f t="shared" ca="1" si="23"/>
        <v>967671423.798069</v>
      </c>
      <c r="E31" s="18">
        <f t="shared" ca="1" si="17"/>
        <v>83505269.224372</v>
      </c>
      <c r="F31" s="18">
        <f t="shared" ca="1" si="17"/>
        <v>238520007.31185502</v>
      </c>
      <c r="G31" s="18">
        <f t="shared" ca="1" si="17"/>
        <v>645646147.26184201</v>
      </c>
      <c r="H31" s="18">
        <f t="shared" ca="1" si="17"/>
        <v>207991875.70043898</v>
      </c>
      <c r="I31" s="18">
        <f t="shared" ca="1" si="17"/>
        <v>269848432.24999994</v>
      </c>
      <c r="J31" s="18">
        <f t="shared" ca="1" si="17"/>
        <v>0</v>
      </c>
      <c r="K31" s="18">
        <f t="shared" ca="1" si="17"/>
        <v>54108717.240000002</v>
      </c>
      <c r="L31" s="18">
        <f t="shared" ca="1" si="17"/>
        <v>0</v>
      </c>
      <c r="M31" s="18">
        <f t="shared" ca="1" si="17"/>
        <v>0</v>
      </c>
      <c r="N31" s="18">
        <f t="shared" ca="1" si="17"/>
        <v>0</v>
      </c>
      <c r="O31" s="18">
        <f t="shared" ca="1" si="17"/>
        <v>531524977.55500597</v>
      </c>
      <c r="P31" s="18">
        <f t="shared" ca="1" si="17"/>
        <v>0</v>
      </c>
      <c r="Q31" s="18">
        <f t="shared" ca="1" si="17"/>
        <v>329050273.125485</v>
      </c>
      <c r="R31" s="18">
        <f t="shared" ca="1" si="17"/>
        <v>0</v>
      </c>
      <c r="S31" s="18">
        <f t="shared" ca="1" si="17"/>
        <v>0</v>
      </c>
      <c r="T31" s="18">
        <f t="shared" ca="1" si="1"/>
        <v>15731548507.040001</v>
      </c>
      <c r="U31" s="18">
        <f t="shared" ca="1" si="18"/>
        <v>157443006.668163</v>
      </c>
      <c r="V31" s="18">
        <f t="shared" ca="1" si="18"/>
        <v>1377181453.3410902</v>
      </c>
      <c r="W31" s="18">
        <f t="shared" ca="1" si="18"/>
        <v>12015460781.361641</v>
      </c>
      <c r="X31" s="18">
        <f t="shared" ca="1" si="18"/>
        <v>8021741.1103460006</v>
      </c>
      <c r="Y31" s="18">
        <f t="shared" ca="1" si="18"/>
        <v>177758922.19262999</v>
      </c>
      <c r="Z31" s="18">
        <f t="shared" ca="1" si="18"/>
        <v>142257187.19444901</v>
      </c>
      <c r="AA31" s="18">
        <f t="shared" ca="1" si="18"/>
        <v>0</v>
      </c>
      <c r="AB31" s="18">
        <f t="shared" ca="1" si="18"/>
        <v>0</v>
      </c>
      <c r="AC31" s="18">
        <f t="shared" ca="1" si="18"/>
        <v>21832597.316903003</v>
      </c>
      <c r="AD31" s="18">
        <f t="shared" ca="1" si="18"/>
        <v>126012720.88526601</v>
      </c>
      <c r="AE31" s="18">
        <f t="shared" ca="1" si="15"/>
        <v>904000</v>
      </c>
      <c r="AF31" s="18">
        <f t="shared" ca="1" si="15"/>
        <v>16895322.060596</v>
      </c>
      <c r="AG31" s="18">
        <f t="shared" ca="1" si="15"/>
        <v>0</v>
      </c>
      <c r="AH31" s="18">
        <f t="shared" ca="1" si="15"/>
        <v>0</v>
      </c>
      <c r="AI31" s="18">
        <f t="shared" ca="1" si="15"/>
        <v>0</v>
      </c>
      <c r="AJ31" s="18">
        <f t="shared" ca="1" si="15"/>
        <v>9628743.7100000009</v>
      </c>
      <c r="AK31" s="18">
        <f t="shared" ca="1" si="15"/>
        <v>20098744.574008998</v>
      </c>
      <c r="AL31" s="18">
        <f t="shared" ca="1" si="15"/>
        <v>0</v>
      </c>
      <c r="AM31" s="18">
        <f t="shared" ca="1" si="15"/>
        <v>94727232.821898997</v>
      </c>
      <c r="AN31" s="18">
        <f t="shared" ca="1" si="15"/>
        <v>1115054.380009</v>
      </c>
      <c r="AO31" s="18">
        <f t="shared" ca="1" si="15"/>
        <v>2665035.4411670002</v>
      </c>
      <c r="AP31" s="18">
        <f t="shared" ca="1" si="15"/>
        <v>10404146.569595</v>
      </c>
      <c r="AQ31" s="18">
        <f t="shared" ca="1" si="15"/>
        <v>0</v>
      </c>
      <c r="AR31" s="18">
        <f t="shared" ca="1" si="15"/>
        <v>0</v>
      </c>
      <c r="AS31" s="18">
        <f t="shared" ca="1" si="15"/>
        <v>0</v>
      </c>
      <c r="AT31" s="18">
        <f t="shared" ca="1" si="15"/>
        <v>3100623942.6392493</v>
      </c>
      <c r="AU31" s="18">
        <f t="shared" ca="1" si="19"/>
        <v>47067117.412482992</v>
      </c>
      <c r="AV31" s="18">
        <f t="shared" ca="1" si="19"/>
        <v>44925819.443022996</v>
      </c>
      <c r="AW31" s="18">
        <f t="shared" ca="1" si="19"/>
        <v>0</v>
      </c>
      <c r="AX31" s="18">
        <f t="shared" ca="1" si="19"/>
        <v>42231530.067612998</v>
      </c>
      <c r="AY31" s="18">
        <f t="shared" ca="1" si="19"/>
        <v>0</v>
      </c>
      <c r="AZ31" s="18">
        <f t="shared" ca="1" si="19"/>
        <v>0</v>
      </c>
      <c r="BA31" s="18">
        <f t="shared" ca="1" si="19"/>
        <v>0</v>
      </c>
      <c r="BB31" s="18">
        <f t="shared" ca="1" si="19"/>
        <v>0</v>
      </c>
      <c r="BC31" s="18">
        <f t="shared" ca="1" si="19"/>
        <v>0</v>
      </c>
      <c r="BD31" s="18">
        <f t="shared" ca="1" si="19"/>
        <v>152408512.38660601</v>
      </c>
      <c r="BE31" s="18">
        <f t="shared" ca="1" si="19"/>
        <v>0</v>
      </c>
      <c r="BF31" s="18">
        <f t="shared" ca="1" si="19"/>
        <v>0</v>
      </c>
      <c r="BG31" s="18">
        <f t="shared" ca="1" si="19"/>
        <v>0</v>
      </c>
      <c r="BH31" s="18">
        <f t="shared" ca="1" si="19"/>
        <v>0</v>
      </c>
      <c r="BI31" s="18">
        <f t="shared" ca="1" si="19"/>
        <v>0</v>
      </c>
      <c r="BJ31" s="18">
        <f t="shared" ca="1" si="19"/>
        <v>0</v>
      </c>
      <c r="BK31" s="18">
        <f t="shared" ca="1" si="20"/>
        <v>0</v>
      </c>
      <c r="BL31" s="18">
        <f t="shared" ca="1" si="20"/>
        <v>1853589.7268929998</v>
      </c>
      <c r="BM31" s="18">
        <f t="shared" ca="1" si="20"/>
        <v>0</v>
      </c>
      <c r="BN31" s="18">
        <f t="shared" ca="1" si="20"/>
        <v>401227603.32396799</v>
      </c>
      <c r="BO31" s="18">
        <f t="shared" ca="1" si="20"/>
        <v>0</v>
      </c>
      <c r="BP31" s="18">
        <f t="shared" ca="1" si="20"/>
        <v>403018505.24306798</v>
      </c>
      <c r="BQ31" s="18">
        <f t="shared" ca="1" si="20"/>
        <v>135009505.33987898</v>
      </c>
      <c r="BR31" s="18">
        <f t="shared" ca="1" si="20"/>
        <v>336984535.42605895</v>
      </c>
      <c r="BS31" s="18">
        <f t="shared" ca="1" si="20"/>
        <v>226424768.75780502</v>
      </c>
      <c r="BT31" s="18">
        <f t="shared" ca="1" si="20"/>
        <v>0</v>
      </c>
      <c r="BU31" s="18">
        <f t="shared" ca="1" si="20"/>
        <v>0</v>
      </c>
      <c r="BV31" s="18">
        <f t="shared" ca="1" si="20"/>
        <v>110362643.88793701</v>
      </c>
      <c r="BW31" s="18">
        <f t="shared" ca="1" si="20"/>
        <v>0</v>
      </c>
      <c r="BX31" s="18">
        <f t="shared" ca="1" si="20"/>
        <v>10841.86</v>
      </c>
      <c r="BY31" s="18">
        <f t="shared" ca="1" si="20"/>
        <v>0</v>
      </c>
      <c r="BZ31" s="18">
        <f t="shared" ca="1" si="20"/>
        <v>0</v>
      </c>
      <c r="CA31" s="18">
        <f t="shared" ca="1" si="21"/>
        <v>7343170.9100000001</v>
      </c>
      <c r="CB31" s="18">
        <f t="shared" ca="1" si="21"/>
        <v>409629463.19</v>
      </c>
      <c r="CC31" s="18">
        <f t="shared" ca="1" si="21"/>
        <v>0</v>
      </c>
      <c r="CD31" s="18">
        <f t="shared" ca="1" si="21"/>
        <v>20294135.140000001</v>
      </c>
      <c r="CE31" s="18">
        <f t="shared" ca="1" si="21"/>
        <v>0</v>
      </c>
      <c r="CF31" s="18">
        <f t="shared" ca="1" si="21"/>
        <v>0</v>
      </c>
      <c r="CG31" s="18">
        <f t="shared" ca="1" si="21"/>
        <v>215784</v>
      </c>
      <c r="CH31" s="18">
        <f t="shared" ca="1" si="21"/>
        <v>942161.12</v>
      </c>
      <c r="CI31" s="18">
        <f t="shared" ca="1" si="21"/>
        <v>3521474.95</v>
      </c>
      <c r="CJ31" s="19">
        <f t="shared" ca="1" si="24"/>
        <v>1296132805.706959</v>
      </c>
      <c r="CK31" s="18">
        <f t="shared" ca="1" si="27"/>
        <v>2089456.316501</v>
      </c>
      <c r="CL31" s="18">
        <f t="shared" ca="1" si="27"/>
        <v>44341679.350000001</v>
      </c>
      <c r="CM31" s="19">
        <f t="shared" ca="1" si="25"/>
        <v>1248434267.54</v>
      </c>
      <c r="CN31" s="18">
        <f t="shared" ca="1" si="28"/>
        <v>27352578.73</v>
      </c>
      <c r="CO31" s="18">
        <f t="shared" ca="1" si="28"/>
        <v>1221081688.8099999</v>
      </c>
      <c r="CP31" s="19">
        <f t="shared" ca="1" si="26"/>
        <v>1267402.500458</v>
      </c>
      <c r="CQ31" s="18">
        <f t="shared" ca="1" si="22"/>
        <v>777741.05045800004</v>
      </c>
      <c r="CR31" s="18">
        <f t="shared" ca="1" si="22"/>
        <v>489661.45</v>
      </c>
      <c r="CS31" s="18">
        <f t="shared" ca="1" si="22"/>
        <v>209676237.72029904</v>
      </c>
      <c r="CT31" s="18">
        <f t="shared" ca="1" si="22"/>
        <v>0</v>
      </c>
      <c r="CU31" s="18">
        <f t="shared" ca="1" si="22"/>
        <v>517967.59</v>
      </c>
      <c r="CV31" s="19">
        <f t="shared" ca="1" si="14"/>
        <v>39224573012.178619</v>
      </c>
    </row>
    <row r="32" spans="1:100" ht="12.75" customHeight="1">
      <c r="A32" s="55" t="s">
        <v>197</v>
      </c>
      <c r="B32" s="17">
        <v>1036</v>
      </c>
      <c r="C32" s="56" t="s">
        <v>147</v>
      </c>
      <c r="D32" s="19">
        <f t="shared" ca="1" si="23"/>
        <v>653542880.3400414</v>
      </c>
      <c r="E32" s="18">
        <f t="shared" ca="1" si="17"/>
        <v>129690784.47000955</v>
      </c>
      <c r="F32" s="18">
        <f t="shared" ca="1" si="17"/>
        <v>286538587.12000042</v>
      </c>
      <c r="G32" s="18">
        <f t="shared" ca="1" si="17"/>
        <v>237313508.75003147</v>
      </c>
      <c r="H32" s="18">
        <f t="shared" ca="1" si="17"/>
        <v>3870808.350000001</v>
      </c>
      <c r="I32" s="18">
        <f t="shared" ca="1" si="17"/>
        <v>995648405.55993021</v>
      </c>
      <c r="J32" s="18">
        <f t="shared" ca="1" si="17"/>
        <v>1549512.7400000007</v>
      </c>
      <c r="K32" s="18">
        <f t="shared" ca="1" si="17"/>
        <v>20476290.95999999</v>
      </c>
      <c r="L32" s="18">
        <f t="shared" ca="1" si="17"/>
        <v>0</v>
      </c>
      <c r="M32" s="18">
        <f t="shared" ca="1" si="17"/>
        <v>0</v>
      </c>
      <c r="N32" s="18">
        <f t="shared" ca="1" si="17"/>
        <v>0</v>
      </c>
      <c r="O32" s="18">
        <f t="shared" ca="1" si="17"/>
        <v>530764035.45000499</v>
      </c>
      <c r="P32" s="18">
        <f t="shared" ca="1" si="17"/>
        <v>0</v>
      </c>
      <c r="Q32" s="18">
        <f t="shared" ca="1" si="17"/>
        <v>105992606.60000008</v>
      </c>
      <c r="R32" s="18">
        <f t="shared" ca="1" si="17"/>
        <v>0</v>
      </c>
      <c r="S32" s="18">
        <f t="shared" ca="1" si="17"/>
        <v>0</v>
      </c>
      <c r="T32" s="18">
        <f t="shared" ca="1" si="1"/>
        <v>11954358946.417698</v>
      </c>
      <c r="U32" s="18">
        <f t="shared" ca="1" si="18"/>
        <v>67395873.829999715</v>
      </c>
      <c r="V32" s="18">
        <f t="shared" ca="1" si="18"/>
        <v>447916437.18991834</v>
      </c>
      <c r="W32" s="18">
        <f t="shared" ca="1" si="18"/>
        <v>3602979768.919899</v>
      </c>
      <c r="X32" s="18">
        <f t="shared" ca="1" si="18"/>
        <v>9454695.9700000025</v>
      </c>
      <c r="Y32" s="18">
        <f t="shared" ca="1" si="18"/>
        <v>109289840.57000002</v>
      </c>
      <c r="Z32" s="18">
        <f t="shared" ca="1" si="18"/>
        <v>264640326.70999965</v>
      </c>
      <c r="AA32" s="18">
        <f t="shared" ca="1" si="18"/>
        <v>521778.32999999984</v>
      </c>
      <c r="AB32" s="18">
        <f t="shared" ca="1" si="18"/>
        <v>0</v>
      </c>
      <c r="AC32" s="18">
        <f t="shared" ca="1" si="18"/>
        <v>7926509.3599994481</v>
      </c>
      <c r="AD32" s="18">
        <f t="shared" ca="1" si="18"/>
        <v>40759077.010000244</v>
      </c>
      <c r="AE32" s="18">
        <f t="shared" ca="1" si="15"/>
        <v>0</v>
      </c>
      <c r="AF32" s="18">
        <f t="shared" ca="1" si="15"/>
        <v>2425465.81</v>
      </c>
      <c r="AG32" s="18">
        <f t="shared" ca="1" si="15"/>
        <v>78517152.650000021</v>
      </c>
      <c r="AH32" s="18">
        <f t="shared" ca="1" si="15"/>
        <v>9022255.7100000009</v>
      </c>
      <c r="AI32" s="18">
        <f t="shared" ca="1" si="15"/>
        <v>7247639.8799999971</v>
      </c>
      <c r="AJ32" s="18">
        <f t="shared" ca="1" si="15"/>
        <v>2102106.92</v>
      </c>
      <c r="AK32" s="18">
        <f t="shared" ca="1" si="15"/>
        <v>1225471.5299999998</v>
      </c>
      <c r="AL32" s="18">
        <f t="shared" ca="1" si="15"/>
        <v>0</v>
      </c>
      <c r="AM32" s="18">
        <f t="shared" ca="1" si="15"/>
        <v>43333.29</v>
      </c>
      <c r="AN32" s="18">
        <f t="shared" ca="1" si="15"/>
        <v>131455</v>
      </c>
      <c r="AO32" s="18">
        <f t="shared" ca="1" si="15"/>
        <v>0</v>
      </c>
      <c r="AP32" s="18">
        <f t="shared" ca="1" si="15"/>
        <v>4170328.0300000003</v>
      </c>
      <c r="AQ32" s="18">
        <f t="shared" ca="1" si="15"/>
        <v>0</v>
      </c>
      <c r="AR32" s="18">
        <f t="shared" ca="1" si="15"/>
        <v>0</v>
      </c>
      <c r="AS32" s="18">
        <f t="shared" ca="1" si="15"/>
        <v>0</v>
      </c>
      <c r="AT32" s="18">
        <f t="shared" ca="1" si="15"/>
        <v>2022651491.3199391</v>
      </c>
      <c r="AU32" s="18">
        <f t="shared" ca="1" si="19"/>
        <v>138602331.49002436</v>
      </c>
      <c r="AV32" s="18">
        <f t="shared" ca="1" si="19"/>
        <v>47436991.760006122</v>
      </c>
      <c r="AW32" s="18">
        <f t="shared" ca="1" si="19"/>
        <v>0</v>
      </c>
      <c r="AX32" s="18">
        <f t="shared" ca="1" si="19"/>
        <v>66983790.939998142</v>
      </c>
      <c r="AY32" s="18">
        <f t="shared" ca="1" si="19"/>
        <v>0</v>
      </c>
      <c r="AZ32" s="18">
        <f t="shared" ca="1" si="19"/>
        <v>0</v>
      </c>
      <c r="BA32" s="18">
        <f t="shared" ca="1" si="19"/>
        <v>0</v>
      </c>
      <c r="BB32" s="18">
        <f t="shared" ca="1" si="19"/>
        <v>0</v>
      </c>
      <c r="BC32" s="18">
        <f t="shared" ca="1" si="19"/>
        <v>0</v>
      </c>
      <c r="BD32" s="18">
        <f t="shared" ca="1" si="19"/>
        <v>45278707.620012298</v>
      </c>
      <c r="BE32" s="18">
        <f t="shared" ca="1" si="19"/>
        <v>0</v>
      </c>
      <c r="BF32" s="18">
        <f t="shared" ca="1" si="19"/>
        <v>0</v>
      </c>
      <c r="BG32" s="18">
        <f t="shared" ca="1" si="19"/>
        <v>0</v>
      </c>
      <c r="BH32" s="18">
        <f t="shared" ca="1" si="19"/>
        <v>0</v>
      </c>
      <c r="BI32" s="18">
        <f t="shared" ca="1" si="19"/>
        <v>0</v>
      </c>
      <c r="BJ32" s="18">
        <f t="shared" ca="1" si="19"/>
        <v>0</v>
      </c>
      <c r="BK32" s="18">
        <f t="shared" ca="1" si="20"/>
        <v>0</v>
      </c>
      <c r="BL32" s="18">
        <f t="shared" ca="1" si="20"/>
        <v>0</v>
      </c>
      <c r="BM32" s="18">
        <f t="shared" ca="1" si="20"/>
        <v>0</v>
      </c>
      <c r="BN32" s="18">
        <f t="shared" ca="1" si="20"/>
        <v>39231578.250000089</v>
      </c>
      <c r="BO32" s="18">
        <f t="shared" ca="1" si="20"/>
        <v>0</v>
      </c>
      <c r="BP32" s="18">
        <f t="shared" ca="1" si="20"/>
        <v>113964018.32000001</v>
      </c>
      <c r="BQ32" s="18">
        <f t="shared" ca="1" si="20"/>
        <v>1838474.7600000002</v>
      </c>
      <c r="BR32" s="18">
        <f t="shared" ca="1" si="20"/>
        <v>12595660.009999976</v>
      </c>
      <c r="BS32" s="18">
        <f t="shared" ca="1" si="20"/>
        <v>47130281.849999547</v>
      </c>
      <c r="BT32" s="18">
        <f t="shared" ca="1" si="20"/>
        <v>0</v>
      </c>
      <c r="BU32" s="18">
        <f t="shared" ca="1" si="20"/>
        <v>0</v>
      </c>
      <c r="BV32" s="18">
        <f t="shared" ca="1" si="20"/>
        <v>0</v>
      </c>
      <c r="BW32" s="18">
        <f t="shared" ca="1" si="20"/>
        <v>0</v>
      </c>
      <c r="BX32" s="18">
        <f t="shared" ca="1" si="20"/>
        <v>1412166.16</v>
      </c>
      <c r="BY32" s="18">
        <f t="shared" ca="1" si="20"/>
        <v>0</v>
      </c>
      <c r="BZ32" s="18">
        <f t="shared" ca="1" si="20"/>
        <v>0</v>
      </c>
      <c r="CA32" s="18">
        <f t="shared" ca="1" si="21"/>
        <v>34592685.650000006</v>
      </c>
      <c r="CB32" s="18">
        <f t="shared" ca="1" si="21"/>
        <v>1009127451.6000042</v>
      </c>
      <c r="CC32" s="18">
        <f t="shared" ca="1" si="21"/>
        <v>1736145.45</v>
      </c>
      <c r="CD32" s="18">
        <f t="shared" ca="1" si="21"/>
        <v>161505354.20000002</v>
      </c>
      <c r="CE32" s="18">
        <f t="shared" ca="1" si="21"/>
        <v>0</v>
      </c>
      <c r="CF32" s="18">
        <f t="shared" ca="1" si="21"/>
        <v>0</v>
      </c>
      <c r="CG32" s="18">
        <f t="shared" ca="1" si="21"/>
        <v>4381508.78</v>
      </c>
      <c r="CH32" s="18">
        <f t="shared" ca="1" si="21"/>
        <v>22097050.52</v>
      </c>
      <c r="CI32" s="18">
        <f t="shared" ca="1" si="21"/>
        <v>36257507.869804569</v>
      </c>
      <c r="CJ32" s="19">
        <f t="shared" ca="1" si="24"/>
        <v>631239229.54000044</v>
      </c>
      <c r="CK32" s="18">
        <f t="shared" ca="1" si="27"/>
        <v>29322373.479999803</v>
      </c>
      <c r="CL32" s="18">
        <f t="shared" ca="1" si="27"/>
        <v>1236313.54</v>
      </c>
      <c r="CM32" s="19">
        <f t="shared" ca="1" si="25"/>
        <v>600680542.52000058</v>
      </c>
      <c r="CN32" s="18">
        <f t="shared" ca="1" si="28"/>
        <v>11038891.079999991</v>
      </c>
      <c r="CO32" s="18">
        <f t="shared" ca="1" si="28"/>
        <v>589641651.44000053</v>
      </c>
      <c r="CP32" s="19">
        <f t="shared" ca="1" si="26"/>
        <v>0</v>
      </c>
      <c r="CQ32" s="18">
        <f t="shared" ca="1" si="22"/>
        <v>0</v>
      </c>
      <c r="CR32" s="18">
        <f t="shared" ca="1" si="22"/>
        <v>0</v>
      </c>
      <c r="CS32" s="18">
        <f t="shared" ca="1" si="22"/>
        <v>9560732.500000013</v>
      </c>
      <c r="CT32" s="18">
        <f t="shared" ca="1" si="22"/>
        <v>0</v>
      </c>
      <c r="CU32" s="18">
        <f t="shared" ca="1" si="22"/>
        <v>0</v>
      </c>
      <c r="CV32" s="19">
        <f t="shared" ca="1" si="14"/>
        <v>23369596161.717281</v>
      </c>
    </row>
    <row r="33" spans="1:100" ht="12.75" customHeight="1">
      <c r="A33" s="55" t="s">
        <v>199</v>
      </c>
      <c r="B33" s="17">
        <v>1037</v>
      </c>
      <c r="C33" s="56" t="s">
        <v>147</v>
      </c>
      <c r="D33" s="19">
        <f t="shared" ca="1" si="23"/>
        <v>31755208.910000026</v>
      </c>
      <c r="E33" s="18">
        <f t="shared" ca="1" si="17"/>
        <v>7829569.6500000292</v>
      </c>
      <c r="F33" s="18">
        <f t="shared" ca="1" si="17"/>
        <v>346875.44</v>
      </c>
      <c r="G33" s="18">
        <f t="shared" ca="1" si="17"/>
        <v>23578763.819999997</v>
      </c>
      <c r="H33" s="18">
        <f t="shared" ca="1" si="17"/>
        <v>1219.53</v>
      </c>
      <c r="I33" s="18">
        <f t="shared" ca="1" si="17"/>
        <v>321084916.53999406</v>
      </c>
      <c r="J33" s="18">
        <f t="shared" ca="1" si="17"/>
        <v>0</v>
      </c>
      <c r="K33" s="18">
        <f t="shared" ca="1" si="17"/>
        <v>7339081.7299999911</v>
      </c>
      <c r="L33" s="18">
        <f t="shared" ca="1" si="17"/>
        <v>0</v>
      </c>
      <c r="M33" s="18">
        <f t="shared" ca="1" si="17"/>
        <v>0</v>
      </c>
      <c r="N33" s="18">
        <f t="shared" ca="1" si="17"/>
        <v>0</v>
      </c>
      <c r="O33" s="18">
        <f t="shared" ca="1" si="17"/>
        <v>18732099.139999926</v>
      </c>
      <c r="P33" s="18">
        <f t="shared" ca="1" si="17"/>
        <v>11644392.32</v>
      </c>
      <c r="Q33" s="18">
        <f t="shared" ca="1" si="17"/>
        <v>32644.15</v>
      </c>
      <c r="R33" s="18">
        <f t="shared" ca="1" si="17"/>
        <v>0</v>
      </c>
      <c r="S33" s="18">
        <f t="shared" ca="1" si="17"/>
        <v>0</v>
      </c>
      <c r="T33" s="18">
        <f t="shared" ca="1" si="1"/>
        <v>3410110814.8111939</v>
      </c>
      <c r="U33" s="18">
        <f t="shared" ca="1" si="18"/>
        <v>8285239.5500000007</v>
      </c>
      <c r="V33" s="18">
        <f t="shared" ca="1" si="18"/>
        <v>30489832.179996934</v>
      </c>
      <c r="W33" s="18">
        <f t="shared" ca="1" si="18"/>
        <v>1234973112.9802032</v>
      </c>
      <c r="X33" s="18">
        <f t="shared" ca="1" si="18"/>
        <v>0</v>
      </c>
      <c r="Y33" s="18">
        <f t="shared" ca="1" si="18"/>
        <v>738142.1100000008</v>
      </c>
      <c r="Z33" s="18">
        <f t="shared" ca="1" si="18"/>
        <v>111817636.16001867</v>
      </c>
      <c r="AA33" s="18">
        <f t="shared" ca="1" si="18"/>
        <v>1180</v>
      </c>
      <c r="AB33" s="18">
        <f t="shared" ca="1" si="18"/>
        <v>0</v>
      </c>
      <c r="AC33" s="18">
        <f t="shared" ca="1" si="18"/>
        <v>98405.960000000108</v>
      </c>
      <c r="AD33" s="18">
        <f t="shared" ca="1" si="18"/>
        <v>367177.0799999999</v>
      </c>
      <c r="AE33" s="18">
        <f t="shared" ca="1" si="15"/>
        <v>0</v>
      </c>
      <c r="AF33" s="18">
        <f t="shared" ca="1" si="15"/>
        <v>0</v>
      </c>
      <c r="AG33" s="18">
        <f t="shared" ca="1" si="15"/>
        <v>0</v>
      </c>
      <c r="AH33" s="18">
        <f t="shared" ca="1" si="15"/>
        <v>0</v>
      </c>
      <c r="AI33" s="18">
        <f t="shared" ca="1" si="15"/>
        <v>0</v>
      </c>
      <c r="AJ33" s="18">
        <f t="shared" ca="1" si="15"/>
        <v>2597612.81</v>
      </c>
      <c r="AK33" s="18">
        <f t="shared" ca="1" si="15"/>
        <v>74113.789999999994</v>
      </c>
      <c r="AL33" s="18">
        <f t="shared" ca="1" si="15"/>
        <v>0</v>
      </c>
      <c r="AM33" s="18">
        <f t="shared" ca="1" si="15"/>
        <v>-14254254.769999977</v>
      </c>
      <c r="AN33" s="18">
        <f t="shared" ca="1" si="15"/>
        <v>0</v>
      </c>
      <c r="AO33" s="18">
        <f t="shared" ca="1" si="15"/>
        <v>0</v>
      </c>
      <c r="AP33" s="18">
        <f t="shared" ca="1" si="15"/>
        <v>5976.3099999999995</v>
      </c>
      <c r="AQ33" s="18">
        <f t="shared" ca="1" si="15"/>
        <v>0</v>
      </c>
      <c r="AR33" s="18">
        <f t="shared" ca="1" si="15"/>
        <v>0</v>
      </c>
      <c r="AS33" s="18">
        <f t="shared" ca="1" si="15"/>
        <v>0</v>
      </c>
      <c r="AT33" s="18">
        <f t="shared" ca="1" si="15"/>
        <v>42474235.269993171</v>
      </c>
      <c r="AU33" s="18">
        <f t="shared" ca="1" si="19"/>
        <v>515758.08000000042</v>
      </c>
      <c r="AV33" s="18">
        <f t="shared" ca="1" si="19"/>
        <v>722185.42999999877</v>
      </c>
      <c r="AW33" s="18">
        <f t="shared" ca="1" si="19"/>
        <v>0</v>
      </c>
      <c r="AX33" s="18">
        <f t="shared" ca="1" si="19"/>
        <v>2622360.0699999905</v>
      </c>
      <c r="AY33" s="18">
        <f t="shared" ca="1" si="19"/>
        <v>0</v>
      </c>
      <c r="AZ33" s="18">
        <f t="shared" ca="1" si="19"/>
        <v>0</v>
      </c>
      <c r="BA33" s="18">
        <f t="shared" ca="1" si="19"/>
        <v>0</v>
      </c>
      <c r="BB33" s="18">
        <f t="shared" ca="1" si="19"/>
        <v>0</v>
      </c>
      <c r="BC33" s="18">
        <f t="shared" ca="1" si="19"/>
        <v>0</v>
      </c>
      <c r="BD33" s="18">
        <f t="shared" ca="1" si="19"/>
        <v>6429277.7600005753</v>
      </c>
      <c r="BE33" s="18">
        <f t="shared" ca="1" si="19"/>
        <v>0</v>
      </c>
      <c r="BF33" s="18">
        <f t="shared" ca="1" si="19"/>
        <v>0</v>
      </c>
      <c r="BG33" s="18">
        <f t="shared" ca="1" si="19"/>
        <v>0</v>
      </c>
      <c r="BH33" s="18">
        <f t="shared" ca="1" si="19"/>
        <v>0</v>
      </c>
      <c r="BI33" s="18">
        <f t="shared" ca="1" si="19"/>
        <v>0</v>
      </c>
      <c r="BJ33" s="18">
        <f t="shared" ca="1" si="19"/>
        <v>0</v>
      </c>
      <c r="BK33" s="18">
        <f t="shared" ca="1" si="20"/>
        <v>0</v>
      </c>
      <c r="BL33" s="18">
        <f t="shared" ca="1" si="20"/>
        <v>0</v>
      </c>
      <c r="BM33" s="18">
        <f t="shared" ca="1" si="20"/>
        <v>94144.299999999901</v>
      </c>
      <c r="BN33" s="18">
        <f t="shared" ca="1" si="20"/>
        <v>8502462.1100016218</v>
      </c>
      <c r="BO33" s="18">
        <f t="shared" ca="1" si="20"/>
        <v>0</v>
      </c>
      <c r="BP33" s="18">
        <f t="shared" ca="1" si="20"/>
        <v>925058.81999999972</v>
      </c>
      <c r="BQ33" s="18">
        <f t="shared" ca="1" si="20"/>
        <v>0</v>
      </c>
      <c r="BR33" s="18">
        <f t="shared" ca="1" si="20"/>
        <v>147831.72000000012</v>
      </c>
      <c r="BS33" s="18">
        <f t="shared" ca="1" si="20"/>
        <v>346459.40000000037</v>
      </c>
      <c r="BT33" s="18">
        <f t="shared" ca="1" si="20"/>
        <v>0</v>
      </c>
      <c r="BU33" s="18">
        <f t="shared" ca="1" si="20"/>
        <v>0</v>
      </c>
      <c r="BV33" s="18">
        <f t="shared" ca="1" si="20"/>
        <v>0</v>
      </c>
      <c r="BW33" s="18">
        <f t="shared" ca="1" si="20"/>
        <v>0</v>
      </c>
      <c r="BX33" s="18">
        <f t="shared" ca="1" si="20"/>
        <v>21449.15</v>
      </c>
      <c r="BY33" s="18">
        <f t="shared" ca="1" si="20"/>
        <v>0</v>
      </c>
      <c r="BZ33" s="18">
        <f t="shared" ca="1" si="20"/>
        <v>0</v>
      </c>
      <c r="CA33" s="18">
        <f t="shared" ca="1" si="21"/>
        <v>418336.13</v>
      </c>
      <c r="CB33" s="18">
        <f t="shared" ca="1" si="21"/>
        <v>219888380.84000036</v>
      </c>
      <c r="CC33" s="18">
        <f t="shared" ca="1" si="21"/>
        <v>0</v>
      </c>
      <c r="CD33" s="18">
        <f t="shared" ca="1" si="21"/>
        <v>3535038.1799999918</v>
      </c>
      <c r="CE33" s="18">
        <f t="shared" ca="1" si="21"/>
        <v>0</v>
      </c>
      <c r="CF33" s="18">
        <f t="shared" ca="1" si="21"/>
        <v>0</v>
      </c>
      <c r="CG33" s="18">
        <f t="shared" ca="1" si="21"/>
        <v>90000</v>
      </c>
      <c r="CH33" s="18">
        <f t="shared" ca="1" si="21"/>
        <v>8789.58</v>
      </c>
      <c r="CI33" s="18">
        <f t="shared" ca="1" si="21"/>
        <v>0</v>
      </c>
      <c r="CJ33" s="19">
        <f t="shared" ca="1" si="24"/>
        <v>0</v>
      </c>
      <c r="CK33" s="18">
        <f t="shared" ca="1" si="27"/>
        <v>0</v>
      </c>
      <c r="CL33" s="18">
        <f t="shared" ca="1" si="27"/>
        <v>0</v>
      </c>
      <c r="CM33" s="19">
        <f t="shared" ca="1" si="25"/>
        <v>0</v>
      </c>
      <c r="CN33" s="18">
        <f t="shared" ca="1" si="28"/>
        <v>0</v>
      </c>
      <c r="CO33" s="18">
        <f t="shared" ca="1" si="28"/>
        <v>0</v>
      </c>
      <c r="CP33" s="19">
        <f t="shared" ca="1" si="26"/>
        <v>0</v>
      </c>
      <c r="CQ33" s="18">
        <f t="shared" ca="1" si="22"/>
        <v>0</v>
      </c>
      <c r="CR33" s="18">
        <f t="shared" ca="1" si="22"/>
        <v>0</v>
      </c>
      <c r="CS33" s="18">
        <f t="shared" ca="1" si="22"/>
        <v>33406971.370002531</v>
      </c>
      <c r="CT33" s="18">
        <f t="shared" ca="1" si="22"/>
        <v>0</v>
      </c>
      <c r="CU33" s="18">
        <f t="shared" ca="1" si="22"/>
        <v>0</v>
      </c>
      <c r="CV33" s="19">
        <f t="shared" ca="1" si="14"/>
        <v>5496043289.5014057</v>
      </c>
    </row>
    <row r="34" spans="1:100" ht="12.75" customHeight="1">
      <c r="A34" s="55" t="s">
        <v>201</v>
      </c>
      <c r="B34" s="17">
        <v>1038</v>
      </c>
      <c r="C34" s="56" t="s">
        <v>147</v>
      </c>
      <c r="D34" s="19">
        <f t="shared" ca="1" si="23"/>
        <v>289891854.91999996</v>
      </c>
      <c r="E34" s="18">
        <f t="shared" ca="1" si="17"/>
        <v>34749769.439999998</v>
      </c>
      <c r="F34" s="18">
        <f t="shared" ca="1" si="17"/>
        <v>255142085.47999999</v>
      </c>
      <c r="G34" s="18">
        <f t="shared" ca="1" si="17"/>
        <v>0</v>
      </c>
      <c r="H34" s="18">
        <f t="shared" ca="1" si="17"/>
        <v>549388190.56999993</v>
      </c>
      <c r="I34" s="18">
        <f t="shared" ca="1" si="17"/>
        <v>53845516.850000001</v>
      </c>
      <c r="J34" s="18">
        <f t="shared" ca="1" si="17"/>
        <v>0</v>
      </c>
      <c r="K34" s="18">
        <f t="shared" ca="1" si="17"/>
        <v>0</v>
      </c>
      <c r="L34" s="18">
        <f t="shared" ca="1" si="17"/>
        <v>0</v>
      </c>
      <c r="M34" s="18">
        <f t="shared" ca="1" si="17"/>
        <v>0</v>
      </c>
      <c r="N34" s="18">
        <f t="shared" ca="1" si="17"/>
        <v>0</v>
      </c>
      <c r="O34" s="18">
        <f t="shared" ca="1" si="17"/>
        <v>328654708.44999993</v>
      </c>
      <c r="P34" s="18">
        <f t="shared" ca="1" si="17"/>
        <v>0</v>
      </c>
      <c r="Q34" s="18">
        <f t="shared" ca="1" si="17"/>
        <v>44756534.009999998</v>
      </c>
      <c r="R34" s="18">
        <f t="shared" ca="1" si="17"/>
        <v>0</v>
      </c>
      <c r="S34" s="18">
        <f t="shared" ca="1" si="17"/>
        <v>0</v>
      </c>
      <c r="T34" s="18">
        <f t="shared" ca="1" si="1"/>
        <v>545324.72</v>
      </c>
      <c r="U34" s="18">
        <f t="shared" ca="1" si="18"/>
        <v>0</v>
      </c>
      <c r="V34" s="18">
        <f t="shared" ca="1" si="18"/>
        <v>20057096.279999997</v>
      </c>
      <c r="W34" s="18">
        <f t="shared" ca="1" si="18"/>
        <v>196566763.24000001</v>
      </c>
      <c r="X34" s="18">
        <f t="shared" ca="1" si="18"/>
        <v>0</v>
      </c>
      <c r="Y34" s="18">
        <f t="shared" ca="1" si="18"/>
        <v>167245037.37999997</v>
      </c>
      <c r="Z34" s="18">
        <f t="shared" ca="1" si="18"/>
        <v>57078529.900000006</v>
      </c>
      <c r="AA34" s="18">
        <f t="shared" ca="1" si="18"/>
        <v>0</v>
      </c>
      <c r="AB34" s="18">
        <f t="shared" ca="1" si="18"/>
        <v>0</v>
      </c>
      <c r="AC34" s="18">
        <f t="shared" ca="1" si="18"/>
        <v>19224365.240000002</v>
      </c>
      <c r="AD34" s="18">
        <f t="shared" ca="1" si="18"/>
        <v>42076514.82</v>
      </c>
      <c r="AE34" s="18">
        <f t="shared" ca="1" si="15"/>
        <v>0</v>
      </c>
      <c r="AF34" s="18">
        <f t="shared" ca="1" si="15"/>
        <v>121557.68</v>
      </c>
      <c r="AG34" s="18">
        <f t="shared" ca="1" si="15"/>
        <v>0</v>
      </c>
      <c r="AH34" s="18">
        <f t="shared" ca="1" si="15"/>
        <v>30999439.280000001</v>
      </c>
      <c r="AI34" s="18">
        <f t="shared" ca="1" si="15"/>
        <v>0</v>
      </c>
      <c r="AJ34" s="18">
        <f t="shared" ca="1" si="15"/>
        <v>2512881.2000000002</v>
      </c>
      <c r="AK34" s="18">
        <f t="shared" ca="1" si="15"/>
        <v>85155.04</v>
      </c>
      <c r="AL34" s="18">
        <f t="shared" ca="1" si="15"/>
        <v>0</v>
      </c>
      <c r="AM34" s="18">
        <f t="shared" ca="1" si="15"/>
        <v>322904915.04000002</v>
      </c>
      <c r="AN34" s="18">
        <f t="shared" ca="1" si="15"/>
        <v>15395272.020000001</v>
      </c>
      <c r="AO34" s="18">
        <f t="shared" ca="1" si="15"/>
        <v>14020.08</v>
      </c>
      <c r="AP34" s="18">
        <f t="shared" ca="1" si="15"/>
        <v>42017920.629999995</v>
      </c>
      <c r="AQ34" s="18">
        <f t="shared" ca="1" si="15"/>
        <v>0</v>
      </c>
      <c r="AR34" s="18">
        <f t="shared" ca="1" si="15"/>
        <v>0</v>
      </c>
      <c r="AS34" s="18">
        <f t="shared" ca="1" si="15"/>
        <v>0</v>
      </c>
      <c r="AT34" s="18">
        <f t="shared" ca="1" si="15"/>
        <v>882442754.38</v>
      </c>
      <c r="AU34" s="18">
        <f t="shared" ca="1" si="19"/>
        <v>69420841.030000001</v>
      </c>
      <c r="AV34" s="18">
        <f t="shared" ca="1" si="19"/>
        <v>18214638.969999999</v>
      </c>
      <c r="AW34" s="18">
        <f t="shared" ca="1" si="19"/>
        <v>0</v>
      </c>
      <c r="AX34" s="18">
        <f t="shared" ca="1" si="19"/>
        <v>6102039.29</v>
      </c>
      <c r="AY34" s="18">
        <f t="shared" ca="1" si="19"/>
        <v>0</v>
      </c>
      <c r="AZ34" s="18">
        <f t="shared" ca="1" si="19"/>
        <v>0</v>
      </c>
      <c r="BA34" s="18">
        <f t="shared" ca="1" si="19"/>
        <v>0</v>
      </c>
      <c r="BB34" s="18">
        <f t="shared" ca="1" si="19"/>
        <v>0</v>
      </c>
      <c r="BC34" s="18">
        <f t="shared" ca="1" si="19"/>
        <v>0</v>
      </c>
      <c r="BD34" s="18">
        <f t="shared" ca="1" si="19"/>
        <v>123481630.84</v>
      </c>
      <c r="BE34" s="18">
        <f t="shared" ca="1" si="19"/>
        <v>0</v>
      </c>
      <c r="BF34" s="18">
        <f t="shared" ca="1" si="19"/>
        <v>0</v>
      </c>
      <c r="BG34" s="18">
        <f t="shared" ca="1" si="19"/>
        <v>0</v>
      </c>
      <c r="BH34" s="18">
        <f t="shared" ca="1" si="19"/>
        <v>0</v>
      </c>
      <c r="BI34" s="18">
        <f t="shared" ca="1" si="19"/>
        <v>6062519.7599999998</v>
      </c>
      <c r="BJ34" s="18">
        <f t="shared" ca="1" si="19"/>
        <v>0</v>
      </c>
      <c r="BK34" s="18">
        <f t="shared" ca="1" si="20"/>
        <v>0</v>
      </c>
      <c r="BL34" s="18">
        <f t="shared" ca="1" si="20"/>
        <v>0</v>
      </c>
      <c r="BM34" s="18">
        <f t="shared" ca="1" si="20"/>
        <v>0</v>
      </c>
      <c r="BN34" s="18">
        <f t="shared" ca="1" si="20"/>
        <v>7497997.2399999993</v>
      </c>
      <c r="BO34" s="18">
        <f t="shared" ca="1" si="20"/>
        <v>0</v>
      </c>
      <c r="BP34" s="18">
        <f t="shared" ca="1" si="20"/>
        <v>29636791.719999999</v>
      </c>
      <c r="BQ34" s="18">
        <f t="shared" ca="1" si="20"/>
        <v>4617474.96</v>
      </c>
      <c r="BR34" s="18">
        <f t="shared" ca="1" si="20"/>
        <v>3303900.59</v>
      </c>
      <c r="BS34" s="18">
        <f t="shared" ca="1" si="20"/>
        <v>2197927010.0500002</v>
      </c>
      <c r="BT34" s="18">
        <f t="shared" ca="1" si="20"/>
        <v>0</v>
      </c>
      <c r="BU34" s="18">
        <f t="shared" ca="1" si="20"/>
        <v>0</v>
      </c>
      <c r="BV34" s="18">
        <f t="shared" ca="1" si="20"/>
        <v>86823383.560000002</v>
      </c>
      <c r="BW34" s="18">
        <f t="shared" ca="1" si="20"/>
        <v>0</v>
      </c>
      <c r="BX34" s="18">
        <f t="shared" ca="1" si="20"/>
        <v>0</v>
      </c>
      <c r="BY34" s="18">
        <f t="shared" ca="1" si="20"/>
        <v>0</v>
      </c>
      <c r="BZ34" s="18">
        <f t="shared" ca="1" si="20"/>
        <v>0</v>
      </c>
      <c r="CA34" s="18">
        <f t="shared" ca="1" si="21"/>
        <v>0</v>
      </c>
      <c r="CB34" s="18">
        <f t="shared" ca="1" si="21"/>
        <v>0</v>
      </c>
      <c r="CC34" s="18">
        <f t="shared" ca="1" si="21"/>
        <v>0</v>
      </c>
      <c r="CD34" s="18">
        <f t="shared" ca="1" si="21"/>
        <v>0</v>
      </c>
      <c r="CE34" s="18">
        <f t="shared" ca="1" si="21"/>
        <v>0</v>
      </c>
      <c r="CF34" s="18">
        <f t="shared" ca="1" si="21"/>
        <v>0</v>
      </c>
      <c r="CG34" s="18">
        <f t="shared" ca="1" si="21"/>
        <v>0</v>
      </c>
      <c r="CH34" s="18">
        <f t="shared" ca="1" si="21"/>
        <v>0</v>
      </c>
      <c r="CI34" s="18">
        <f t="shared" ca="1" si="21"/>
        <v>12096324.360000001</v>
      </c>
      <c r="CJ34" s="19">
        <f t="shared" ca="1" si="24"/>
        <v>48564301.010000005</v>
      </c>
      <c r="CK34" s="18">
        <f t="shared" ca="1" si="27"/>
        <v>948697.81000000238</v>
      </c>
      <c r="CL34" s="18">
        <f t="shared" ca="1" si="27"/>
        <v>47615603.200000003</v>
      </c>
      <c r="CM34" s="19">
        <f t="shared" ca="1" si="25"/>
        <v>0</v>
      </c>
      <c r="CN34" s="18">
        <f t="shared" ca="1" si="28"/>
        <v>0</v>
      </c>
      <c r="CO34" s="18">
        <f t="shared" ca="1" si="28"/>
        <v>0</v>
      </c>
      <c r="CP34" s="19">
        <f t="shared" ca="1" si="26"/>
        <v>0</v>
      </c>
      <c r="CQ34" s="18">
        <f t="shared" ca="1" si="22"/>
        <v>0</v>
      </c>
      <c r="CR34" s="18">
        <f t="shared" ca="1" si="22"/>
        <v>0</v>
      </c>
      <c r="CS34" s="18">
        <f t="shared" ca="1" si="22"/>
        <v>234396836.59</v>
      </c>
      <c r="CT34" s="18">
        <f t="shared" ca="1" si="22"/>
        <v>0</v>
      </c>
      <c r="CU34" s="18">
        <f t="shared" ca="1" si="22"/>
        <v>0</v>
      </c>
      <c r="CV34" s="19">
        <f t="shared" ca="1" si="14"/>
        <v>5913970041.7000008</v>
      </c>
    </row>
    <row r="35" spans="1:100" ht="12.75" customHeight="1">
      <c r="A35" s="55" t="s">
        <v>203</v>
      </c>
      <c r="B35" s="17">
        <v>1039</v>
      </c>
      <c r="C35" s="56" t="s">
        <v>147</v>
      </c>
      <c r="D35" s="19">
        <f t="shared" ca="1" si="23"/>
        <v>44285317.280000009</v>
      </c>
      <c r="E35" s="18">
        <f t="shared" ca="1" si="17"/>
        <v>11639841.280000009</v>
      </c>
      <c r="F35" s="18">
        <f t="shared" ca="1" si="17"/>
        <v>14125311</v>
      </c>
      <c r="G35" s="18">
        <f t="shared" ca="1" si="17"/>
        <v>18520165</v>
      </c>
      <c r="H35" s="18">
        <f t="shared" ca="1" si="17"/>
        <v>0</v>
      </c>
      <c r="I35" s="18">
        <f t="shared" ca="1" si="17"/>
        <v>47660545.25</v>
      </c>
      <c r="J35" s="18">
        <f t="shared" ca="1" si="17"/>
        <v>50153643.320000008</v>
      </c>
      <c r="K35" s="18">
        <f t="shared" ca="1" si="17"/>
        <v>0</v>
      </c>
      <c r="L35" s="18">
        <f t="shared" ca="1" si="17"/>
        <v>0</v>
      </c>
      <c r="M35" s="18">
        <f t="shared" ca="1" si="17"/>
        <v>0</v>
      </c>
      <c r="N35" s="18">
        <f t="shared" ca="1" si="17"/>
        <v>0</v>
      </c>
      <c r="O35" s="18">
        <f t="shared" ca="1" si="17"/>
        <v>60464303.779999994</v>
      </c>
      <c r="P35" s="18">
        <f t="shared" ca="1" si="17"/>
        <v>0</v>
      </c>
      <c r="Q35" s="18">
        <f t="shared" ca="1" si="17"/>
        <v>5663159.3500000006</v>
      </c>
      <c r="R35" s="18">
        <f t="shared" ca="1" si="17"/>
        <v>0</v>
      </c>
      <c r="S35" s="18">
        <f t="shared" ca="1" si="17"/>
        <v>0</v>
      </c>
      <c r="T35" s="18">
        <f t="shared" ca="1" si="1"/>
        <v>950281468.77999997</v>
      </c>
      <c r="U35" s="18">
        <f t="shared" ca="1" si="18"/>
        <v>12107790</v>
      </c>
      <c r="V35" s="18">
        <f t="shared" ca="1" si="18"/>
        <v>61393051.439999998</v>
      </c>
      <c r="W35" s="18">
        <f t="shared" ca="1" si="18"/>
        <v>455886104.68999976</v>
      </c>
      <c r="X35" s="18">
        <f t="shared" ca="1" si="18"/>
        <v>9881181.7300000004</v>
      </c>
      <c r="Y35" s="18">
        <f t="shared" ca="1" si="18"/>
        <v>23379854</v>
      </c>
      <c r="Z35" s="18">
        <f t="shared" ca="1" si="18"/>
        <v>16618858.91</v>
      </c>
      <c r="AA35" s="18">
        <f t="shared" ca="1" si="18"/>
        <v>0</v>
      </c>
      <c r="AB35" s="18">
        <f t="shared" ca="1" si="18"/>
        <v>0</v>
      </c>
      <c r="AC35" s="18">
        <f t="shared" ca="1" si="18"/>
        <v>1050227.22</v>
      </c>
      <c r="AD35" s="18">
        <f t="shared" ca="1" si="18"/>
        <v>3583034.5300000003</v>
      </c>
      <c r="AE35" s="18">
        <f t="shared" ca="1" si="15"/>
        <v>0</v>
      </c>
      <c r="AF35" s="18">
        <f t="shared" ca="1" si="15"/>
        <v>145001.95000000001</v>
      </c>
      <c r="AG35" s="18">
        <f t="shared" ca="1" si="15"/>
        <v>0</v>
      </c>
      <c r="AH35" s="18">
        <f t="shared" ca="1" si="15"/>
        <v>0</v>
      </c>
      <c r="AI35" s="18">
        <f t="shared" ca="1" si="15"/>
        <v>0</v>
      </c>
      <c r="AJ35" s="18">
        <f t="shared" ca="1" si="15"/>
        <v>4761593.2300000004</v>
      </c>
      <c r="AK35" s="18">
        <f t="shared" ca="1" si="15"/>
        <v>249501.4</v>
      </c>
      <c r="AL35" s="18">
        <f t="shared" ca="1" si="15"/>
        <v>0</v>
      </c>
      <c r="AM35" s="18">
        <f t="shared" ca="1" si="15"/>
        <v>12583341.109999999</v>
      </c>
      <c r="AN35" s="18">
        <f t="shared" ca="1" si="15"/>
        <v>0</v>
      </c>
      <c r="AO35" s="18">
        <f t="shared" ca="1" si="15"/>
        <v>0</v>
      </c>
      <c r="AP35" s="18">
        <f t="shared" ca="1" si="15"/>
        <v>133311.65</v>
      </c>
      <c r="AQ35" s="18">
        <f t="shared" ca="1" si="15"/>
        <v>0</v>
      </c>
      <c r="AR35" s="18">
        <f t="shared" ca="1" si="15"/>
        <v>0</v>
      </c>
      <c r="AS35" s="18">
        <f t="shared" ca="1" si="15"/>
        <v>0</v>
      </c>
      <c r="AT35" s="18">
        <f t="shared" ca="1" si="15"/>
        <v>88391091.090000004</v>
      </c>
      <c r="AU35" s="18">
        <f t="shared" ca="1" si="19"/>
        <v>5100971.67</v>
      </c>
      <c r="AV35" s="18">
        <f t="shared" ca="1" si="19"/>
        <v>0</v>
      </c>
      <c r="AW35" s="18">
        <f t="shared" ca="1" si="19"/>
        <v>0</v>
      </c>
      <c r="AX35" s="18">
        <f t="shared" ca="1" si="19"/>
        <v>0</v>
      </c>
      <c r="AY35" s="18">
        <f t="shared" ca="1" si="19"/>
        <v>0</v>
      </c>
      <c r="AZ35" s="18">
        <f t="shared" ca="1" si="19"/>
        <v>0</v>
      </c>
      <c r="BA35" s="18">
        <f t="shared" ca="1" si="19"/>
        <v>0</v>
      </c>
      <c r="BB35" s="18">
        <f t="shared" ca="1" si="19"/>
        <v>0</v>
      </c>
      <c r="BC35" s="18">
        <f t="shared" ca="1" si="19"/>
        <v>0</v>
      </c>
      <c r="BD35" s="18">
        <f t="shared" ca="1" si="19"/>
        <v>12034297.040000001</v>
      </c>
      <c r="BE35" s="18">
        <f t="shared" ca="1" si="19"/>
        <v>0</v>
      </c>
      <c r="BF35" s="18">
        <f t="shared" ca="1" si="19"/>
        <v>0</v>
      </c>
      <c r="BG35" s="18">
        <f t="shared" ca="1" si="19"/>
        <v>0</v>
      </c>
      <c r="BH35" s="18">
        <f t="shared" ca="1" si="19"/>
        <v>0</v>
      </c>
      <c r="BI35" s="18">
        <f t="shared" ca="1" si="19"/>
        <v>0</v>
      </c>
      <c r="BJ35" s="18">
        <f t="shared" ca="1" si="19"/>
        <v>0</v>
      </c>
      <c r="BK35" s="18">
        <f t="shared" ca="1" si="20"/>
        <v>0</v>
      </c>
      <c r="BL35" s="18">
        <f t="shared" ca="1" si="20"/>
        <v>0</v>
      </c>
      <c r="BM35" s="18">
        <f t="shared" ca="1" si="20"/>
        <v>0</v>
      </c>
      <c r="BN35" s="18">
        <f t="shared" ca="1" si="20"/>
        <v>0</v>
      </c>
      <c r="BO35" s="18">
        <f t="shared" ca="1" si="20"/>
        <v>0</v>
      </c>
      <c r="BP35" s="18">
        <f t="shared" ca="1" si="20"/>
        <v>31087541.650000002</v>
      </c>
      <c r="BQ35" s="18">
        <f t="shared" ca="1" si="20"/>
        <v>337941.32999999996</v>
      </c>
      <c r="BR35" s="18">
        <f t="shared" ca="1" si="20"/>
        <v>45501179.109999999</v>
      </c>
      <c r="BS35" s="18">
        <f t="shared" ca="1" si="20"/>
        <v>7834356.2999999998</v>
      </c>
      <c r="BT35" s="18">
        <f t="shared" ca="1" si="20"/>
        <v>0</v>
      </c>
      <c r="BU35" s="18">
        <f t="shared" ca="1" si="20"/>
        <v>0</v>
      </c>
      <c r="BV35" s="18">
        <f t="shared" ca="1" si="20"/>
        <v>0</v>
      </c>
      <c r="BW35" s="18">
        <f t="shared" ca="1" si="20"/>
        <v>0</v>
      </c>
      <c r="BX35" s="18">
        <f t="shared" ca="1" si="20"/>
        <v>0</v>
      </c>
      <c r="BY35" s="18">
        <f t="shared" ca="1" si="20"/>
        <v>0</v>
      </c>
      <c r="BZ35" s="18">
        <f t="shared" ca="1" si="20"/>
        <v>0</v>
      </c>
      <c r="CA35" s="18">
        <f t="shared" ca="1" si="21"/>
        <v>0</v>
      </c>
      <c r="CB35" s="18">
        <f t="shared" ca="1" si="21"/>
        <v>0</v>
      </c>
      <c r="CC35" s="18">
        <f t="shared" ca="1" si="21"/>
        <v>0</v>
      </c>
      <c r="CD35" s="18">
        <f t="shared" ca="1" si="21"/>
        <v>0</v>
      </c>
      <c r="CE35" s="18">
        <f t="shared" ca="1" si="21"/>
        <v>0</v>
      </c>
      <c r="CF35" s="18">
        <f t="shared" ca="1" si="21"/>
        <v>0</v>
      </c>
      <c r="CG35" s="18">
        <f t="shared" ca="1" si="21"/>
        <v>0</v>
      </c>
      <c r="CH35" s="18">
        <f t="shared" ca="1" si="21"/>
        <v>0</v>
      </c>
      <c r="CI35" s="18">
        <f t="shared" ca="1" si="21"/>
        <v>0</v>
      </c>
      <c r="CJ35" s="19">
        <f t="shared" ca="1" si="24"/>
        <v>477024422.90999973</v>
      </c>
      <c r="CK35" s="18">
        <f t="shared" ca="1" si="27"/>
        <v>0</v>
      </c>
      <c r="CL35" s="18">
        <f t="shared" ca="1" si="27"/>
        <v>10162431.069999998</v>
      </c>
      <c r="CM35" s="19">
        <f t="shared" ca="1" si="25"/>
        <v>466861991.83999974</v>
      </c>
      <c r="CN35" s="18">
        <f t="shared" ca="1" si="28"/>
        <v>0</v>
      </c>
      <c r="CO35" s="18">
        <f t="shared" ca="1" si="28"/>
        <v>466861991.83999974</v>
      </c>
      <c r="CP35" s="19">
        <f t="shared" ca="1" si="26"/>
        <v>0</v>
      </c>
      <c r="CQ35" s="18">
        <f t="shared" ca="1" si="22"/>
        <v>0</v>
      </c>
      <c r="CR35" s="18">
        <f t="shared" ca="1" si="22"/>
        <v>0</v>
      </c>
      <c r="CS35" s="18">
        <f t="shared" ca="1" si="22"/>
        <v>44761468.369999997</v>
      </c>
      <c r="CT35" s="18">
        <f t="shared" ca="1" si="22"/>
        <v>0</v>
      </c>
      <c r="CU35" s="18">
        <f t="shared" ca="1" si="22"/>
        <v>0</v>
      </c>
      <c r="CV35" s="19">
        <f t="shared" ca="1" si="14"/>
        <v>2472354559.0899997</v>
      </c>
    </row>
    <row r="36" spans="1:100" ht="12.75" customHeight="1">
      <c r="A36" s="55" t="s">
        <v>205</v>
      </c>
      <c r="B36" s="17">
        <v>1040</v>
      </c>
      <c r="C36" s="56" t="s">
        <v>147</v>
      </c>
      <c r="D36" s="19">
        <f t="shared" ca="1" si="23"/>
        <v>0</v>
      </c>
      <c r="E36" s="18">
        <f t="shared" ca="1" si="17"/>
        <v>0</v>
      </c>
      <c r="F36" s="18">
        <f t="shared" ca="1" si="17"/>
        <v>0</v>
      </c>
      <c r="G36" s="18">
        <f t="shared" ca="1" si="17"/>
        <v>0</v>
      </c>
      <c r="H36" s="18">
        <f t="shared" ca="1" si="17"/>
        <v>0</v>
      </c>
      <c r="I36" s="18">
        <f t="shared" ca="1" si="17"/>
        <v>0</v>
      </c>
      <c r="J36" s="18">
        <f t="shared" ca="1" si="17"/>
        <v>0</v>
      </c>
      <c r="K36" s="18">
        <f t="shared" ca="1" si="17"/>
        <v>0</v>
      </c>
      <c r="L36" s="18">
        <f t="shared" ca="1" si="17"/>
        <v>0</v>
      </c>
      <c r="M36" s="18">
        <f t="shared" ca="1" si="17"/>
        <v>0</v>
      </c>
      <c r="N36" s="18">
        <f t="shared" ca="1" si="17"/>
        <v>0</v>
      </c>
      <c r="O36" s="18">
        <f t="shared" ca="1" si="17"/>
        <v>0</v>
      </c>
      <c r="P36" s="18">
        <f t="shared" ca="1" si="17"/>
        <v>0</v>
      </c>
      <c r="Q36" s="18">
        <f t="shared" ca="1" si="17"/>
        <v>1314048677.04</v>
      </c>
      <c r="R36" s="18">
        <f t="shared" ca="1" si="17"/>
        <v>0</v>
      </c>
      <c r="S36" s="18">
        <f t="shared" ca="1" si="17"/>
        <v>0</v>
      </c>
      <c r="T36" s="18">
        <f t="shared" ca="1" si="1"/>
        <v>0</v>
      </c>
      <c r="U36" s="18">
        <f t="shared" ca="1" si="18"/>
        <v>0</v>
      </c>
      <c r="V36" s="18">
        <f t="shared" ca="1" si="18"/>
        <v>0</v>
      </c>
      <c r="W36" s="18">
        <f t="shared" ca="1" si="18"/>
        <v>0</v>
      </c>
      <c r="X36" s="18">
        <f t="shared" ca="1" si="18"/>
        <v>0</v>
      </c>
      <c r="Y36" s="18">
        <f t="shared" ca="1" si="18"/>
        <v>0</v>
      </c>
      <c r="Z36" s="18">
        <f t="shared" ca="1" si="18"/>
        <v>22173034.390000001</v>
      </c>
      <c r="AA36" s="18">
        <f t="shared" ca="1" si="18"/>
        <v>0</v>
      </c>
      <c r="AB36" s="18">
        <f t="shared" ca="1" si="18"/>
        <v>0</v>
      </c>
      <c r="AC36" s="18">
        <f t="shared" ca="1" si="18"/>
        <v>0</v>
      </c>
      <c r="AD36" s="18">
        <f t="shared" ca="1" si="18"/>
        <v>0</v>
      </c>
      <c r="AE36" s="18">
        <f t="shared" ca="1" si="15"/>
        <v>0</v>
      </c>
      <c r="AF36" s="18">
        <f t="shared" ca="1" si="15"/>
        <v>0</v>
      </c>
      <c r="AG36" s="18">
        <f t="shared" ca="1" si="15"/>
        <v>0</v>
      </c>
      <c r="AH36" s="18">
        <f t="shared" ca="1" si="15"/>
        <v>0</v>
      </c>
      <c r="AI36" s="18">
        <f t="shared" ca="1" si="15"/>
        <v>0</v>
      </c>
      <c r="AJ36" s="18">
        <f t="shared" ca="1" si="15"/>
        <v>879715.05</v>
      </c>
      <c r="AK36" s="18">
        <f t="shared" ca="1" si="15"/>
        <v>0</v>
      </c>
      <c r="AL36" s="18">
        <f t="shared" ca="1" si="15"/>
        <v>0</v>
      </c>
      <c r="AM36" s="18">
        <f t="shared" ca="1" si="15"/>
        <v>0</v>
      </c>
      <c r="AN36" s="18">
        <f t="shared" ca="1" si="15"/>
        <v>0</v>
      </c>
      <c r="AO36" s="18">
        <f t="shared" ca="1" si="15"/>
        <v>1366706073.3199997</v>
      </c>
      <c r="AP36" s="18">
        <f t="shared" ca="1" si="15"/>
        <v>0</v>
      </c>
      <c r="AQ36" s="18">
        <f t="shared" ca="1" si="15"/>
        <v>0</v>
      </c>
      <c r="AR36" s="18">
        <f t="shared" ca="1" si="15"/>
        <v>0</v>
      </c>
      <c r="AS36" s="18">
        <f t="shared" ca="1" si="15"/>
        <v>0</v>
      </c>
      <c r="AT36" s="18">
        <f t="shared" ca="1" si="15"/>
        <v>0</v>
      </c>
      <c r="AU36" s="18">
        <f t="shared" ca="1" si="19"/>
        <v>0</v>
      </c>
      <c r="AV36" s="18">
        <f t="shared" ca="1" si="19"/>
        <v>0</v>
      </c>
      <c r="AW36" s="18">
        <f t="shared" ca="1" si="19"/>
        <v>0</v>
      </c>
      <c r="AX36" s="18">
        <f t="shared" ca="1" si="19"/>
        <v>0</v>
      </c>
      <c r="AY36" s="18">
        <f t="shared" ca="1" si="19"/>
        <v>0</v>
      </c>
      <c r="AZ36" s="18">
        <f t="shared" ca="1" si="19"/>
        <v>0</v>
      </c>
      <c r="BA36" s="18">
        <f t="shared" ca="1" si="19"/>
        <v>0</v>
      </c>
      <c r="BB36" s="18">
        <f t="shared" ca="1" si="19"/>
        <v>0</v>
      </c>
      <c r="BC36" s="18">
        <f t="shared" ca="1" si="19"/>
        <v>0</v>
      </c>
      <c r="BD36" s="18">
        <f t="shared" ca="1" si="19"/>
        <v>0</v>
      </c>
      <c r="BE36" s="18">
        <f t="shared" ca="1" si="19"/>
        <v>0</v>
      </c>
      <c r="BF36" s="18">
        <f t="shared" ca="1" si="19"/>
        <v>0</v>
      </c>
      <c r="BG36" s="18">
        <f t="shared" ca="1" si="19"/>
        <v>0</v>
      </c>
      <c r="BH36" s="18">
        <f t="shared" ca="1" si="19"/>
        <v>0</v>
      </c>
      <c r="BI36" s="18">
        <f t="shared" ca="1" si="19"/>
        <v>0</v>
      </c>
      <c r="BJ36" s="18">
        <f t="shared" ca="1" si="19"/>
        <v>0</v>
      </c>
      <c r="BK36" s="18">
        <f t="shared" ca="1" si="20"/>
        <v>0</v>
      </c>
      <c r="BL36" s="18">
        <f t="shared" ca="1" si="20"/>
        <v>0</v>
      </c>
      <c r="BM36" s="18">
        <f t="shared" ca="1" si="20"/>
        <v>0</v>
      </c>
      <c r="BN36" s="18">
        <f t="shared" ca="1" si="20"/>
        <v>0</v>
      </c>
      <c r="BO36" s="18">
        <f t="shared" ca="1" si="20"/>
        <v>0</v>
      </c>
      <c r="BP36" s="18">
        <f t="shared" ca="1" si="20"/>
        <v>0</v>
      </c>
      <c r="BQ36" s="18">
        <f t="shared" ca="1" si="20"/>
        <v>0</v>
      </c>
      <c r="BR36" s="18">
        <f t="shared" ca="1" si="20"/>
        <v>0</v>
      </c>
      <c r="BS36" s="18">
        <f t="shared" ca="1" si="20"/>
        <v>0</v>
      </c>
      <c r="BT36" s="18">
        <f t="shared" ca="1" si="20"/>
        <v>0</v>
      </c>
      <c r="BU36" s="18">
        <f t="shared" ca="1" si="20"/>
        <v>0</v>
      </c>
      <c r="BV36" s="18">
        <f t="shared" ca="1" si="20"/>
        <v>0</v>
      </c>
      <c r="BW36" s="18">
        <f t="shared" ca="1" si="20"/>
        <v>0</v>
      </c>
      <c r="BX36" s="18">
        <f t="shared" ca="1" si="20"/>
        <v>0</v>
      </c>
      <c r="BY36" s="18">
        <f t="shared" ca="1" si="20"/>
        <v>0</v>
      </c>
      <c r="BZ36" s="18">
        <f t="shared" ca="1" si="20"/>
        <v>0</v>
      </c>
      <c r="CA36" s="18">
        <f t="shared" ca="1" si="21"/>
        <v>0</v>
      </c>
      <c r="CB36" s="18">
        <f t="shared" ca="1" si="21"/>
        <v>0</v>
      </c>
      <c r="CC36" s="18">
        <f t="shared" ca="1" si="21"/>
        <v>0</v>
      </c>
      <c r="CD36" s="18">
        <f t="shared" ca="1" si="21"/>
        <v>0</v>
      </c>
      <c r="CE36" s="18">
        <f t="shared" ca="1" si="21"/>
        <v>0</v>
      </c>
      <c r="CF36" s="18">
        <f t="shared" ca="1" si="21"/>
        <v>0</v>
      </c>
      <c r="CG36" s="18">
        <f t="shared" ca="1" si="21"/>
        <v>0</v>
      </c>
      <c r="CH36" s="18">
        <f t="shared" ca="1" si="21"/>
        <v>0</v>
      </c>
      <c r="CI36" s="18">
        <f t="shared" ca="1" si="21"/>
        <v>0</v>
      </c>
      <c r="CJ36" s="19">
        <f t="shared" ca="1" si="24"/>
        <v>0</v>
      </c>
      <c r="CK36" s="18">
        <f t="shared" ca="1" si="27"/>
        <v>0</v>
      </c>
      <c r="CL36" s="18">
        <f t="shared" ca="1" si="27"/>
        <v>0</v>
      </c>
      <c r="CM36" s="19">
        <f t="shared" ca="1" si="25"/>
        <v>0</v>
      </c>
      <c r="CN36" s="18">
        <f t="shared" ca="1" si="28"/>
        <v>0</v>
      </c>
      <c r="CO36" s="18">
        <f t="shared" ca="1" si="28"/>
        <v>0</v>
      </c>
      <c r="CP36" s="19">
        <f t="shared" ca="1" si="26"/>
        <v>0</v>
      </c>
      <c r="CQ36" s="18">
        <f t="shared" ca="1" si="22"/>
        <v>0</v>
      </c>
      <c r="CR36" s="18">
        <f t="shared" ca="1" si="22"/>
        <v>0</v>
      </c>
      <c r="CS36" s="18">
        <f t="shared" ca="1" si="22"/>
        <v>0</v>
      </c>
      <c r="CT36" s="18">
        <f t="shared" ca="1" si="22"/>
        <v>0</v>
      </c>
      <c r="CU36" s="18">
        <f t="shared" ca="1" si="22"/>
        <v>0</v>
      </c>
      <c r="CV36" s="19">
        <f t="shared" ca="1" si="14"/>
        <v>2703807499.7999997</v>
      </c>
    </row>
    <row r="37" spans="1:100" ht="12.75" customHeight="1">
      <c r="A37" s="55" t="s">
        <v>207</v>
      </c>
      <c r="B37" s="17">
        <v>1043</v>
      </c>
      <c r="C37" s="56" t="s">
        <v>147</v>
      </c>
      <c r="D37" s="19">
        <f t="shared" ca="1" si="23"/>
        <v>2839485970.3398409</v>
      </c>
      <c r="E37" s="18">
        <f t="shared" ca="1" si="17"/>
        <v>196688778.73993894</v>
      </c>
      <c r="F37" s="18">
        <f t="shared" ca="1" si="17"/>
        <v>1861931405.2199001</v>
      </c>
      <c r="G37" s="18">
        <f t="shared" ca="1" si="17"/>
        <v>780865786.38000202</v>
      </c>
      <c r="H37" s="18">
        <f t="shared" ca="1" si="17"/>
        <v>6426748.4500000002</v>
      </c>
      <c r="I37" s="18">
        <f t="shared" ca="1" si="17"/>
        <v>73118627.359999999</v>
      </c>
      <c r="J37" s="18">
        <f t="shared" ca="1" si="17"/>
        <v>0</v>
      </c>
      <c r="K37" s="18">
        <f t="shared" ca="1" si="17"/>
        <v>0</v>
      </c>
      <c r="L37" s="18">
        <f t="shared" ca="1" si="17"/>
        <v>0</v>
      </c>
      <c r="M37" s="18">
        <f t="shared" ca="1" si="17"/>
        <v>0</v>
      </c>
      <c r="N37" s="18">
        <f t="shared" ca="1" si="17"/>
        <v>0</v>
      </c>
      <c r="O37" s="18">
        <f t="shared" ca="1" si="17"/>
        <v>222654578.69999999</v>
      </c>
      <c r="P37" s="18">
        <f t="shared" ca="1" si="17"/>
        <v>1138034.7</v>
      </c>
      <c r="Q37" s="18">
        <f t="shared" ca="1" si="17"/>
        <v>22493810.990000002</v>
      </c>
      <c r="R37" s="18">
        <f t="shared" ca="1" si="17"/>
        <v>0</v>
      </c>
      <c r="S37" s="18">
        <f t="shared" ca="1" si="17"/>
        <v>0</v>
      </c>
      <c r="T37" s="18">
        <f t="shared" ca="1" si="1"/>
        <v>9618381679.3199978</v>
      </c>
      <c r="U37" s="18">
        <f t="shared" ca="1" si="18"/>
        <v>0</v>
      </c>
      <c r="V37" s="18">
        <f t="shared" ca="1" si="18"/>
        <v>352081195.06999999</v>
      </c>
      <c r="W37" s="18">
        <f t="shared" ca="1" si="18"/>
        <v>3214744208.3899999</v>
      </c>
      <c r="X37" s="18">
        <f t="shared" ca="1" si="18"/>
        <v>10800</v>
      </c>
      <c r="Y37" s="18">
        <f t="shared" ca="1" si="18"/>
        <v>102607170.23999998</v>
      </c>
      <c r="Z37" s="18">
        <f t="shared" ca="1" si="18"/>
        <v>271030735.87</v>
      </c>
      <c r="AA37" s="18">
        <f t="shared" ca="1" si="18"/>
        <v>0</v>
      </c>
      <c r="AB37" s="18">
        <f t="shared" ca="1" si="18"/>
        <v>0</v>
      </c>
      <c r="AC37" s="18">
        <f t="shared" ca="1" si="18"/>
        <v>12345153.08</v>
      </c>
      <c r="AD37" s="18">
        <f t="shared" ca="1" si="18"/>
        <v>44984850.440000005</v>
      </c>
      <c r="AE37" s="18">
        <f t="shared" ca="1" si="15"/>
        <v>6584040</v>
      </c>
      <c r="AF37" s="18">
        <f t="shared" ca="1" si="15"/>
        <v>11033913.939999999</v>
      </c>
      <c r="AG37" s="18">
        <f t="shared" ca="1" si="15"/>
        <v>0</v>
      </c>
      <c r="AH37" s="18">
        <f t="shared" ca="1" si="15"/>
        <v>0</v>
      </c>
      <c r="AI37" s="18">
        <f t="shared" ca="1" si="15"/>
        <v>0</v>
      </c>
      <c r="AJ37" s="18">
        <f t="shared" ca="1" si="15"/>
        <v>3687788.03</v>
      </c>
      <c r="AK37" s="18">
        <f t="shared" ca="1" si="15"/>
        <v>1409669.66</v>
      </c>
      <c r="AL37" s="18">
        <f t="shared" ca="1" si="15"/>
        <v>0</v>
      </c>
      <c r="AM37" s="18">
        <f t="shared" ca="1" si="15"/>
        <v>310230457.30000001</v>
      </c>
      <c r="AN37" s="18">
        <f t="shared" ca="1" si="15"/>
        <v>0</v>
      </c>
      <c r="AO37" s="18">
        <f t="shared" ca="1" si="15"/>
        <v>0</v>
      </c>
      <c r="AP37" s="18">
        <f t="shared" ca="1" si="15"/>
        <v>13908519.6</v>
      </c>
      <c r="AQ37" s="18">
        <f t="shared" ca="1" si="15"/>
        <v>0</v>
      </c>
      <c r="AR37" s="18">
        <f t="shared" ca="1" si="15"/>
        <v>0</v>
      </c>
      <c r="AS37" s="18">
        <f t="shared" ca="1" si="15"/>
        <v>0</v>
      </c>
      <c r="AT37" s="18">
        <f t="shared" ca="1" si="15"/>
        <v>0</v>
      </c>
      <c r="AU37" s="18">
        <f t="shared" ca="1" si="19"/>
        <v>0</v>
      </c>
      <c r="AV37" s="18">
        <f t="shared" ca="1" si="19"/>
        <v>0</v>
      </c>
      <c r="AW37" s="18">
        <f t="shared" ca="1" si="19"/>
        <v>0</v>
      </c>
      <c r="AX37" s="18">
        <f t="shared" ca="1" si="19"/>
        <v>0</v>
      </c>
      <c r="AY37" s="18">
        <f t="shared" ca="1" si="19"/>
        <v>0</v>
      </c>
      <c r="AZ37" s="18">
        <f t="shared" ca="1" si="19"/>
        <v>0</v>
      </c>
      <c r="BA37" s="18">
        <f t="shared" ca="1" si="19"/>
        <v>0</v>
      </c>
      <c r="BB37" s="18">
        <f t="shared" ca="1" si="19"/>
        <v>0</v>
      </c>
      <c r="BC37" s="18">
        <f t="shared" ca="1" si="19"/>
        <v>0</v>
      </c>
      <c r="BD37" s="18">
        <f t="shared" ca="1" si="19"/>
        <v>502998062.27000004</v>
      </c>
      <c r="BE37" s="18">
        <f t="shared" ca="1" si="19"/>
        <v>-3166.2</v>
      </c>
      <c r="BF37" s="18">
        <f t="shared" ca="1" si="19"/>
        <v>0</v>
      </c>
      <c r="BG37" s="18">
        <f t="shared" ca="1" si="19"/>
        <v>0</v>
      </c>
      <c r="BH37" s="18">
        <f t="shared" ca="1" si="19"/>
        <v>0</v>
      </c>
      <c r="BI37" s="18">
        <f t="shared" ca="1" si="19"/>
        <v>0</v>
      </c>
      <c r="BJ37" s="18">
        <f t="shared" ca="1" si="19"/>
        <v>0</v>
      </c>
      <c r="BK37" s="18">
        <f t="shared" ca="1" si="20"/>
        <v>948242.98</v>
      </c>
      <c r="BL37" s="18">
        <f t="shared" ca="1" si="20"/>
        <v>0</v>
      </c>
      <c r="BM37" s="18">
        <f t="shared" ca="1" si="20"/>
        <v>0</v>
      </c>
      <c r="BN37" s="18">
        <f t="shared" ca="1" si="20"/>
        <v>24192457.649999999</v>
      </c>
      <c r="BO37" s="18">
        <f t="shared" ca="1" si="20"/>
        <v>0</v>
      </c>
      <c r="BP37" s="18">
        <f t="shared" ca="1" si="20"/>
        <v>883983942.91000009</v>
      </c>
      <c r="BQ37" s="18">
        <f t="shared" ca="1" si="20"/>
        <v>13762130.800000001</v>
      </c>
      <c r="BR37" s="18">
        <f t="shared" ca="1" si="20"/>
        <v>26941758.809999999</v>
      </c>
      <c r="BS37" s="18">
        <f t="shared" ca="1" si="20"/>
        <v>148134216.61000001</v>
      </c>
      <c r="BT37" s="18">
        <f t="shared" ca="1" si="20"/>
        <v>0</v>
      </c>
      <c r="BU37" s="18">
        <f t="shared" ca="1" si="20"/>
        <v>0</v>
      </c>
      <c r="BV37" s="18">
        <f t="shared" ca="1" si="20"/>
        <v>138757727.01999998</v>
      </c>
      <c r="BW37" s="18">
        <f t="shared" ca="1" si="20"/>
        <v>0</v>
      </c>
      <c r="BX37" s="18">
        <f t="shared" ca="1" si="20"/>
        <v>0</v>
      </c>
      <c r="BY37" s="18">
        <f t="shared" ca="1" si="20"/>
        <v>0</v>
      </c>
      <c r="BZ37" s="18">
        <f t="shared" ca="1" si="20"/>
        <v>0</v>
      </c>
      <c r="CA37" s="18">
        <f t="shared" ca="1" si="21"/>
        <v>440312.78</v>
      </c>
      <c r="CB37" s="18">
        <f t="shared" ca="1" si="21"/>
        <v>66046250.32</v>
      </c>
      <c r="CC37" s="18">
        <f t="shared" ca="1" si="21"/>
        <v>0</v>
      </c>
      <c r="CD37" s="18">
        <f t="shared" ca="1" si="21"/>
        <v>157642.04999999999</v>
      </c>
      <c r="CE37" s="18">
        <f t="shared" ca="1" si="21"/>
        <v>7327653.3300000001</v>
      </c>
      <c r="CF37" s="18">
        <f t="shared" ca="1" si="21"/>
        <v>0</v>
      </c>
      <c r="CG37" s="18">
        <f t="shared" ca="1" si="21"/>
        <v>0</v>
      </c>
      <c r="CH37" s="18">
        <f t="shared" ca="1" si="21"/>
        <v>0</v>
      </c>
      <c r="CI37" s="18">
        <f t="shared" ca="1" si="21"/>
        <v>0</v>
      </c>
      <c r="CJ37" s="19">
        <f t="shared" ca="1" si="24"/>
        <v>733856959.68007791</v>
      </c>
      <c r="CK37" s="18">
        <f t="shared" ca="1" si="27"/>
        <v>10932.05</v>
      </c>
      <c r="CL37" s="18">
        <f t="shared" ca="1" si="27"/>
        <v>0</v>
      </c>
      <c r="CM37" s="19">
        <f t="shared" ca="1" si="25"/>
        <v>184753983.59</v>
      </c>
      <c r="CN37" s="18">
        <f t="shared" ca="1" si="28"/>
        <v>16127677.08</v>
      </c>
      <c r="CO37" s="18">
        <f t="shared" ca="1" si="28"/>
        <v>168626306.50999999</v>
      </c>
      <c r="CP37" s="19">
        <f t="shared" ca="1" si="26"/>
        <v>549092044.04007792</v>
      </c>
      <c r="CQ37" s="18">
        <f t="shared" ca="1" si="22"/>
        <v>0</v>
      </c>
      <c r="CR37" s="18">
        <f t="shared" ca="1" si="22"/>
        <v>549092044.04007792</v>
      </c>
      <c r="CS37" s="18">
        <f t="shared" ca="1" si="22"/>
        <v>13764558</v>
      </c>
      <c r="CT37" s="18">
        <f t="shared" ca="1" si="22"/>
        <v>0</v>
      </c>
      <c r="CU37" s="18">
        <f t="shared" ca="1" si="22"/>
        <v>0</v>
      </c>
      <c r="CV37" s="19">
        <f t="shared" ca="1" si="14"/>
        <v>19689666700.489918</v>
      </c>
    </row>
    <row r="38" spans="1:100" ht="12.75" customHeight="1">
      <c r="A38" s="55" t="s">
        <v>209</v>
      </c>
      <c r="B38" s="17">
        <v>1044</v>
      </c>
      <c r="C38" s="56" t="s">
        <v>147</v>
      </c>
      <c r="D38" s="19">
        <f t="shared" ca="1" si="23"/>
        <v>277267916.25999999</v>
      </c>
      <c r="E38" s="18">
        <f t="shared" ca="1" si="17"/>
        <v>240088350.95999998</v>
      </c>
      <c r="F38" s="18">
        <f t="shared" ca="1" si="17"/>
        <v>37179565.299999997</v>
      </c>
      <c r="G38" s="18">
        <f t="shared" ca="1" si="17"/>
        <v>0</v>
      </c>
      <c r="H38" s="18">
        <f t="shared" ca="1" si="17"/>
        <v>0</v>
      </c>
      <c r="I38" s="18">
        <f t="shared" ca="1" si="17"/>
        <v>508671730.30000001</v>
      </c>
      <c r="J38" s="18">
        <f t="shared" ca="1" si="17"/>
        <v>0</v>
      </c>
      <c r="K38" s="18">
        <f t="shared" ca="1" si="17"/>
        <v>0</v>
      </c>
      <c r="L38" s="18">
        <f t="shared" ca="1" si="17"/>
        <v>0</v>
      </c>
      <c r="M38" s="18">
        <f t="shared" ca="1" si="17"/>
        <v>0</v>
      </c>
      <c r="N38" s="18">
        <f t="shared" ca="1" si="17"/>
        <v>0</v>
      </c>
      <c r="O38" s="18">
        <f t="shared" ca="1" si="17"/>
        <v>0</v>
      </c>
      <c r="P38" s="18">
        <f t="shared" ca="1" si="17"/>
        <v>0</v>
      </c>
      <c r="Q38" s="18">
        <f t="shared" ca="1" si="17"/>
        <v>0</v>
      </c>
      <c r="R38" s="18">
        <f t="shared" ca="1" si="17"/>
        <v>0</v>
      </c>
      <c r="S38" s="18">
        <f t="shared" ca="1" si="17"/>
        <v>0</v>
      </c>
      <c r="T38" s="18">
        <f t="shared" ca="1" si="1"/>
        <v>9164463793.2399998</v>
      </c>
      <c r="U38" s="18">
        <f t="shared" ca="1" si="18"/>
        <v>8232116</v>
      </c>
      <c r="V38" s="18">
        <f t="shared" ca="1" si="18"/>
        <v>275415346.02999997</v>
      </c>
      <c r="W38" s="18">
        <f t="shared" ca="1" si="18"/>
        <v>1733321686.7</v>
      </c>
      <c r="X38" s="18">
        <f t="shared" ca="1" si="18"/>
        <v>0</v>
      </c>
      <c r="Y38" s="18">
        <f t="shared" ca="1" si="18"/>
        <v>651958.36</v>
      </c>
      <c r="Z38" s="18">
        <f t="shared" ca="1" si="18"/>
        <v>1683589.67</v>
      </c>
      <c r="AA38" s="18">
        <f t="shared" ca="1" si="18"/>
        <v>0</v>
      </c>
      <c r="AB38" s="18">
        <f t="shared" ca="1" si="18"/>
        <v>0</v>
      </c>
      <c r="AC38" s="18">
        <f t="shared" ca="1" si="18"/>
        <v>8530769.1199999992</v>
      </c>
      <c r="AD38" s="18">
        <f t="shared" ca="1" si="18"/>
        <v>11556370.66</v>
      </c>
      <c r="AE38" s="18">
        <f t="shared" ca="1" si="18"/>
        <v>0</v>
      </c>
      <c r="AF38" s="18">
        <f t="shared" ca="1" si="18"/>
        <v>0</v>
      </c>
      <c r="AG38" s="18">
        <f t="shared" ca="1" si="18"/>
        <v>0</v>
      </c>
      <c r="AH38" s="18">
        <f t="shared" ca="1" si="18"/>
        <v>0</v>
      </c>
      <c r="AI38" s="18">
        <f t="shared" ca="1" si="18"/>
        <v>0</v>
      </c>
      <c r="AJ38" s="18">
        <f t="shared" ca="1" si="18"/>
        <v>1779360</v>
      </c>
      <c r="AK38" s="18">
        <f t="shared" ref="AK38:AZ53" ca="1" si="29">IFERROR(IF($C$2="Yurtiçi",INDIRECT("'"&amp;$B$2&amp;"'!"&amp;ADDRESS(MATCH($B38,INDIRECT("'"&amp;$B$2&amp;"'!$B$1:$B$1095"),0),MATCH(AK$5,INDIRECT("'"&amp;$B$2&amp;"'!5:5"),0))),IF($C$2="Yurtdışı",INDIRECT("'"&amp;$B$2&amp;"'!"&amp;ADDRESS(MATCH($B38,INDIRECT("'"&amp;$B$2&amp;"'!$B$1:$B$1095"),0),MATCH(AK$5,INDIRECT("'"&amp;$B$2&amp;"'!5:5"),0)+1)),INDIRECT("'"&amp;$B$2&amp;"'!"&amp;ADDRESS(MATCH($B38,INDIRECT("'"&amp;$B$2&amp;"'!$B$1:$B$1095"),0),MATCH(AK$5,INDIRECT("'"&amp;$B$2&amp;"'!5:5"),0)))+INDIRECT("'"&amp;$B$2&amp;"'!"&amp;ADDRESS(MATCH($B38,INDIRECT("'"&amp;$B$2&amp;"'!$B$1:$B$1095"),0),MATCH(AK$5,INDIRECT("'"&amp;$B$2&amp;"'!5:5"),0)+1)))),0)</f>
        <v>0</v>
      </c>
      <c r="AL38" s="18">
        <f t="shared" ca="1" si="29"/>
        <v>0</v>
      </c>
      <c r="AM38" s="18">
        <f t="shared" ca="1" si="29"/>
        <v>0</v>
      </c>
      <c r="AN38" s="18">
        <f t="shared" ca="1" si="29"/>
        <v>0</v>
      </c>
      <c r="AO38" s="18">
        <f t="shared" ca="1" si="29"/>
        <v>0</v>
      </c>
      <c r="AP38" s="18">
        <f t="shared" ca="1" si="29"/>
        <v>306728.38</v>
      </c>
      <c r="AQ38" s="18">
        <f t="shared" ca="1" si="29"/>
        <v>0</v>
      </c>
      <c r="AR38" s="18">
        <f t="shared" ca="1" si="29"/>
        <v>0</v>
      </c>
      <c r="AS38" s="18">
        <f t="shared" ca="1" si="29"/>
        <v>0</v>
      </c>
      <c r="AT38" s="18">
        <f t="shared" ca="1" si="29"/>
        <v>0</v>
      </c>
      <c r="AU38" s="18">
        <f t="shared" ca="1" si="29"/>
        <v>0</v>
      </c>
      <c r="AV38" s="18">
        <f t="shared" ca="1" si="29"/>
        <v>0</v>
      </c>
      <c r="AW38" s="18">
        <f t="shared" ca="1" si="29"/>
        <v>0</v>
      </c>
      <c r="AX38" s="18">
        <f t="shared" ca="1" si="29"/>
        <v>0</v>
      </c>
      <c r="AY38" s="18">
        <f t="shared" ca="1" si="19"/>
        <v>0</v>
      </c>
      <c r="AZ38" s="18">
        <f t="shared" ca="1" si="19"/>
        <v>0</v>
      </c>
      <c r="BA38" s="18">
        <f t="shared" ca="1" si="19"/>
        <v>0</v>
      </c>
      <c r="BB38" s="18">
        <f t="shared" ca="1" si="19"/>
        <v>0</v>
      </c>
      <c r="BC38" s="18">
        <f t="shared" ca="1" si="19"/>
        <v>0</v>
      </c>
      <c r="BD38" s="18">
        <f t="shared" ca="1" si="19"/>
        <v>186857918.46000001</v>
      </c>
      <c r="BE38" s="18">
        <f t="shared" ca="1" si="19"/>
        <v>0</v>
      </c>
      <c r="BF38" s="18">
        <f t="shared" ca="1" si="19"/>
        <v>0</v>
      </c>
      <c r="BG38" s="18">
        <f t="shared" ca="1" si="19"/>
        <v>0</v>
      </c>
      <c r="BH38" s="18">
        <f t="shared" ca="1" si="19"/>
        <v>0</v>
      </c>
      <c r="BI38" s="18">
        <f t="shared" ca="1" si="19"/>
        <v>0</v>
      </c>
      <c r="BJ38" s="18">
        <f t="shared" ca="1" si="19"/>
        <v>0</v>
      </c>
      <c r="BK38" s="18">
        <f t="shared" ca="1" si="20"/>
        <v>0</v>
      </c>
      <c r="BL38" s="18">
        <f t="shared" ca="1" si="20"/>
        <v>0</v>
      </c>
      <c r="BM38" s="18">
        <f t="shared" ca="1" si="20"/>
        <v>0</v>
      </c>
      <c r="BN38" s="18">
        <f t="shared" ca="1" si="20"/>
        <v>15825089.310000001</v>
      </c>
      <c r="BO38" s="18">
        <f t="shared" ca="1" si="20"/>
        <v>0</v>
      </c>
      <c r="BP38" s="18">
        <f t="shared" ca="1" si="20"/>
        <v>689932.26</v>
      </c>
      <c r="BQ38" s="18">
        <f t="shared" ca="1" si="20"/>
        <v>0</v>
      </c>
      <c r="BR38" s="18">
        <f t="shared" ca="1" si="20"/>
        <v>0</v>
      </c>
      <c r="BS38" s="18">
        <f t="shared" ca="1" si="20"/>
        <v>5587308.3399999999</v>
      </c>
      <c r="BT38" s="18">
        <f t="shared" ca="1" si="20"/>
        <v>0</v>
      </c>
      <c r="BU38" s="18">
        <f t="shared" ca="1" si="20"/>
        <v>0</v>
      </c>
      <c r="BV38" s="18">
        <f t="shared" ca="1" si="20"/>
        <v>0</v>
      </c>
      <c r="BW38" s="18">
        <f t="shared" ca="1" si="20"/>
        <v>0</v>
      </c>
      <c r="BX38" s="18">
        <f t="shared" ca="1" si="20"/>
        <v>0</v>
      </c>
      <c r="BY38" s="18">
        <f t="shared" ca="1" si="20"/>
        <v>0</v>
      </c>
      <c r="BZ38" s="18">
        <f t="shared" ref="BZ38:CC38" ca="1" si="30">IFERROR(IF($C$2="Yurtiçi",INDIRECT("'"&amp;$B$2&amp;"'!"&amp;ADDRESS(MATCH($B38,INDIRECT("'"&amp;$B$2&amp;"'!$B$1:$B$1095"),0),MATCH(BZ$5,INDIRECT("'"&amp;$B$2&amp;"'!5:5"),0))),IF($C$2="Yurtdışı",INDIRECT("'"&amp;$B$2&amp;"'!"&amp;ADDRESS(MATCH($B38,INDIRECT("'"&amp;$B$2&amp;"'!$B$1:$B$1095"),0),MATCH(BZ$5,INDIRECT("'"&amp;$B$2&amp;"'!5:5"),0)+1)),INDIRECT("'"&amp;$B$2&amp;"'!"&amp;ADDRESS(MATCH($B38,INDIRECT("'"&amp;$B$2&amp;"'!$B$1:$B$1095"),0),MATCH(BZ$5,INDIRECT("'"&amp;$B$2&amp;"'!5:5"),0)))+INDIRECT("'"&amp;$B$2&amp;"'!"&amp;ADDRESS(MATCH($B38,INDIRECT("'"&amp;$B$2&amp;"'!$B$1:$B$1095"),0),MATCH(BZ$5,INDIRECT("'"&amp;$B$2&amp;"'!5:5"),0)+1)))),0)</f>
        <v>0</v>
      </c>
      <c r="CA38" s="18">
        <f t="shared" ca="1" si="30"/>
        <v>0</v>
      </c>
      <c r="CB38" s="18">
        <f t="shared" ca="1" si="30"/>
        <v>0</v>
      </c>
      <c r="CC38" s="18">
        <f t="shared" ca="1" si="30"/>
        <v>0</v>
      </c>
      <c r="CD38" s="18">
        <f t="shared" ca="1" si="21"/>
        <v>0</v>
      </c>
      <c r="CE38" s="18">
        <f t="shared" ca="1" si="21"/>
        <v>0</v>
      </c>
      <c r="CF38" s="18">
        <f t="shared" ca="1" si="21"/>
        <v>0</v>
      </c>
      <c r="CG38" s="18">
        <f t="shared" ca="1" si="21"/>
        <v>0</v>
      </c>
      <c r="CH38" s="18">
        <f t="shared" ca="1" si="21"/>
        <v>0</v>
      </c>
      <c r="CI38" s="18">
        <f t="shared" ca="1" si="21"/>
        <v>0</v>
      </c>
      <c r="CJ38" s="19">
        <f t="shared" ca="1" si="24"/>
        <v>334850727.21000004</v>
      </c>
      <c r="CK38" s="18">
        <f t="shared" ca="1" si="27"/>
        <v>0</v>
      </c>
      <c r="CL38" s="18">
        <f t="shared" ca="1" si="27"/>
        <v>0</v>
      </c>
      <c r="CM38" s="19">
        <f t="shared" ca="1" si="25"/>
        <v>334850727.21000004</v>
      </c>
      <c r="CN38" s="18">
        <f t="shared" ca="1" si="28"/>
        <v>5164191.8</v>
      </c>
      <c r="CO38" s="18">
        <f t="shared" ca="1" si="28"/>
        <v>329686535.41000003</v>
      </c>
      <c r="CP38" s="19">
        <f t="shared" ca="1" si="26"/>
        <v>0</v>
      </c>
      <c r="CQ38" s="18">
        <f t="shared" ca="1" si="22"/>
        <v>0</v>
      </c>
      <c r="CR38" s="18">
        <f t="shared" ca="1" si="22"/>
        <v>0</v>
      </c>
      <c r="CS38" s="18">
        <f t="shared" ca="1" si="22"/>
        <v>2732798.25</v>
      </c>
      <c r="CT38" s="18">
        <f t="shared" ca="1" si="22"/>
        <v>0</v>
      </c>
      <c r="CU38" s="18">
        <f t="shared" ca="1" si="22"/>
        <v>0</v>
      </c>
      <c r="CV38" s="19">
        <f t="shared" ca="1" si="14"/>
        <v>12538425138.550001</v>
      </c>
    </row>
    <row r="39" spans="1:100" ht="12.75" customHeight="1">
      <c r="A39" s="55" t="s">
        <v>211</v>
      </c>
      <c r="B39" s="17">
        <v>1045</v>
      </c>
      <c r="C39" s="56" t="s">
        <v>147</v>
      </c>
      <c r="D39" s="19">
        <f t="shared" ca="1" si="23"/>
        <v>55441514.119999997</v>
      </c>
      <c r="E39" s="18">
        <f t="shared" ref="E39:S54" ca="1" si="31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7354650.8600000003</v>
      </c>
      <c r="F39" s="18">
        <f t="shared" ca="1" si="31"/>
        <v>35210008.140000001</v>
      </c>
      <c r="G39" s="18">
        <f t="shared" ca="1" si="31"/>
        <v>12876855.119999999</v>
      </c>
      <c r="H39" s="18">
        <f t="shared" ca="1" si="31"/>
        <v>7278243.0800000001</v>
      </c>
      <c r="I39" s="18">
        <f t="shared" ca="1" si="31"/>
        <v>168576820.90000001</v>
      </c>
      <c r="J39" s="18">
        <f t="shared" ca="1" si="31"/>
        <v>0</v>
      </c>
      <c r="K39" s="18">
        <f t="shared" ca="1" si="31"/>
        <v>60364721.920000002</v>
      </c>
      <c r="L39" s="18">
        <f t="shared" ca="1" si="31"/>
        <v>0</v>
      </c>
      <c r="M39" s="18">
        <f t="shared" ca="1" si="31"/>
        <v>5974202.7699999996</v>
      </c>
      <c r="N39" s="18">
        <f t="shared" ca="1" si="31"/>
        <v>15455270.449999999</v>
      </c>
      <c r="O39" s="18">
        <f t="shared" ca="1" si="31"/>
        <v>27559336.48</v>
      </c>
      <c r="P39" s="18">
        <f t="shared" ca="1" si="31"/>
        <v>0</v>
      </c>
      <c r="Q39" s="18">
        <f t="shared" ca="1" si="31"/>
        <v>17125739.989999998</v>
      </c>
      <c r="R39" s="18">
        <f t="shared" ca="1" si="31"/>
        <v>0</v>
      </c>
      <c r="S39" s="18">
        <f t="shared" ca="1" si="31"/>
        <v>0</v>
      </c>
      <c r="T39" s="18">
        <f t="shared" ca="1" si="1"/>
        <v>15195881358.5</v>
      </c>
      <c r="U39" s="18">
        <f t="shared" ref="U39:AJ54" ca="1" si="32">IFERROR(IF($C$2="Yurtiçi",INDIRECT("'"&amp;$B$2&amp;"'!"&amp;ADDRESS(MATCH($B39,INDIRECT("'"&amp;$B$2&amp;"'!$B$1:$B$1095"),0),MATCH(U$5,INDIRECT("'"&amp;$B$2&amp;"'!5:5"),0))),IF($C$2="Yurtdışı",INDIRECT("'"&amp;$B$2&amp;"'!"&amp;ADDRESS(MATCH($B39,INDIRECT("'"&amp;$B$2&amp;"'!$B$1:$B$1095"),0),MATCH(U$5,INDIRECT("'"&amp;$B$2&amp;"'!5:5"),0)+1)),INDIRECT("'"&amp;$B$2&amp;"'!"&amp;ADDRESS(MATCH($B39,INDIRECT("'"&amp;$B$2&amp;"'!$B$1:$B$1095"),0),MATCH(U$5,INDIRECT("'"&amp;$B$2&amp;"'!5:5"),0)))+INDIRECT("'"&amp;$B$2&amp;"'!"&amp;ADDRESS(MATCH($B39,INDIRECT("'"&amp;$B$2&amp;"'!$B$1:$B$1095"),0),MATCH(U$5,INDIRECT("'"&amp;$B$2&amp;"'!5:5"),0)+1)))),0)</f>
        <v>11637786.780000001</v>
      </c>
      <c r="V39" s="18">
        <f t="shared" ca="1" si="32"/>
        <v>523334711.81999999</v>
      </c>
      <c r="W39" s="18">
        <f t="shared" ca="1" si="32"/>
        <v>2046075854.1499999</v>
      </c>
      <c r="X39" s="18">
        <f t="shared" ca="1" si="32"/>
        <v>0</v>
      </c>
      <c r="Y39" s="18">
        <f t="shared" ca="1" si="32"/>
        <v>38994695.639999993</v>
      </c>
      <c r="Z39" s="18">
        <f t="shared" ca="1" si="32"/>
        <v>82833793.930000007</v>
      </c>
      <c r="AA39" s="18">
        <f t="shared" ca="1" si="32"/>
        <v>0</v>
      </c>
      <c r="AB39" s="18">
        <f t="shared" ca="1" si="32"/>
        <v>0</v>
      </c>
      <c r="AC39" s="18">
        <f t="shared" ca="1" si="32"/>
        <v>868479.26</v>
      </c>
      <c r="AD39" s="18">
        <f t="shared" ca="1" si="32"/>
        <v>2121789.83</v>
      </c>
      <c r="AE39" s="18">
        <f t="shared" ca="1" si="32"/>
        <v>300000</v>
      </c>
      <c r="AF39" s="18">
        <f t="shared" ca="1" si="32"/>
        <v>2040309.93</v>
      </c>
      <c r="AG39" s="18">
        <f t="shared" ca="1" si="32"/>
        <v>241057.15</v>
      </c>
      <c r="AH39" s="18">
        <f t="shared" ca="1" si="32"/>
        <v>1294521.58</v>
      </c>
      <c r="AI39" s="18">
        <f t="shared" ca="1" si="32"/>
        <v>0</v>
      </c>
      <c r="AJ39" s="18">
        <f t="shared" ca="1" si="32"/>
        <v>8360142.71</v>
      </c>
      <c r="AK39" s="18">
        <f t="shared" ca="1" si="29"/>
        <v>116801.75</v>
      </c>
      <c r="AL39" s="18">
        <f t="shared" ca="1" si="29"/>
        <v>0</v>
      </c>
      <c r="AM39" s="18">
        <f t="shared" ca="1" si="29"/>
        <v>1245873.21</v>
      </c>
      <c r="AN39" s="18">
        <f t="shared" ca="1" si="29"/>
        <v>0</v>
      </c>
      <c r="AO39" s="18">
        <f t="shared" ca="1" si="29"/>
        <v>0</v>
      </c>
      <c r="AP39" s="18">
        <f t="shared" ca="1" si="29"/>
        <v>7875</v>
      </c>
      <c r="AQ39" s="18">
        <f t="shared" ca="1" si="29"/>
        <v>0</v>
      </c>
      <c r="AR39" s="18">
        <f t="shared" ca="1" si="29"/>
        <v>0</v>
      </c>
      <c r="AS39" s="18">
        <f t="shared" ca="1" si="29"/>
        <v>0</v>
      </c>
      <c r="AT39" s="18">
        <f t="shared" ca="1" si="29"/>
        <v>191408299.75</v>
      </c>
      <c r="AU39" s="18">
        <f t="shared" ca="1" si="29"/>
        <v>2960146.34</v>
      </c>
      <c r="AV39" s="18">
        <f t="shared" ca="1" si="29"/>
        <v>0</v>
      </c>
      <c r="AW39" s="18">
        <f t="shared" ca="1" si="29"/>
        <v>0</v>
      </c>
      <c r="AX39" s="18">
        <f t="shared" ca="1" si="29"/>
        <v>3130603.54</v>
      </c>
      <c r="AY39" s="18">
        <f t="shared" ca="1" si="29"/>
        <v>0</v>
      </c>
      <c r="AZ39" s="18">
        <f t="shared" ca="1" si="29"/>
        <v>0</v>
      </c>
      <c r="BA39" s="18">
        <f t="shared" ref="BA39:BP54" ca="1" si="33">IFERROR(IF($C$2="Yurtiçi",INDIRECT("'"&amp;$B$2&amp;"'!"&amp;ADDRESS(MATCH($B39,INDIRECT("'"&amp;$B$2&amp;"'!$B$1:$B$1095"),0),MATCH(BA$5,INDIRECT("'"&amp;$B$2&amp;"'!5:5"),0))),IF($C$2="Yurtdışı",INDIRECT("'"&amp;$B$2&amp;"'!"&amp;ADDRESS(MATCH($B39,INDIRECT("'"&amp;$B$2&amp;"'!$B$1:$B$1095"),0),MATCH(BA$5,INDIRECT("'"&amp;$B$2&amp;"'!5:5"),0)+1)),INDIRECT("'"&amp;$B$2&amp;"'!"&amp;ADDRESS(MATCH($B39,INDIRECT("'"&amp;$B$2&amp;"'!$B$1:$B$1095"),0),MATCH(BA$5,INDIRECT("'"&amp;$B$2&amp;"'!5:5"),0)))+INDIRECT("'"&amp;$B$2&amp;"'!"&amp;ADDRESS(MATCH($B39,INDIRECT("'"&amp;$B$2&amp;"'!$B$1:$B$1095"),0),MATCH(BA$5,INDIRECT("'"&amp;$B$2&amp;"'!5:5"),0)+1)))),0)</f>
        <v>0</v>
      </c>
      <c r="BB39" s="18">
        <f t="shared" ca="1" si="33"/>
        <v>0</v>
      </c>
      <c r="BC39" s="18">
        <f t="shared" ca="1" si="33"/>
        <v>0</v>
      </c>
      <c r="BD39" s="18">
        <f t="shared" ca="1" si="33"/>
        <v>36958486.600000001</v>
      </c>
      <c r="BE39" s="18">
        <f t="shared" ca="1" si="33"/>
        <v>0</v>
      </c>
      <c r="BF39" s="18">
        <f t="shared" ca="1" si="33"/>
        <v>0</v>
      </c>
      <c r="BG39" s="18">
        <f t="shared" ca="1" si="33"/>
        <v>0</v>
      </c>
      <c r="BH39" s="18">
        <f t="shared" ca="1" si="33"/>
        <v>0</v>
      </c>
      <c r="BI39" s="18">
        <f t="shared" ca="1" si="33"/>
        <v>0</v>
      </c>
      <c r="BJ39" s="18">
        <f t="shared" ca="1" si="33"/>
        <v>0</v>
      </c>
      <c r="BK39" s="18">
        <f t="shared" ca="1" si="33"/>
        <v>0</v>
      </c>
      <c r="BL39" s="18">
        <f t="shared" ca="1" si="33"/>
        <v>0</v>
      </c>
      <c r="BM39" s="18">
        <f t="shared" ca="1" si="33"/>
        <v>185419.41</v>
      </c>
      <c r="BN39" s="18">
        <f t="shared" ca="1" si="33"/>
        <v>43955550.690000005</v>
      </c>
      <c r="BO39" s="18">
        <f t="shared" ca="1" si="33"/>
        <v>0</v>
      </c>
      <c r="BP39" s="18">
        <f t="shared" ca="1" si="33"/>
        <v>122432134.14</v>
      </c>
      <c r="BQ39" s="18">
        <f t="shared" ref="BQ39:CF54" ca="1" si="34">IFERROR(IF($C$2="Yurtiçi",INDIRECT("'"&amp;$B$2&amp;"'!"&amp;ADDRESS(MATCH($B39,INDIRECT("'"&amp;$B$2&amp;"'!$B$1:$B$1095"),0),MATCH(BQ$5,INDIRECT("'"&amp;$B$2&amp;"'!5:5"),0))),IF($C$2="Yurtdışı",INDIRECT("'"&amp;$B$2&amp;"'!"&amp;ADDRESS(MATCH($B39,INDIRECT("'"&amp;$B$2&amp;"'!$B$1:$B$1095"),0),MATCH(BQ$5,INDIRECT("'"&amp;$B$2&amp;"'!5:5"),0)+1)),INDIRECT("'"&amp;$B$2&amp;"'!"&amp;ADDRESS(MATCH($B39,INDIRECT("'"&amp;$B$2&amp;"'!$B$1:$B$1095"),0),MATCH(BQ$5,INDIRECT("'"&amp;$B$2&amp;"'!5:5"),0)))+INDIRECT("'"&amp;$B$2&amp;"'!"&amp;ADDRESS(MATCH($B39,INDIRECT("'"&amp;$B$2&amp;"'!$B$1:$B$1095"),0),MATCH(BQ$5,INDIRECT("'"&amp;$B$2&amp;"'!5:5"),0)+1)))),0)</f>
        <v>22736294.399999999</v>
      </c>
      <c r="BR39" s="18">
        <f t="shared" ca="1" si="34"/>
        <v>128648164.7</v>
      </c>
      <c r="BS39" s="18">
        <f t="shared" ca="1" si="34"/>
        <v>12693723.109999999</v>
      </c>
      <c r="BT39" s="18">
        <f t="shared" ca="1" si="34"/>
        <v>0</v>
      </c>
      <c r="BU39" s="18">
        <f t="shared" ca="1" si="34"/>
        <v>0</v>
      </c>
      <c r="BV39" s="18">
        <f t="shared" ca="1" si="34"/>
        <v>0</v>
      </c>
      <c r="BW39" s="18">
        <f t="shared" ca="1" si="34"/>
        <v>0</v>
      </c>
      <c r="BX39" s="18">
        <f t="shared" ca="1" si="34"/>
        <v>48461.82</v>
      </c>
      <c r="BY39" s="18">
        <f t="shared" ca="1" si="34"/>
        <v>0</v>
      </c>
      <c r="BZ39" s="18">
        <f t="shared" ca="1" si="34"/>
        <v>0</v>
      </c>
      <c r="CA39" s="18">
        <f t="shared" ca="1" si="34"/>
        <v>62928.81</v>
      </c>
      <c r="CB39" s="18">
        <f t="shared" ca="1" si="34"/>
        <v>36770474.399999999</v>
      </c>
      <c r="CC39" s="18">
        <f t="shared" ca="1" si="34"/>
        <v>0</v>
      </c>
      <c r="CD39" s="18">
        <f t="shared" ca="1" si="34"/>
        <v>9249874.7699999996</v>
      </c>
      <c r="CE39" s="18">
        <f t="shared" ca="1" si="34"/>
        <v>0</v>
      </c>
      <c r="CF39" s="18">
        <f t="shared" ca="1" si="34"/>
        <v>0</v>
      </c>
      <c r="CG39" s="18">
        <f t="shared" ref="CD39:CI54" ca="1" si="35">IFERROR(IF($C$2="Yurtiçi",INDIRECT("'"&amp;$B$2&amp;"'!"&amp;ADDRESS(MATCH($B39,INDIRECT("'"&amp;$B$2&amp;"'!$B$1:$B$1095"),0),MATCH(CG$5,INDIRECT("'"&amp;$B$2&amp;"'!5:5"),0))),IF($C$2="Yurtdışı",INDIRECT("'"&amp;$B$2&amp;"'!"&amp;ADDRESS(MATCH($B39,INDIRECT("'"&amp;$B$2&amp;"'!$B$1:$B$1095"),0),MATCH(CG$5,INDIRECT("'"&amp;$B$2&amp;"'!5:5"),0)+1)),INDIRECT("'"&amp;$B$2&amp;"'!"&amp;ADDRESS(MATCH($B39,INDIRECT("'"&amp;$B$2&amp;"'!$B$1:$B$1095"),0),MATCH(CG$5,INDIRECT("'"&amp;$B$2&amp;"'!5:5"),0)))+INDIRECT("'"&amp;$B$2&amp;"'!"&amp;ADDRESS(MATCH($B39,INDIRECT("'"&amp;$B$2&amp;"'!$B$1:$B$1095"),0),MATCH(CG$5,INDIRECT("'"&amp;$B$2&amp;"'!5:5"),0)+1)))),0)</f>
        <v>0</v>
      </c>
      <c r="CH39" s="18">
        <f t="shared" ca="1" si="35"/>
        <v>-5506.2</v>
      </c>
      <c r="CI39" s="18">
        <f t="shared" ca="1" si="35"/>
        <v>0</v>
      </c>
      <c r="CJ39" s="19">
        <f t="shared" ca="1" si="24"/>
        <v>28337105.219999999</v>
      </c>
      <c r="CK39" s="18">
        <f t="shared" ca="1" si="27"/>
        <v>0</v>
      </c>
      <c r="CL39" s="18">
        <f t="shared" ca="1" si="27"/>
        <v>0</v>
      </c>
      <c r="CM39" s="19">
        <f t="shared" ca="1" si="25"/>
        <v>28337105.219999999</v>
      </c>
      <c r="CN39" s="18">
        <f t="shared" ca="1" si="28"/>
        <v>0</v>
      </c>
      <c r="CO39" s="18">
        <f t="shared" ca="1" si="28"/>
        <v>28337105.219999999</v>
      </c>
      <c r="CP39" s="19">
        <f t="shared" ca="1" si="26"/>
        <v>0</v>
      </c>
      <c r="CQ39" s="18">
        <f t="shared" ref="CQ39:CU54" ca="1" si="36">IFERROR(IF($C$2="Yurtiçi",INDIRECT("'"&amp;$B$2&amp;"'!"&amp;ADDRESS(MATCH($B39,INDIRECT("'"&amp;$B$2&amp;"'!$B$1:$B$1095"),0),MATCH(CQ$5,INDIRECT("'"&amp;$B$2&amp;"'!5:5"),0))),IF($C$2="Yurtdışı",INDIRECT("'"&amp;$B$2&amp;"'!"&amp;ADDRESS(MATCH($B39,INDIRECT("'"&amp;$B$2&amp;"'!$B$1:$B$1095"),0),MATCH(CQ$5,INDIRECT("'"&amp;$B$2&amp;"'!5:5"),0)+1)),INDIRECT("'"&amp;$B$2&amp;"'!"&amp;ADDRESS(MATCH($B39,INDIRECT("'"&amp;$B$2&amp;"'!$B$1:$B$1095"),0),MATCH(CQ$5,INDIRECT("'"&amp;$B$2&amp;"'!5:5"),0)))+INDIRECT("'"&amp;$B$2&amp;"'!"&amp;ADDRESS(MATCH($B39,INDIRECT("'"&amp;$B$2&amp;"'!$B$1:$B$1095"),0),MATCH(CQ$5,INDIRECT("'"&amp;$B$2&amp;"'!5:5"),0)+1)))),0)</f>
        <v>0</v>
      </c>
      <c r="CR39" s="18">
        <f t="shared" ca="1" si="36"/>
        <v>0</v>
      </c>
      <c r="CS39" s="18">
        <f t="shared" ca="1" si="36"/>
        <v>79857298.620000005</v>
      </c>
      <c r="CT39" s="18">
        <f t="shared" ca="1" si="36"/>
        <v>1187053804.46</v>
      </c>
      <c r="CU39" s="18">
        <f t="shared" ca="1" si="36"/>
        <v>0</v>
      </c>
      <c r="CV39" s="19">
        <f t="shared" ca="1" si="14"/>
        <v>20179614165.530006</v>
      </c>
    </row>
    <row r="40" spans="1:100" ht="12.75" customHeight="1">
      <c r="A40" s="55" t="s">
        <v>213</v>
      </c>
      <c r="B40" s="17">
        <v>1046</v>
      </c>
      <c r="C40" s="56" t="s">
        <v>147</v>
      </c>
      <c r="D40" s="19">
        <f t="shared" ca="1" si="23"/>
        <v>28865899.329999998</v>
      </c>
      <c r="E40" s="18">
        <f t="shared" ca="1" si="31"/>
        <v>2458074.5099999998</v>
      </c>
      <c r="F40" s="18">
        <f t="shared" ca="1" si="31"/>
        <v>12417521.630000001</v>
      </c>
      <c r="G40" s="18">
        <f t="shared" ca="1" si="31"/>
        <v>13990303.189999999</v>
      </c>
      <c r="H40" s="18">
        <f t="shared" ca="1" si="31"/>
        <v>575322.14</v>
      </c>
      <c r="I40" s="18">
        <f t="shared" ca="1" si="31"/>
        <v>32534367.739999998</v>
      </c>
      <c r="J40" s="18">
        <f t="shared" ca="1" si="31"/>
        <v>0</v>
      </c>
      <c r="K40" s="18">
        <f t="shared" ca="1" si="31"/>
        <v>0</v>
      </c>
      <c r="L40" s="18">
        <f t="shared" ca="1" si="31"/>
        <v>0</v>
      </c>
      <c r="M40" s="18">
        <f t="shared" ca="1" si="31"/>
        <v>0</v>
      </c>
      <c r="N40" s="18">
        <f t="shared" ca="1" si="31"/>
        <v>0</v>
      </c>
      <c r="O40" s="18">
        <f t="shared" ca="1" si="31"/>
        <v>63822793.299999997</v>
      </c>
      <c r="P40" s="18">
        <f t="shared" ca="1" si="31"/>
        <v>0</v>
      </c>
      <c r="Q40" s="18">
        <f t="shared" ca="1" si="31"/>
        <v>0</v>
      </c>
      <c r="R40" s="18">
        <f t="shared" ca="1" si="31"/>
        <v>0</v>
      </c>
      <c r="S40" s="18">
        <f t="shared" ca="1" si="31"/>
        <v>0</v>
      </c>
      <c r="T40" s="18">
        <f t="shared" ca="1" si="1"/>
        <v>0</v>
      </c>
      <c r="U40" s="18">
        <f t="shared" ca="1" si="32"/>
        <v>0</v>
      </c>
      <c r="V40" s="18">
        <f t="shared" ca="1" si="32"/>
        <v>103372099.90000001</v>
      </c>
      <c r="W40" s="18">
        <f t="shared" ca="1" si="32"/>
        <v>517841678.81999999</v>
      </c>
      <c r="X40" s="18">
        <f t="shared" ca="1" si="32"/>
        <v>31193249.57</v>
      </c>
      <c r="Y40" s="18">
        <f t="shared" ca="1" si="32"/>
        <v>0</v>
      </c>
      <c r="Z40" s="18">
        <f t="shared" ca="1" si="32"/>
        <v>0</v>
      </c>
      <c r="AA40" s="18">
        <f t="shared" ca="1" si="32"/>
        <v>0</v>
      </c>
      <c r="AB40" s="18">
        <f t="shared" ca="1" si="32"/>
        <v>0</v>
      </c>
      <c r="AC40" s="18">
        <f t="shared" ca="1" si="32"/>
        <v>360977.23</v>
      </c>
      <c r="AD40" s="18">
        <f t="shared" ca="1" si="32"/>
        <v>424987.69</v>
      </c>
      <c r="AE40" s="18">
        <f t="shared" ca="1" si="32"/>
        <v>0</v>
      </c>
      <c r="AF40" s="18">
        <f t="shared" ca="1" si="32"/>
        <v>0</v>
      </c>
      <c r="AG40" s="18">
        <f t="shared" ca="1" si="32"/>
        <v>0</v>
      </c>
      <c r="AH40" s="18">
        <f t="shared" ca="1" si="32"/>
        <v>0</v>
      </c>
      <c r="AI40" s="18">
        <f t="shared" ca="1" si="32"/>
        <v>0</v>
      </c>
      <c r="AJ40" s="18">
        <f t="shared" ca="1" si="32"/>
        <v>0</v>
      </c>
      <c r="AK40" s="18">
        <f t="shared" ca="1" si="29"/>
        <v>0</v>
      </c>
      <c r="AL40" s="18">
        <f t="shared" ca="1" si="29"/>
        <v>0</v>
      </c>
      <c r="AM40" s="18">
        <f t="shared" ca="1" si="29"/>
        <v>0</v>
      </c>
      <c r="AN40" s="18">
        <f t="shared" ca="1" si="29"/>
        <v>0</v>
      </c>
      <c r="AO40" s="18">
        <f t="shared" ca="1" si="29"/>
        <v>0</v>
      </c>
      <c r="AP40" s="18">
        <f t="shared" ca="1" si="29"/>
        <v>0</v>
      </c>
      <c r="AQ40" s="18">
        <f t="shared" ca="1" si="29"/>
        <v>0</v>
      </c>
      <c r="AR40" s="18">
        <f t="shared" ca="1" si="29"/>
        <v>0</v>
      </c>
      <c r="AS40" s="18">
        <f t="shared" ca="1" si="29"/>
        <v>0</v>
      </c>
      <c r="AT40" s="18">
        <f t="shared" ca="1" si="29"/>
        <v>164258242.37</v>
      </c>
      <c r="AU40" s="18">
        <f t="shared" ca="1" si="29"/>
        <v>3119096.35</v>
      </c>
      <c r="AV40" s="18">
        <f t="shared" ca="1" si="29"/>
        <v>0</v>
      </c>
      <c r="AW40" s="18">
        <f t="shared" ca="1" si="29"/>
        <v>0</v>
      </c>
      <c r="AX40" s="18">
        <f t="shared" ca="1" si="29"/>
        <v>0</v>
      </c>
      <c r="AY40" s="18">
        <f t="shared" ca="1" si="29"/>
        <v>0</v>
      </c>
      <c r="AZ40" s="18">
        <f t="shared" ca="1" si="29"/>
        <v>0</v>
      </c>
      <c r="BA40" s="18">
        <f t="shared" ca="1" si="33"/>
        <v>0</v>
      </c>
      <c r="BB40" s="18">
        <f t="shared" ca="1" si="33"/>
        <v>0</v>
      </c>
      <c r="BC40" s="18">
        <f t="shared" ca="1" si="33"/>
        <v>0</v>
      </c>
      <c r="BD40" s="18">
        <f t="shared" ca="1" si="33"/>
        <v>14357606.51</v>
      </c>
      <c r="BE40" s="18">
        <f t="shared" ca="1" si="33"/>
        <v>0</v>
      </c>
      <c r="BF40" s="18">
        <f t="shared" ca="1" si="33"/>
        <v>0</v>
      </c>
      <c r="BG40" s="18">
        <f t="shared" ca="1" si="33"/>
        <v>0</v>
      </c>
      <c r="BH40" s="18">
        <f t="shared" ca="1" si="33"/>
        <v>0</v>
      </c>
      <c r="BI40" s="18">
        <f t="shared" ca="1" si="33"/>
        <v>0</v>
      </c>
      <c r="BJ40" s="18">
        <f t="shared" ca="1" si="33"/>
        <v>0</v>
      </c>
      <c r="BK40" s="18">
        <f t="shared" ca="1" si="33"/>
        <v>0</v>
      </c>
      <c r="BL40" s="18">
        <f t="shared" ca="1" si="33"/>
        <v>0</v>
      </c>
      <c r="BM40" s="18">
        <f t="shared" ca="1" si="33"/>
        <v>0</v>
      </c>
      <c r="BN40" s="18">
        <f t="shared" ca="1" si="33"/>
        <v>36247497.789999999</v>
      </c>
      <c r="BO40" s="18">
        <f t="shared" ca="1" si="33"/>
        <v>0</v>
      </c>
      <c r="BP40" s="18">
        <f t="shared" ca="1" si="33"/>
        <v>3526241.02</v>
      </c>
      <c r="BQ40" s="18">
        <f t="shared" ca="1" si="34"/>
        <v>0</v>
      </c>
      <c r="BR40" s="18">
        <f t="shared" ca="1" si="34"/>
        <v>3597090.75</v>
      </c>
      <c r="BS40" s="18">
        <f t="shared" ca="1" si="34"/>
        <v>1048544.87</v>
      </c>
      <c r="BT40" s="18">
        <f t="shared" ca="1" si="34"/>
        <v>0</v>
      </c>
      <c r="BU40" s="18">
        <f t="shared" ca="1" si="34"/>
        <v>0</v>
      </c>
      <c r="BV40" s="18">
        <f t="shared" ca="1" si="34"/>
        <v>0</v>
      </c>
      <c r="BW40" s="18">
        <f t="shared" ca="1" si="34"/>
        <v>0</v>
      </c>
      <c r="BX40" s="18">
        <f t="shared" ca="1" si="34"/>
        <v>0</v>
      </c>
      <c r="BY40" s="18">
        <f t="shared" ca="1" si="34"/>
        <v>0</v>
      </c>
      <c r="BZ40" s="18">
        <f t="shared" ca="1" si="34"/>
        <v>0</v>
      </c>
      <c r="CA40" s="18">
        <f t="shared" ca="1" si="34"/>
        <v>0</v>
      </c>
      <c r="CB40" s="18">
        <f t="shared" ca="1" si="34"/>
        <v>0</v>
      </c>
      <c r="CC40" s="18">
        <f t="shared" ca="1" si="34"/>
        <v>0</v>
      </c>
      <c r="CD40" s="18">
        <f t="shared" ca="1" si="35"/>
        <v>0</v>
      </c>
      <c r="CE40" s="18">
        <f t="shared" ca="1" si="35"/>
        <v>0</v>
      </c>
      <c r="CF40" s="18">
        <f t="shared" ca="1" si="35"/>
        <v>0</v>
      </c>
      <c r="CG40" s="18">
        <f t="shared" ca="1" si="35"/>
        <v>0</v>
      </c>
      <c r="CH40" s="18">
        <f t="shared" ca="1" si="35"/>
        <v>0</v>
      </c>
      <c r="CI40" s="18">
        <f t="shared" ca="1" si="35"/>
        <v>0</v>
      </c>
      <c r="CJ40" s="19">
        <f t="shared" ca="1" si="24"/>
        <v>0</v>
      </c>
      <c r="CK40" s="18">
        <f t="shared" ca="1" si="27"/>
        <v>0</v>
      </c>
      <c r="CL40" s="18">
        <f t="shared" ca="1" si="27"/>
        <v>0</v>
      </c>
      <c r="CM40" s="19">
        <f t="shared" ca="1" si="25"/>
        <v>0</v>
      </c>
      <c r="CN40" s="18">
        <f t="shared" ca="1" si="28"/>
        <v>0</v>
      </c>
      <c r="CO40" s="18">
        <f t="shared" ca="1" si="28"/>
        <v>0</v>
      </c>
      <c r="CP40" s="19">
        <f t="shared" ca="1" si="26"/>
        <v>0</v>
      </c>
      <c r="CQ40" s="18">
        <f t="shared" ca="1" si="36"/>
        <v>0</v>
      </c>
      <c r="CR40" s="18">
        <f t="shared" ca="1" si="36"/>
        <v>0</v>
      </c>
      <c r="CS40" s="18">
        <f t="shared" ca="1" si="36"/>
        <v>4378336.04</v>
      </c>
      <c r="CT40" s="18">
        <f t="shared" ca="1" si="36"/>
        <v>54437.26</v>
      </c>
      <c r="CU40" s="18">
        <f t="shared" ca="1" si="36"/>
        <v>0</v>
      </c>
      <c r="CV40" s="19">
        <f t="shared" ca="1" si="14"/>
        <v>1009578468.6800001</v>
      </c>
    </row>
    <row r="41" spans="1:100" ht="12.75" customHeight="1">
      <c r="A41" s="55" t="s">
        <v>215</v>
      </c>
      <c r="B41" s="17">
        <v>1048</v>
      </c>
      <c r="C41" s="56" t="s">
        <v>147</v>
      </c>
      <c r="D41" s="19">
        <f t="shared" ca="1" si="23"/>
        <v>165095674.07000721</v>
      </c>
      <c r="E41" s="18">
        <f t="shared" ca="1" si="31"/>
        <v>73841315.670006722</v>
      </c>
      <c r="F41" s="18">
        <f t="shared" ca="1" si="31"/>
        <v>32719120.490000181</v>
      </c>
      <c r="G41" s="18">
        <f t="shared" ca="1" si="31"/>
        <v>58535237.910000309</v>
      </c>
      <c r="H41" s="18">
        <f t="shared" ca="1" si="31"/>
        <v>0</v>
      </c>
      <c r="I41" s="18">
        <f t="shared" ca="1" si="31"/>
        <v>198441694.38000029</v>
      </c>
      <c r="J41" s="18">
        <f t="shared" ca="1" si="31"/>
        <v>0</v>
      </c>
      <c r="K41" s="18">
        <f t="shared" ca="1" si="31"/>
        <v>0</v>
      </c>
      <c r="L41" s="18">
        <f t="shared" ca="1" si="31"/>
        <v>0</v>
      </c>
      <c r="M41" s="18">
        <f t="shared" ca="1" si="31"/>
        <v>0</v>
      </c>
      <c r="N41" s="18">
        <f t="shared" ca="1" si="31"/>
        <v>0</v>
      </c>
      <c r="O41" s="18">
        <f t="shared" ca="1" si="31"/>
        <v>6883043.4299999448</v>
      </c>
      <c r="P41" s="18">
        <f t="shared" ca="1" si="31"/>
        <v>0</v>
      </c>
      <c r="Q41" s="18">
        <f t="shared" ca="1" si="31"/>
        <v>1119739.5</v>
      </c>
      <c r="R41" s="18">
        <f t="shared" ca="1" si="31"/>
        <v>0</v>
      </c>
      <c r="S41" s="18">
        <f t="shared" ca="1" si="31"/>
        <v>0</v>
      </c>
      <c r="T41" s="18">
        <f t="shared" ca="1" si="1"/>
        <v>4450807169.25002</v>
      </c>
      <c r="U41" s="18">
        <f t="shared" ca="1" si="32"/>
        <v>57373612.490000002</v>
      </c>
      <c r="V41" s="18">
        <f t="shared" ca="1" si="32"/>
        <v>294378958.78999799</v>
      </c>
      <c r="W41" s="18">
        <f t="shared" ca="1" si="32"/>
        <v>2616219357.9399972</v>
      </c>
      <c r="X41" s="18">
        <f t="shared" ca="1" si="32"/>
        <v>0</v>
      </c>
      <c r="Y41" s="18">
        <f t="shared" ca="1" si="32"/>
        <v>9943143.1699999925</v>
      </c>
      <c r="Z41" s="18">
        <f t="shared" ca="1" si="32"/>
        <v>8541150.2899968605</v>
      </c>
      <c r="AA41" s="18">
        <f t="shared" ca="1" si="32"/>
        <v>0</v>
      </c>
      <c r="AB41" s="18">
        <f t="shared" ca="1" si="32"/>
        <v>0</v>
      </c>
      <c r="AC41" s="18">
        <f t="shared" ca="1" si="32"/>
        <v>5624672.54</v>
      </c>
      <c r="AD41" s="18">
        <f t="shared" ca="1" si="32"/>
        <v>9872729.4500013329</v>
      </c>
      <c r="AE41" s="18">
        <f t="shared" ca="1" si="32"/>
        <v>0</v>
      </c>
      <c r="AF41" s="18">
        <f t="shared" ca="1" si="32"/>
        <v>0</v>
      </c>
      <c r="AG41" s="18">
        <f t="shared" ca="1" si="32"/>
        <v>3642595.87</v>
      </c>
      <c r="AH41" s="18">
        <f t="shared" ca="1" si="32"/>
        <v>17408293.900000002</v>
      </c>
      <c r="AI41" s="18">
        <f t="shared" ca="1" si="32"/>
        <v>47670.04</v>
      </c>
      <c r="AJ41" s="18">
        <f t="shared" ca="1" si="32"/>
        <v>2294931.16</v>
      </c>
      <c r="AK41" s="18">
        <f t="shared" ca="1" si="29"/>
        <v>31410</v>
      </c>
      <c r="AL41" s="18">
        <f t="shared" ca="1" si="29"/>
        <v>0</v>
      </c>
      <c r="AM41" s="18">
        <f t="shared" ca="1" si="29"/>
        <v>49750.539999999855</v>
      </c>
      <c r="AN41" s="18">
        <f t="shared" ca="1" si="29"/>
        <v>0</v>
      </c>
      <c r="AO41" s="18">
        <f t="shared" ca="1" si="29"/>
        <v>0</v>
      </c>
      <c r="AP41" s="18">
        <f t="shared" ca="1" si="29"/>
        <v>501514.58999999962</v>
      </c>
      <c r="AQ41" s="18">
        <f t="shared" ca="1" si="29"/>
        <v>0</v>
      </c>
      <c r="AR41" s="18">
        <f t="shared" ca="1" si="29"/>
        <v>0</v>
      </c>
      <c r="AS41" s="18">
        <f t="shared" ca="1" si="29"/>
        <v>0</v>
      </c>
      <c r="AT41" s="18">
        <f t="shared" ca="1" si="29"/>
        <v>1271691454.2899466</v>
      </c>
      <c r="AU41" s="18">
        <f t="shared" ca="1" si="29"/>
        <v>64707763.980001368</v>
      </c>
      <c r="AV41" s="18">
        <f t="shared" ca="1" si="29"/>
        <v>24265077.440000594</v>
      </c>
      <c r="AW41" s="18">
        <f t="shared" ca="1" si="29"/>
        <v>0</v>
      </c>
      <c r="AX41" s="18">
        <f t="shared" ca="1" si="29"/>
        <v>535085724.57998979</v>
      </c>
      <c r="AY41" s="18">
        <f t="shared" ca="1" si="29"/>
        <v>0</v>
      </c>
      <c r="AZ41" s="18">
        <f t="shared" ca="1" si="29"/>
        <v>0</v>
      </c>
      <c r="BA41" s="18">
        <f t="shared" ca="1" si="33"/>
        <v>0</v>
      </c>
      <c r="BB41" s="18">
        <f t="shared" ca="1" si="33"/>
        <v>0</v>
      </c>
      <c r="BC41" s="18">
        <f t="shared" ca="1" si="33"/>
        <v>0</v>
      </c>
      <c r="BD41" s="18">
        <f t="shared" ca="1" si="33"/>
        <v>1241296775.6999743</v>
      </c>
      <c r="BE41" s="18">
        <f t="shared" ca="1" si="33"/>
        <v>0</v>
      </c>
      <c r="BF41" s="18">
        <f t="shared" ca="1" si="33"/>
        <v>0</v>
      </c>
      <c r="BG41" s="18">
        <f t="shared" ca="1" si="33"/>
        <v>0</v>
      </c>
      <c r="BH41" s="18">
        <f t="shared" ca="1" si="33"/>
        <v>0</v>
      </c>
      <c r="BI41" s="18">
        <f t="shared" ca="1" si="33"/>
        <v>0</v>
      </c>
      <c r="BJ41" s="18">
        <f t="shared" ca="1" si="33"/>
        <v>0</v>
      </c>
      <c r="BK41" s="18">
        <f t="shared" ca="1" si="33"/>
        <v>0</v>
      </c>
      <c r="BL41" s="18">
        <f t="shared" ca="1" si="33"/>
        <v>10235.639999998806</v>
      </c>
      <c r="BM41" s="18">
        <f t="shared" ca="1" si="33"/>
        <v>0</v>
      </c>
      <c r="BN41" s="18">
        <f t="shared" ca="1" si="33"/>
        <v>438364127.74945873</v>
      </c>
      <c r="BO41" s="18">
        <f t="shared" ca="1" si="33"/>
        <v>0</v>
      </c>
      <c r="BP41" s="18">
        <f t="shared" ca="1" si="33"/>
        <v>119531744.56999999</v>
      </c>
      <c r="BQ41" s="18">
        <f t="shared" ca="1" si="34"/>
        <v>0</v>
      </c>
      <c r="BR41" s="18">
        <f t="shared" ca="1" si="34"/>
        <v>1095675.2100000004</v>
      </c>
      <c r="BS41" s="18">
        <f t="shared" ca="1" si="34"/>
        <v>100145826.7199994</v>
      </c>
      <c r="BT41" s="18">
        <f t="shared" ca="1" si="34"/>
        <v>0</v>
      </c>
      <c r="BU41" s="18">
        <f t="shared" ca="1" si="34"/>
        <v>0</v>
      </c>
      <c r="BV41" s="18">
        <f t="shared" ca="1" si="34"/>
        <v>49750.539999999855</v>
      </c>
      <c r="BW41" s="18">
        <f t="shared" ca="1" si="34"/>
        <v>0</v>
      </c>
      <c r="BX41" s="18">
        <f t="shared" ca="1" si="34"/>
        <v>2572093.54</v>
      </c>
      <c r="BY41" s="18">
        <f t="shared" ca="1" si="34"/>
        <v>0</v>
      </c>
      <c r="BZ41" s="18">
        <f t="shared" ca="1" si="34"/>
        <v>0</v>
      </c>
      <c r="CA41" s="18">
        <f t="shared" ca="1" si="34"/>
        <v>49753063.869999997</v>
      </c>
      <c r="CB41" s="18">
        <f t="shared" ca="1" si="34"/>
        <v>1104379761.0700035</v>
      </c>
      <c r="CC41" s="18">
        <f t="shared" ca="1" si="34"/>
        <v>4935860.4399999995</v>
      </c>
      <c r="CD41" s="18">
        <f t="shared" ca="1" si="35"/>
        <v>408885604.65999985</v>
      </c>
      <c r="CE41" s="18">
        <f t="shared" ca="1" si="35"/>
        <v>0</v>
      </c>
      <c r="CF41" s="18">
        <f t="shared" ca="1" si="35"/>
        <v>0</v>
      </c>
      <c r="CG41" s="18">
        <f t="shared" ca="1" si="35"/>
        <v>11725682.23</v>
      </c>
      <c r="CH41" s="18">
        <f t="shared" ca="1" si="35"/>
        <v>143563382.16000018</v>
      </c>
      <c r="CI41" s="18">
        <f t="shared" ca="1" si="35"/>
        <v>0</v>
      </c>
      <c r="CJ41" s="19">
        <f t="shared" ca="1" si="24"/>
        <v>415841070.31999999</v>
      </c>
      <c r="CK41" s="18">
        <f t="shared" ca="1" si="27"/>
        <v>0</v>
      </c>
      <c r="CL41" s="18">
        <f t="shared" ca="1" si="27"/>
        <v>0</v>
      </c>
      <c r="CM41" s="19">
        <f t="shared" ca="1" si="25"/>
        <v>360724578.89999998</v>
      </c>
      <c r="CN41" s="18">
        <f t="shared" ca="1" si="28"/>
        <v>0</v>
      </c>
      <c r="CO41" s="18">
        <f t="shared" ca="1" si="28"/>
        <v>360724578.89999998</v>
      </c>
      <c r="CP41" s="19">
        <f t="shared" ca="1" si="26"/>
        <v>55116491.420000002</v>
      </c>
      <c r="CQ41" s="18">
        <f t="shared" ca="1" si="36"/>
        <v>0</v>
      </c>
      <c r="CR41" s="18">
        <f t="shared" ca="1" si="36"/>
        <v>55116491.420000002</v>
      </c>
      <c r="CS41" s="18">
        <f t="shared" ca="1" si="36"/>
        <v>272202.84999999998</v>
      </c>
      <c r="CT41" s="18">
        <f t="shared" ca="1" si="36"/>
        <v>0</v>
      </c>
      <c r="CU41" s="18">
        <f t="shared" ca="1" si="36"/>
        <v>0</v>
      </c>
      <c r="CV41" s="19">
        <f t="shared" ca="1" si="14"/>
        <v>13786449988.959396</v>
      </c>
    </row>
    <row r="42" spans="1:100" ht="12.75" customHeight="1">
      <c r="A42" s="55" t="s">
        <v>217</v>
      </c>
      <c r="B42" s="17">
        <v>1049</v>
      </c>
      <c r="C42" s="56" t="s">
        <v>147</v>
      </c>
      <c r="D42" s="19">
        <f t="shared" ca="1" si="23"/>
        <v>15104976.16999995</v>
      </c>
      <c r="E42" s="18">
        <f t="shared" ca="1" si="31"/>
        <v>8291829.4799999744</v>
      </c>
      <c r="F42" s="18">
        <f t="shared" ca="1" si="31"/>
        <v>0</v>
      </c>
      <c r="G42" s="18">
        <f t="shared" ca="1" si="31"/>
        <v>6813146.6899999743</v>
      </c>
      <c r="H42" s="18">
        <f t="shared" ca="1" si="31"/>
        <v>201.55</v>
      </c>
      <c r="I42" s="18">
        <f t="shared" ca="1" si="31"/>
        <v>76316783.51000011</v>
      </c>
      <c r="J42" s="18">
        <f t="shared" ca="1" si="31"/>
        <v>0</v>
      </c>
      <c r="K42" s="18">
        <f t="shared" ca="1" si="31"/>
        <v>0</v>
      </c>
      <c r="L42" s="18">
        <f t="shared" ca="1" si="31"/>
        <v>0</v>
      </c>
      <c r="M42" s="18">
        <f t="shared" ca="1" si="31"/>
        <v>0</v>
      </c>
      <c r="N42" s="18">
        <f t="shared" ca="1" si="31"/>
        <v>0</v>
      </c>
      <c r="O42" s="18">
        <f t="shared" ca="1" si="31"/>
        <v>24240922.490000267</v>
      </c>
      <c r="P42" s="18">
        <f t="shared" ca="1" si="31"/>
        <v>0</v>
      </c>
      <c r="Q42" s="18">
        <f t="shared" ca="1" si="31"/>
        <v>3068127.76</v>
      </c>
      <c r="R42" s="18">
        <f t="shared" ca="1" si="31"/>
        <v>0</v>
      </c>
      <c r="S42" s="18">
        <f t="shared" ca="1" si="31"/>
        <v>0</v>
      </c>
      <c r="T42" s="18">
        <f t="shared" ca="1" si="1"/>
        <v>1817729284.0545847</v>
      </c>
      <c r="U42" s="18">
        <f t="shared" ca="1" si="32"/>
        <v>93695411.440001011</v>
      </c>
      <c r="V42" s="18">
        <f t="shared" ca="1" si="32"/>
        <v>383267638.25027519</v>
      </c>
      <c r="W42" s="18">
        <f t="shared" ca="1" si="32"/>
        <v>1231491987.43997</v>
      </c>
      <c r="X42" s="18">
        <f t="shared" ca="1" si="32"/>
        <v>0</v>
      </c>
      <c r="Y42" s="18">
        <f t="shared" ca="1" si="32"/>
        <v>780652.28999999992</v>
      </c>
      <c r="Z42" s="18">
        <f t="shared" ca="1" si="32"/>
        <v>2808184.1799999899</v>
      </c>
      <c r="AA42" s="18">
        <f t="shared" ca="1" si="32"/>
        <v>0</v>
      </c>
      <c r="AB42" s="18">
        <f t="shared" ca="1" si="32"/>
        <v>0</v>
      </c>
      <c r="AC42" s="18">
        <f t="shared" ca="1" si="32"/>
        <v>1946763.4199999853</v>
      </c>
      <c r="AD42" s="18">
        <f t="shared" ca="1" si="32"/>
        <v>1895574.6299999976</v>
      </c>
      <c r="AE42" s="18">
        <f t="shared" ca="1" si="32"/>
        <v>0</v>
      </c>
      <c r="AF42" s="18">
        <f t="shared" ca="1" si="32"/>
        <v>0</v>
      </c>
      <c r="AG42" s="18">
        <f t="shared" ca="1" si="32"/>
        <v>0</v>
      </c>
      <c r="AH42" s="18">
        <f t="shared" ca="1" si="32"/>
        <v>0</v>
      </c>
      <c r="AI42" s="18">
        <f t="shared" ca="1" si="32"/>
        <v>0</v>
      </c>
      <c r="AJ42" s="18">
        <f t="shared" ca="1" si="32"/>
        <v>2603966.73</v>
      </c>
      <c r="AK42" s="18">
        <f t="shared" ca="1" si="29"/>
        <v>0</v>
      </c>
      <c r="AL42" s="18">
        <f t="shared" ca="1" si="29"/>
        <v>0</v>
      </c>
      <c r="AM42" s="18">
        <f t="shared" ca="1" si="29"/>
        <v>0</v>
      </c>
      <c r="AN42" s="18">
        <f t="shared" ca="1" si="29"/>
        <v>0</v>
      </c>
      <c r="AO42" s="18">
        <f t="shared" ca="1" si="29"/>
        <v>0</v>
      </c>
      <c r="AP42" s="18">
        <f t="shared" ca="1" si="29"/>
        <v>63735.360000000008</v>
      </c>
      <c r="AQ42" s="18">
        <f t="shared" ca="1" si="29"/>
        <v>0</v>
      </c>
      <c r="AR42" s="18">
        <f t="shared" ca="1" si="29"/>
        <v>0</v>
      </c>
      <c r="AS42" s="18">
        <f t="shared" ca="1" si="29"/>
        <v>0</v>
      </c>
      <c r="AT42" s="18">
        <f t="shared" ca="1" si="29"/>
        <v>73894497.840000123</v>
      </c>
      <c r="AU42" s="18">
        <f t="shared" ca="1" si="29"/>
        <v>1240287.7300000039</v>
      </c>
      <c r="AV42" s="18">
        <f t="shared" ca="1" si="29"/>
        <v>1075073.9700000065</v>
      </c>
      <c r="AW42" s="18">
        <f t="shared" ca="1" si="29"/>
        <v>0</v>
      </c>
      <c r="AX42" s="18">
        <f t="shared" ca="1" si="29"/>
        <v>1068851.5400000059</v>
      </c>
      <c r="AY42" s="18">
        <f t="shared" ca="1" si="29"/>
        <v>0</v>
      </c>
      <c r="AZ42" s="18">
        <f t="shared" ca="1" si="29"/>
        <v>0</v>
      </c>
      <c r="BA42" s="18">
        <f t="shared" ca="1" si="33"/>
        <v>0</v>
      </c>
      <c r="BB42" s="18">
        <f t="shared" ca="1" si="33"/>
        <v>0</v>
      </c>
      <c r="BC42" s="18">
        <f t="shared" ca="1" si="33"/>
        <v>0</v>
      </c>
      <c r="BD42" s="18">
        <f t="shared" ca="1" si="33"/>
        <v>35423285.46998693</v>
      </c>
      <c r="BE42" s="18">
        <f t="shared" ca="1" si="33"/>
        <v>0</v>
      </c>
      <c r="BF42" s="18">
        <f t="shared" ca="1" si="33"/>
        <v>0</v>
      </c>
      <c r="BG42" s="18">
        <f t="shared" ca="1" si="33"/>
        <v>0</v>
      </c>
      <c r="BH42" s="18">
        <f t="shared" ca="1" si="33"/>
        <v>0</v>
      </c>
      <c r="BI42" s="18">
        <f t="shared" ca="1" si="33"/>
        <v>0</v>
      </c>
      <c r="BJ42" s="18">
        <f t="shared" ca="1" si="33"/>
        <v>0</v>
      </c>
      <c r="BK42" s="18">
        <f t="shared" ca="1" si="33"/>
        <v>0</v>
      </c>
      <c r="BL42" s="18">
        <f t="shared" ca="1" si="33"/>
        <v>0</v>
      </c>
      <c r="BM42" s="18">
        <f t="shared" ca="1" si="33"/>
        <v>0</v>
      </c>
      <c r="BN42" s="18">
        <f t="shared" ca="1" si="33"/>
        <v>110838670.73003285</v>
      </c>
      <c r="BO42" s="18">
        <f t="shared" ca="1" si="33"/>
        <v>0</v>
      </c>
      <c r="BP42" s="18">
        <f t="shared" ca="1" si="33"/>
        <v>1151038.5399999984</v>
      </c>
      <c r="BQ42" s="18">
        <f t="shared" ca="1" si="34"/>
        <v>0</v>
      </c>
      <c r="BR42" s="18">
        <f t="shared" ca="1" si="34"/>
        <v>18192.12</v>
      </c>
      <c r="BS42" s="18">
        <f t="shared" ca="1" si="34"/>
        <v>1230118.7800000003</v>
      </c>
      <c r="BT42" s="18">
        <f t="shared" ca="1" si="34"/>
        <v>0</v>
      </c>
      <c r="BU42" s="18">
        <f t="shared" ca="1" si="34"/>
        <v>0</v>
      </c>
      <c r="BV42" s="18">
        <f t="shared" ca="1" si="34"/>
        <v>0</v>
      </c>
      <c r="BW42" s="18">
        <f t="shared" ca="1" si="34"/>
        <v>0</v>
      </c>
      <c r="BX42" s="18">
        <f t="shared" ca="1" si="34"/>
        <v>-269.29000000000002</v>
      </c>
      <c r="BY42" s="18">
        <f t="shared" ca="1" si="34"/>
        <v>0</v>
      </c>
      <c r="BZ42" s="18">
        <f t="shared" ca="1" si="34"/>
        <v>0</v>
      </c>
      <c r="CA42" s="18">
        <f t="shared" ca="1" si="34"/>
        <v>995071.92000000016</v>
      </c>
      <c r="CB42" s="18">
        <f t="shared" ca="1" si="34"/>
        <v>143445921.41000038</v>
      </c>
      <c r="CC42" s="18">
        <f t="shared" ca="1" si="34"/>
        <v>0</v>
      </c>
      <c r="CD42" s="18">
        <f t="shared" ca="1" si="35"/>
        <v>7564043.3399999961</v>
      </c>
      <c r="CE42" s="18">
        <f t="shared" ca="1" si="35"/>
        <v>0</v>
      </c>
      <c r="CF42" s="18">
        <f t="shared" ca="1" si="35"/>
        <v>0</v>
      </c>
      <c r="CG42" s="18">
        <f t="shared" ca="1" si="35"/>
        <v>0</v>
      </c>
      <c r="CH42" s="18">
        <f t="shared" ca="1" si="35"/>
        <v>254754.74</v>
      </c>
      <c r="CI42" s="18">
        <f t="shared" ca="1" si="35"/>
        <v>0</v>
      </c>
      <c r="CJ42" s="19">
        <f t="shared" ca="1" si="24"/>
        <v>136077753.32000017</v>
      </c>
      <c r="CK42" s="18">
        <f t="shared" ca="1" si="27"/>
        <v>0</v>
      </c>
      <c r="CL42" s="18">
        <f t="shared" ca="1" si="27"/>
        <v>5570958</v>
      </c>
      <c r="CM42" s="19">
        <f t="shared" ca="1" si="25"/>
        <v>130506795.32000016</v>
      </c>
      <c r="CN42" s="18">
        <f t="shared" ca="1" si="28"/>
        <v>1911136.0700000019</v>
      </c>
      <c r="CO42" s="18">
        <f t="shared" ca="1" si="28"/>
        <v>128595659.25000015</v>
      </c>
      <c r="CP42" s="19">
        <f t="shared" ca="1" si="26"/>
        <v>0</v>
      </c>
      <c r="CQ42" s="18">
        <f t="shared" ca="1" si="36"/>
        <v>0</v>
      </c>
      <c r="CR42" s="18">
        <f t="shared" ca="1" si="36"/>
        <v>0</v>
      </c>
      <c r="CS42" s="18">
        <f t="shared" ca="1" si="36"/>
        <v>8829396.1800000556</v>
      </c>
      <c r="CT42" s="18">
        <f t="shared" ca="1" si="36"/>
        <v>0</v>
      </c>
      <c r="CU42" s="18">
        <f t="shared" ca="1" si="36"/>
        <v>0</v>
      </c>
      <c r="CV42" s="19">
        <f t="shared" ref="CV42:CV56" ca="1" si="37">+D42+SUM(H42:CJ42)+SUM(CS42:CU42)</f>
        <v>4178120897.614852</v>
      </c>
    </row>
    <row r="43" spans="1:100" ht="12.75" customHeight="1">
      <c r="A43" s="55" t="s">
        <v>219</v>
      </c>
      <c r="B43" s="17">
        <v>1051</v>
      </c>
      <c r="C43" s="56" t="s">
        <v>147</v>
      </c>
      <c r="D43" s="19">
        <f t="shared" ca="1" si="23"/>
        <v>-1509612.84</v>
      </c>
      <c r="E43" s="18">
        <f t="shared" ca="1" si="31"/>
        <v>-60323.61</v>
      </c>
      <c r="F43" s="18">
        <f t="shared" ca="1" si="31"/>
        <v>-1449289.23</v>
      </c>
      <c r="G43" s="18">
        <f t="shared" ca="1" si="31"/>
        <v>0</v>
      </c>
      <c r="H43" s="18">
        <f t="shared" ca="1" si="31"/>
        <v>-171.39</v>
      </c>
      <c r="I43" s="18">
        <f t="shared" ca="1" si="31"/>
        <v>0</v>
      </c>
      <c r="J43" s="18">
        <f t="shared" ca="1" si="31"/>
        <v>0</v>
      </c>
      <c r="K43" s="18">
        <f t="shared" ca="1" si="31"/>
        <v>-1143973</v>
      </c>
      <c r="L43" s="18">
        <f t="shared" ca="1" si="31"/>
        <v>0</v>
      </c>
      <c r="M43" s="18">
        <f t="shared" ca="1" si="31"/>
        <v>0</v>
      </c>
      <c r="N43" s="18">
        <f t="shared" ca="1" si="31"/>
        <v>0</v>
      </c>
      <c r="O43" s="18">
        <f t="shared" ca="1" si="31"/>
        <v>-153964.91</v>
      </c>
      <c r="P43" s="18">
        <f t="shared" ca="1" si="31"/>
        <v>0</v>
      </c>
      <c r="Q43" s="18">
        <f t="shared" ca="1" si="31"/>
        <v>0</v>
      </c>
      <c r="R43" s="18">
        <f t="shared" ca="1" si="31"/>
        <v>0</v>
      </c>
      <c r="S43" s="18">
        <f t="shared" ca="1" si="31"/>
        <v>0</v>
      </c>
      <c r="T43" s="18">
        <f t="shared" ca="1" si="1"/>
        <v>0</v>
      </c>
      <c r="U43" s="18">
        <f t="shared" ca="1" si="32"/>
        <v>0</v>
      </c>
      <c r="V43" s="18">
        <f t="shared" ca="1" si="32"/>
        <v>-3901.2599999999998</v>
      </c>
      <c r="W43" s="18">
        <f t="shared" ca="1" si="32"/>
        <v>-139272.04</v>
      </c>
      <c r="X43" s="18">
        <f t="shared" ca="1" si="32"/>
        <v>-170.95</v>
      </c>
      <c r="Y43" s="18">
        <f t="shared" ca="1" si="32"/>
        <v>-63297.789999999994</v>
      </c>
      <c r="Z43" s="18">
        <f t="shared" ca="1" si="32"/>
        <v>-201958.57</v>
      </c>
      <c r="AA43" s="18">
        <f t="shared" ca="1" si="32"/>
        <v>0</v>
      </c>
      <c r="AB43" s="18">
        <f t="shared" ca="1" si="32"/>
        <v>0</v>
      </c>
      <c r="AC43" s="18">
        <f t="shared" ca="1" si="32"/>
        <v>-204.24</v>
      </c>
      <c r="AD43" s="18">
        <f t="shared" ca="1" si="32"/>
        <v>-371897.05</v>
      </c>
      <c r="AE43" s="18">
        <f t="shared" ca="1" si="32"/>
        <v>0</v>
      </c>
      <c r="AF43" s="18">
        <f t="shared" ca="1" si="32"/>
        <v>0</v>
      </c>
      <c r="AG43" s="18">
        <f t="shared" ca="1" si="32"/>
        <v>0</v>
      </c>
      <c r="AH43" s="18">
        <f t="shared" ca="1" si="32"/>
        <v>0</v>
      </c>
      <c r="AI43" s="18">
        <f t="shared" ca="1" si="32"/>
        <v>0</v>
      </c>
      <c r="AJ43" s="18">
        <f t="shared" ca="1" si="32"/>
        <v>-3025067.72</v>
      </c>
      <c r="AK43" s="18">
        <f t="shared" ca="1" si="29"/>
        <v>0</v>
      </c>
      <c r="AL43" s="18">
        <f t="shared" ca="1" si="29"/>
        <v>0</v>
      </c>
      <c r="AM43" s="18">
        <f t="shared" ca="1" si="29"/>
        <v>-47367.08</v>
      </c>
      <c r="AN43" s="18">
        <f t="shared" ca="1" si="29"/>
        <v>0</v>
      </c>
      <c r="AO43" s="18">
        <f t="shared" ca="1" si="29"/>
        <v>0</v>
      </c>
      <c r="AP43" s="18">
        <f t="shared" ca="1" si="29"/>
        <v>-3947.4</v>
      </c>
      <c r="AQ43" s="18">
        <f t="shared" ca="1" si="29"/>
        <v>0</v>
      </c>
      <c r="AR43" s="18">
        <f t="shared" ca="1" si="29"/>
        <v>0</v>
      </c>
      <c r="AS43" s="18">
        <f t="shared" ca="1" si="29"/>
        <v>0</v>
      </c>
      <c r="AT43" s="18">
        <f t="shared" ca="1" si="29"/>
        <v>-1692073.8</v>
      </c>
      <c r="AU43" s="18">
        <f t="shared" ca="1" si="29"/>
        <v>-346243.39999999997</v>
      </c>
      <c r="AV43" s="18">
        <f t="shared" ca="1" si="29"/>
        <v>-942.71</v>
      </c>
      <c r="AW43" s="18">
        <f t="shared" ca="1" si="29"/>
        <v>0</v>
      </c>
      <c r="AX43" s="18">
        <f t="shared" ca="1" si="29"/>
        <v>-942.71</v>
      </c>
      <c r="AY43" s="18">
        <f t="shared" ca="1" si="29"/>
        <v>0</v>
      </c>
      <c r="AZ43" s="18">
        <f t="shared" ca="1" si="29"/>
        <v>0</v>
      </c>
      <c r="BA43" s="18">
        <f t="shared" ca="1" si="33"/>
        <v>139458.06</v>
      </c>
      <c r="BB43" s="18">
        <f t="shared" ca="1" si="33"/>
        <v>0</v>
      </c>
      <c r="BC43" s="18">
        <f t="shared" ca="1" si="33"/>
        <v>0</v>
      </c>
      <c r="BD43" s="18">
        <f t="shared" ca="1" si="33"/>
        <v>-1499.57</v>
      </c>
      <c r="BE43" s="18">
        <f t="shared" ca="1" si="33"/>
        <v>0</v>
      </c>
      <c r="BF43" s="18">
        <f t="shared" ca="1" si="33"/>
        <v>0</v>
      </c>
      <c r="BG43" s="18">
        <f t="shared" ca="1" si="33"/>
        <v>0</v>
      </c>
      <c r="BH43" s="18">
        <f t="shared" ca="1" si="33"/>
        <v>0</v>
      </c>
      <c r="BI43" s="18">
        <f t="shared" ca="1" si="33"/>
        <v>0</v>
      </c>
      <c r="BJ43" s="18">
        <f t="shared" ca="1" si="33"/>
        <v>0</v>
      </c>
      <c r="BK43" s="18">
        <f t="shared" ca="1" si="33"/>
        <v>0</v>
      </c>
      <c r="BL43" s="18">
        <f t="shared" ca="1" si="33"/>
        <v>-28.240000000000002</v>
      </c>
      <c r="BM43" s="18">
        <f t="shared" ca="1" si="33"/>
        <v>0</v>
      </c>
      <c r="BN43" s="18">
        <f t="shared" ca="1" si="33"/>
        <v>-105.88999999999999</v>
      </c>
      <c r="BO43" s="18">
        <f t="shared" ca="1" si="33"/>
        <v>0</v>
      </c>
      <c r="BP43" s="18">
        <f t="shared" ca="1" si="33"/>
        <v>-1204483.49</v>
      </c>
      <c r="BQ43" s="18">
        <f t="shared" ca="1" si="34"/>
        <v>0</v>
      </c>
      <c r="BR43" s="18">
        <f t="shared" ca="1" si="34"/>
        <v>-220152</v>
      </c>
      <c r="BS43" s="18">
        <f t="shared" ca="1" si="34"/>
        <v>-5191.84</v>
      </c>
      <c r="BT43" s="18">
        <f t="shared" ca="1" si="34"/>
        <v>0</v>
      </c>
      <c r="BU43" s="18">
        <f t="shared" ca="1" si="34"/>
        <v>0</v>
      </c>
      <c r="BV43" s="18">
        <f t="shared" ca="1" si="34"/>
        <v>0</v>
      </c>
      <c r="BW43" s="18">
        <f t="shared" ca="1" si="34"/>
        <v>0</v>
      </c>
      <c r="BX43" s="18">
        <f t="shared" ca="1" si="34"/>
        <v>0</v>
      </c>
      <c r="BY43" s="18">
        <f t="shared" ca="1" si="34"/>
        <v>0</v>
      </c>
      <c r="BZ43" s="18">
        <f t="shared" ca="1" si="34"/>
        <v>0</v>
      </c>
      <c r="CA43" s="18">
        <f t="shared" ca="1" si="34"/>
        <v>0</v>
      </c>
      <c r="CB43" s="18">
        <f t="shared" ca="1" si="34"/>
        <v>0</v>
      </c>
      <c r="CC43" s="18">
        <f t="shared" ca="1" si="34"/>
        <v>0</v>
      </c>
      <c r="CD43" s="18">
        <f t="shared" ca="1" si="35"/>
        <v>0</v>
      </c>
      <c r="CE43" s="18">
        <f t="shared" ca="1" si="35"/>
        <v>0</v>
      </c>
      <c r="CF43" s="18">
        <f t="shared" ca="1" si="35"/>
        <v>0</v>
      </c>
      <c r="CG43" s="18">
        <f t="shared" ca="1" si="35"/>
        <v>0</v>
      </c>
      <c r="CH43" s="18">
        <f t="shared" ca="1" si="35"/>
        <v>0</v>
      </c>
      <c r="CI43" s="18">
        <f t="shared" ca="1" si="35"/>
        <v>0</v>
      </c>
      <c r="CJ43" s="19">
        <f t="shared" ca="1" si="24"/>
        <v>0</v>
      </c>
      <c r="CK43" s="18">
        <f t="shared" ca="1" si="27"/>
        <v>0</v>
      </c>
      <c r="CL43" s="18">
        <f t="shared" ca="1" si="27"/>
        <v>0</v>
      </c>
      <c r="CM43" s="19">
        <f t="shared" ca="1" si="25"/>
        <v>0</v>
      </c>
      <c r="CN43" s="18">
        <f t="shared" ca="1" si="28"/>
        <v>0</v>
      </c>
      <c r="CO43" s="18">
        <f t="shared" ca="1" si="28"/>
        <v>0</v>
      </c>
      <c r="CP43" s="19">
        <f t="shared" ca="1" si="26"/>
        <v>0</v>
      </c>
      <c r="CQ43" s="18">
        <f t="shared" ca="1" si="36"/>
        <v>0</v>
      </c>
      <c r="CR43" s="18">
        <f t="shared" ca="1" si="36"/>
        <v>0</v>
      </c>
      <c r="CS43" s="18">
        <f t="shared" ca="1" si="36"/>
        <v>0</v>
      </c>
      <c r="CT43" s="18">
        <f t="shared" ca="1" si="36"/>
        <v>0</v>
      </c>
      <c r="CU43" s="18">
        <f t="shared" ca="1" si="36"/>
        <v>0</v>
      </c>
      <c r="CV43" s="19">
        <f t="shared" ca="1" si="37"/>
        <v>-9997011.8300000019</v>
      </c>
    </row>
    <row r="44" spans="1:100" ht="12.75" customHeight="1">
      <c r="A44" s="55" t="s">
        <v>221</v>
      </c>
      <c r="B44" s="17">
        <v>1052</v>
      </c>
      <c r="C44" s="56" t="s">
        <v>147</v>
      </c>
      <c r="D44" s="19">
        <f t="shared" ca="1" si="23"/>
        <v>913967.06</v>
      </c>
      <c r="E44" s="18">
        <f t="shared" ca="1" si="31"/>
        <v>79575.819999999963</v>
      </c>
      <c r="F44" s="18">
        <f t="shared" ca="1" si="31"/>
        <v>0</v>
      </c>
      <c r="G44" s="18">
        <f t="shared" ca="1" si="31"/>
        <v>834391.24000000011</v>
      </c>
      <c r="H44" s="18">
        <f t="shared" ca="1" si="31"/>
        <v>38509.479999999996</v>
      </c>
      <c r="I44" s="18">
        <f t="shared" ca="1" si="31"/>
        <v>1717982.7200000011</v>
      </c>
      <c r="J44" s="18">
        <f t="shared" ca="1" si="31"/>
        <v>0</v>
      </c>
      <c r="K44" s="18">
        <f t="shared" ca="1" si="31"/>
        <v>8538490.0799999982</v>
      </c>
      <c r="L44" s="18">
        <f t="shared" ca="1" si="31"/>
        <v>0</v>
      </c>
      <c r="M44" s="18">
        <f t="shared" ca="1" si="31"/>
        <v>0</v>
      </c>
      <c r="N44" s="18">
        <f t="shared" ca="1" si="31"/>
        <v>0</v>
      </c>
      <c r="O44" s="18">
        <f t="shared" ca="1" si="31"/>
        <v>5115784.6499999985</v>
      </c>
      <c r="P44" s="18">
        <f t="shared" ca="1" si="31"/>
        <v>0</v>
      </c>
      <c r="Q44" s="18">
        <f t="shared" ca="1" si="31"/>
        <v>258294.89</v>
      </c>
      <c r="R44" s="18">
        <f t="shared" ca="1" si="31"/>
        <v>0</v>
      </c>
      <c r="S44" s="18">
        <f t="shared" ca="1" si="31"/>
        <v>0</v>
      </c>
      <c r="T44" s="18">
        <f t="shared" ca="1" si="1"/>
        <v>0</v>
      </c>
      <c r="U44" s="18">
        <f t="shared" ca="1" si="32"/>
        <v>0</v>
      </c>
      <c r="V44" s="18">
        <f t="shared" ca="1" si="32"/>
        <v>3641284.4899999942</v>
      </c>
      <c r="W44" s="18">
        <f t="shared" ca="1" si="32"/>
        <v>16254675.240000276</v>
      </c>
      <c r="X44" s="18">
        <f t="shared" ca="1" si="32"/>
        <v>0</v>
      </c>
      <c r="Y44" s="18">
        <f t="shared" ca="1" si="32"/>
        <v>1894866.42</v>
      </c>
      <c r="Z44" s="18">
        <f t="shared" ca="1" si="32"/>
        <v>1755051.4800000002</v>
      </c>
      <c r="AA44" s="18">
        <f t="shared" ca="1" si="32"/>
        <v>0</v>
      </c>
      <c r="AB44" s="18">
        <f t="shared" ca="1" si="32"/>
        <v>0</v>
      </c>
      <c r="AC44" s="18">
        <f t="shared" ca="1" si="32"/>
        <v>14001.460000000005</v>
      </c>
      <c r="AD44" s="18">
        <f t="shared" ca="1" si="32"/>
        <v>262775.24000000005</v>
      </c>
      <c r="AE44" s="18">
        <f t="shared" ca="1" si="32"/>
        <v>0</v>
      </c>
      <c r="AF44" s="18">
        <f t="shared" ca="1" si="32"/>
        <v>0</v>
      </c>
      <c r="AG44" s="18">
        <f t="shared" ca="1" si="32"/>
        <v>0</v>
      </c>
      <c r="AH44" s="18">
        <f t="shared" ca="1" si="32"/>
        <v>1996783.76</v>
      </c>
      <c r="AI44" s="18">
        <f t="shared" ca="1" si="32"/>
        <v>0</v>
      </c>
      <c r="AJ44" s="18">
        <f t="shared" ca="1" si="32"/>
        <v>1517087.57</v>
      </c>
      <c r="AK44" s="18">
        <f t="shared" ca="1" si="29"/>
        <v>0</v>
      </c>
      <c r="AL44" s="18">
        <f t="shared" ca="1" si="29"/>
        <v>0</v>
      </c>
      <c r="AM44" s="18">
        <f t="shared" ca="1" si="29"/>
        <v>1180205.5599999998</v>
      </c>
      <c r="AN44" s="18">
        <f t="shared" ca="1" si="29"/>
        <v>0</v>
      </c>
      <c r="AO44" s="18">
        <f t="shared" ca="1" si="29"/>
        <v>0</v>
      </c>
      <c r="AP44" s="18">
        <f t="shared" ca="1" si="29"/>
        <v>2375.8500000000004</v>
      </c>
      <c r="AQ44" s="18">
        <f t="shared" ca="1" si="29"/>
        <v>0</v>
      </c>
      <c r="AR44" s="18">
        <f t="shared" ca="1" si="29"/>
        <v>0</v>
      </c>
      <c r="AS44" s="18">
        <f t="shared" ca="1" si="29"/>
        <v>0</v>
      </c>
      <c r="AT44" s="18">
        <f t="shared" ca="1" si="29"/>
        <v>17351130.159999996</v>
      </c>
      <c r="AU44" s="18">
        <f t="shared" ca="1" si="29"/>
        <v>245124.48999999996</v>
      </c>
      <c r="AV44" s="18">
        <f t="shared" ca="1" si="29"/>
        <v>112876.70000000006</v>
      </c>
      <c r="AW44" s="18">
        <f t="shared" ca="1" si="29"/>
        <v>0</v>
      </c>
      <c r="AX44" s="18">
        <f t="shared" ca="1" si="29"/>
        <v>42852.999999999985</v>
      </c>
      <c r="AY44" s="18">
        <f t="shared" ca="1" si="29"/>
        <v>0</v>
      </c>
      <c r="AZ44" s="18">
        <f t="shared" ca="1" si="29"/>
        <v>0</v>
      </c>
      <c r="BA44" s="18">
        <f t="shared" ca="1" si="33"/>
        <v>0</v>
      </c>
      <c r="BB44" s="18">
        <f t="shared" ca="1" si="33"/>
        <v>0</v>
      </c>
      <c r="BC44" s="18">
        <f t="shared" ca="1" si="33"/>
        <v>0</v>
      </c>
      <c r="BD44" s="18">
        <f t="shared" ca="1" si="33"/>
        <v>563931.40999999631</v>
      </c>
      <c r="BE44" s="18">
        <f t="shared" ca="1" si="33"/>
        <v>0</v>
      </c>
      <c r="BF44" s="18">
        <f t="shared" ca="1" si="33"/>
        <v>0</v>
      </c>
      <c r="BG44" s="18">
        <f t="shared" ca="1" si="33"/>
        <v>0</v>
      </c>
      <c r="BH44" s="18">
        <f t="shared" ca="1" si="33"/>
        <v>0</v>
      </c>
      <c r="BI44" s="18">
        <f t="shared" ca="1" si="33"/>
        <v>0</v>
      </c>
      <c r="BJ44" s="18">
        <f t="shared" ca="1" si="33"/>
        <v>0</v>
      </c>
      <c r="BK44" s="18">
        <f t="shared" ca="1" si="33"/>
        <v>0</v>
      </c>
      <c r="BL44" s="18">
        <f t="shared" ca="1" si="33"/>
        <v>360.30999999999995</v>
      </c>
      <c r="BM44" s="18">
        <f t="shared" ca="1" si="33"/>
        <v>0</v>
      </c>
      <c r="BN44" s="18">
        <f t="shared" ca="1" si="33"/>
        <v>771335.71000000113</v>
      </c>
      <c r="BO44" s="18">
        <f t="shared" ca="1" si="33"/>
        <v>0</v>
      </c>
      <c r="BP44" s="18">
        <f t="shared" ca="1" si="33"/>
        <v>6131323.8499999996</v>
      </c>
      <c r="BQ44" s="18">
        <f t="shared" ca="1" si="34"/>
        <v>152126.26999999999</v>
      </c>
      <c r="BR44" s="18">
        <f t="shared" ca="1" si="34"/>
        <v>1197694.3599999999</v>
      </c>
      <c r="BS44" s="18">
        <f t="shared" ca="1" si="34"/>
        <v>59731.799999999996</v>
      </c>
      <c r="BT44" s="18">
        <f t="shared" ca="1" si="34"/>
        <v>0</v>
      </c>
      <c r="BU44" s="18">
        <f t="shared" ca="1" si="34"/>
        <v>0</v>
      </c>
      <c r="BV44" s="18">
        <f t="shared" ca="1" si="34"/>
        <v>0</v>
      </c>
      <c r="BW44" s="18">
        <f t="shared" ca="1" si="34"/>
        <v>0</v>
      </c>
      <c r="BX44" s="18">
        <f t="shared" ca="1" si="34"/>
        <v>0</v>
      </c>
      <c r="BY44" s="18">
        <f t="shared" ca="1" si="34"/>
        <v>0</v>
      </c>
      <c r="BZ44" s="18">
        <f t="shared" ca="1" si="34"/>
        <v>0</v>
      </c>
      <c r="CA44" s="18">
        <f t="shared" ca="1" si="34"/>
        <v>0</v>
      </c>
      <c r="CB44" s="18">
        <f t="shared" ca="1" si="34"/>
        <v>0</v>
      </c>
      <c r="CC44" s="18">
        <f t="shared" ca="1" si="34"/>
        <v>0</v>
      </c>
      <c r="CD44" s="18">
        <f t="shared" ca="1" si="35"/>
        <v>0</v>
      </c>
      <c r="CE44" s="18">
        <f t="shared" ca="1" si="35"/>
        <v>0</v>
      </c>
      <c r="CF44" s="18">
        <f t="shared" ca="1" si="35"/>
        <v>0</v>
      </c>
      <c r="CG44" s="18">
        <f t="shared" ca="1" si="35"/>
        <v>0</v>
      </c>
      <c r="CH44" s="18">
        <f t="shared" ca="1" si="35"/>
        <v>0</v>
      </c>
      <c r="CI44" s="18">
        <f t="shared" ca="1" si="35"/>
        <v>0</v>
      </c>
      <c r="CJ44" s="19">
        <f t="shared" ca="1" si="24"/>
        <v>1182062.1300000001</v>
      </c>
      <c r="CK44" s="18">
        <f t="shared" ca="1" si="27"/>
        <v>0</v>
      </c>
      <c r="CL44" s="18">
        <f t="shared" ca="1" si="27"/>
        <v>0</v>
      </c>
      <c r="CM44" s="19">
        <f t="shared" ca="1" si="25"/>
        <v>1182062.1300000001</v>
      </c>
      <c r="CN44" s="18">
        <f t="shared" ca="1" si="28"/>
        <v>91103.2</v>
      </c>
      <c r="CO44" s="18">
        <f t="shared" ca="1" si="28"/>
        <v>1090958.9300000002</v>
      </c>
      <c r="CP44" s="19">
        <f t="shared" ca="1" si="26"/>
        <v>0</v>
      </c>
      <c r="CQ44" s="18">
        <f t="shared" ca="1" si="36"/>
        <v>0</v>
      </c>
      <c r="CR44" s="18">
        <f t="shared" ca="1" si="36"/>
        <v>0</v>
      </c>
      <c r="CS44" s="18">
        <f t="shared" ca="1" si="36"/>
        <v>1132852.2100000058</v>
      </c>
      <c r="CT44" s="18">
        <f t="shared" ca="1" si="36"/>
        <v>0</v>
      </c>
      <c r="CU44" s="18">
        <f t="shared" ca="1" si="36"/>
        <v>0</v>
      </c>
      <c r="CV44" s="19">
        <f t="shared" ca="1" si="37"/>
        <v>74045538.350000262</v>
      </c>
    </row>
    <row r="45" spans="1:100" ht="12.75" customHeight="1">
      <c r="A45" s="55" t="s">
        <v>223</v>
      </c>
      <c r="B45" s="17">
        <v>1053</v>
      </c>
      <c r="C45" s="56" t="s">
        <v>147</v>
      </c>
      <c r="D45" s="19">
        <f t="shared" ca="1" si="23"/>
        <v>15951294.01</v>
      </c>
      <c r="E45" s="18">
        <f t="shared" ca="1" si="31"/>
        <v>15951294.01</v>
      </c>
      <c r="F45" s="18">
        <f t="shared" ca="1" si="31"/>
        <v>0</v>
      </c>
      <c r="G45" s="18">
        <f t="shared" ca="1" si="31"/>
        <v>0</v>
      </c>
      <c r="H45" s="18">
        <f t="shared" ca="1" si="31"/>
        <v>0</v>
      </c>
      <c r="I45" s="18">
        <f t="shared" ca="1" si="31"/>
        <v>339023645.26999998</v>
      </c>
      <c r="J45" s="18">
        <f t="shared" ca="1" si="31"/>
        <v>0</v>
      </c>
      <c r="K45" s="18">
        <f t="shared" ca="1" si="31"/>
        <v>0</v>
      </c>
      <c r="L45" s="18">
        <f t="shared" ca="1" si="31"/>
        <v>0</v>
      </c>
      <c r="M45" s="18">
        <f t="shared" ca="1" si="31"/>
        <v>0</v>
      </c>
      <c r="N45" s="18">
        <f t="shared" ca="1" si="31"/>
        <v>0</v>
      </c>
      <c r="O45" s="18">
        <f t="shared" ca="1" si="31"/>
        <v>0</v>
      </c>
      <c r="P45" s="18">
        <f t="shared" ca="1" si="31"/>
        <v>0</v>
      </c>
      <c r="Q45" s="18">
        <f t="shared" ca="1" si="31"/>
        <v>0</v>
      </c>
      <c r="R45" s="18">
        <f t="shared" ca="1" si="31"/>
        <v>0</v>
      </c>
      <c r="S45" s="18">
        <f t="shared" ca="1" si="31"/>
        <v>0</v>
      </c>
      <c r="T45" s="18">
        <f t="shared" ca="1" si="1"/>
        <v>14954691440.810001</v>
      </c>
      <c r="U45" s="18">
        <f t="shared" ca="1" si="32"/>
        <v>7671165.5100030005</v>
      </c>
      <c r="V45" s="18">
        <f t="shared" ca="1" si="32"/>
        <v>277607338.50999999</v>
      </c>
      <c r="W45" s="18">
        <f t="shared" ca="1" si="32"/>
        <v>4980715702.8299999</v>
      </c>
      <c r="X45" s="18">
        <f t="shared" ca="1" si="32"/>
        <v>0</v>
      </c>
      <c r="Y45" s="18">
        <f t="shared" ca="1" si="32"/>
        <v>0</v>
      </c>
      <c r="Z45" s="18">
        <f t="shared" ca="1" si="32"/>
        <v>10224054.023</v>
      </c>
      <c r="AA45" s="18">
        <f t="shared" ca="1" si="32"/>
        <v>0</v>
      </c>
      <c r="AB45" s="18">
        <f t="shared" ca="1" si="32"/>
        <v>0</v>
      </c>
      <c r="AC45" s="18">
        <f t="shared" ca="1" si="32"/>
        <v>139730.41</v>
      </c>
      <c r="AD45" s="18">
        <f t="shared" ca="1" si="32"/>
        <v>2163009.63</v>
      </c>
      <c r="AE45" s="18">
        <f t="shared" ca="1" si="32"/>
        <v>0</v>
      </c>
      <c r="AF45" s="18">
        <f t="shared" ca="1" si="32"/>
        <v>0</v>
      </c>
      <c r="AG45" s="18">
        <f t="shared" ca="1" si="32"/>
        <v>0</v>
      </c>
      <c r="AH45" s="18">
        <f t="shared" ca="1" si="32"/>
        <v>0</v>
      </c>
      <c r="AI45" s="18">
        <f t="shared" ca="1" si="32"/>
        <v>0</v>
      </c>
      <c r="AJ45" s="18">
        <f t="shared" ca="1" si="32"/>
        <v>1859225.9000039999</v>
      </c>
      <c r="AK45" s="18">
        <f t="shared" ca="1" si="29"/>
        <v>0</v>
      </c>
      <c r="AL45" s="18">
        <f t="shared" ca="1" si="29"/>
        <v>0</v>
      </c>
      <c r="AM45" s="18">
        <f t="shared" ca="1" si="29"/>
        <v>0</v>
      </c>
      <c r="AN45" s="18">
        <f t="shared" ca="1" si="29"/>
        <v>0</v>
      </c>
      <c r="AO45" s="18">
        <f t="shared" ca="1" si="29"/>
        <v>0</v>
      </c>
      <c r="AP45" s="18">
        <f t="shared" ca="1" si="29"/>
        <v>0</v>
      </c>
      <c r="AQ45" s="18">
        <f t="shared" ca="1" si="29"/>
        <v>0</v>
      </c>
      <c r="AR45" s="18">
        <f t="shared" ca="1" si="29"/>
        <v>0</v>
      </c>
      <c r="AS45" s="18">
        <f t="shared" ca="1" si="29"/>
        <v>0</v>
      </c>
      <c r="AT45" s="18">
        <f t="shared" ca="1" si="29"/>
        <v>120079428.09000002</v>
      </c>
      <c r="AU45" s="18">
        <f t="shared" ca="1" si="29"/>
        <v>656797.81999999995</v>
      </c>
      <c r="AV45" s="18">
        <f t="shared" ca="1" si="29"/>
        <v>1965831.7</v>
      </c>
      <c r="AW45" s="18">
        <f t="shared" ca="1" si="29"/>
        <v>0</v>
      </c>
      <c r="AX45" s="18">
        <f t="shared" ca="1" si="29"/>
        <v>917421.96</v>
      </c>
      <c r="AY45" s="18">
        <f t="shared" ca="1" si="29"/>
        <v>0</v>
      </c>
      <c r="AZ45" s="18">
        <f t="shared" ca="1" si="29"/>
        <v>0</v>
      </c>
      <c r="BA45" s="18">
        <f t="shared" ca="1" si="33"/>
        <v>0</v>
      </c>
      <c r="BB45" s="18">
        <f t="shared" ca="1" si="33"/>
        <v>0</v>
      </c>
      <c r="BC45" s="18">
        <f t="shared" ca="1" si="33"/>
        <v>0</v>
      </c>
      <c r="BD45" s="18">
        <f t="shared" ca="1" si="33"/>
        <v>737239101.61000001</v>
      </c>
      <c r="BE45" s="18">
        <f t="shared" ca="1" si="33"/>
        <v>0</v>
      </c>
      <c r="BF45" s="18">
        <f t="shared" ca="1" si="33"/>
        <v>0</v>
      </c>
      <c r="BG45" s="18">
        <f t="shared" ca="1" si="33"/>
        <v>0</v>
      </c>
      <c r="BH45" s="18">
        <f t="shared" ca="1" si="33"/>
        <v>0</v>
      </c>
      <c r="BI45" s="18">
        <f t="shared" ca="1" si="33"/>
        <v>0</v>
      </c>
      <c r="BJ45" s="18">
        <f t="shared" ca="1" si="33"/>
        <v>0</v>
      </c>
      <c r="BK45" s="18">
        <f t="shared" ca="1" si="33"/>
        <v>0</v>
      </c>
      <c r="BL45" s="18">
        <f t="shared" ca="1" si="33"/>
        <v>656797.81999999995</v>
      </c>
      <c r="BM45" s="18">
        <f t="shared" ca="1" si="33"/>
        <v>0</v>
      </c>
      <c r="BN45" s="18">
        <f t="shared" ca="1" si="33"/>
        <v>732868529.57000005</v>
      </c>
      <c r="BO45" s="18">
        <f t="shared" ca="1" si="33"/>
        <v>0</v>
      </c>
      <c r="BP45" s="18">
        <f t="shared" ca="1" si="33"/>
        <v>72969.05</v>
      </c>
      <c r="BQ45" s="18">
        <f t="shared" ca="1" si="34"/>
        <v>0</v>
      </c>
      <c r="BR45" s="18">
        <f t="shared" ca="1" si="34"/>
        <v>0</v>
      </c>
      <c r="BS45" s="18">
        <f t="shared" ca="1" si="34"/>
        <v>12769.189999999999</v>
      </c>
      <c r="BT45" s="18">
        <f t="shared" ca="1" si="34"/>
        <v>0</v>
      </c>
      <c r="BU45" s="18">
        <f t="shared" ca="1" si="34"/>
        <v>0</v>
      </c>
      <c r="BV45" s="18">
        <f t="shared" ca="1" si="34"/>
        <v>0</v>
      </c>
      <c r="BW45" s="18">
        <f t="shared" ca="1" si="34"/>
        <v>0</v>
      </c>
      <c r="BX45" s="18">
        <f t="shared" ca="1" si="34"/>
        <v>0</v>
      </c>
      <c r="BY45" s="18">
        <f t="shared" ca="1" si="34"/>
        <v>0</v>
      </c>
      <c r="BZ45" s="18">
        <f t="shared" ca="1" si="34"/>
        <v>0</v>
      </c>
      <c r="CA45" s="18">
        <f t="shared" ca="1" si="34"/>
        <v>0</v>
      </c>
      <c r="CB45" s="18">
        <f t="shared" ca="1" si="34"/>
        <v>0</v>
      </c>
      <c r="CC45" s="18">
        <f t="shared" ca="1" si="34"/>
        <v>0</v>
      </c>
      <c r="CD45" s="18">
        <f t="shared" ca="1" si="35"/>
        <v>0</v>
      </c>
      <c r="CE45" s="18">
        <f t="shared" ca="1" si="35"/>
        <v>0</v>
      </c>
      <c r="CF45" s="18">
        <f t="shared" ca="1" si="35"/>
        <v>0</v>
      </c>
      <c r="CG45" s="18">
        <f t="shared" ca="1" si="35"/>
        <v>0</v>
      </c>
      <c r="CH45" s="18">
        <f t="shared" ca="1" si="35"/>
        <v>0</v>
      </c>
      <c r="CI45" s="18">
        <f t="shared" ca="1" si="35"/>
        <v>0</v>
      </c>
      <c r="CJ45" s="19">
        <f t="shared" ca="1" si="24"/>
        <v>487204806.91000009</v>
      </c>
      <c r="CK45" s="18">
        <f t="shared" ref="CK45:CL63" ca="1" si="38">IFERROR(IF($C$2="Yurtiçi",INDIRECT("'"&amp;$B$2&amp;"'!"&amp;ADDRESS(MATCH($B45,INDIRECT("'"&amp;$B$2&amp;"'!$B$1:$B$1095"),0),MATCH(CK$5,INDIRECT("'"&amp;$B$2&amp;"'!5:5"),0))),IF($C$2="Yurtdışı",INDIRECT("'"&amp;$B$2&amp;"'!"&amp;ADDRESS(MATCH($B45,INDIRECT("'"&amp;$B$2&amp;"'!$B$1:$B$1095"),0),MATCH(CK$5,INDIRECT("'"&amp;$B$2&amp;"'!5:5"),0)+1)),INDIRECT("'"&amp;$B$2&amp;"'!"&amp;ADDRESS(MATCH($B45,INDIRECT("'"&amp;$B$2&amp;"'!$B$1:$B$1095"),0),MATCH(CK$5,INDIRECT("'"&amp;$B$2&amp;"'!5:5"),0)))+INDIRECT("'"&amp;$B$2&amp;"'!"&amp;ADDRESS(MATCH($B45,INDIRECT("'"&amp;$B$2&amp;"'!$B$1:$B$1095"),0),MATCH(CK$5,INDIRECT("'"&amp;$B$2&amp;"'!5:5"),0)+1)))),0)</f>
        <v>0</v>
      </c>
      <c r="CL45" s="18">
        <f t="shared" ca="1" si="38"/>
        <v>64299318.359999999</v>
      </c>
      <c r="CM45" s="19">
        <f t="shared" ca="1" si="25"/>
        <v>422905488.55000007</v>
      </c>
      <c r="CN45" s="18">
        <f t="shared" ref="CN45:CO63" ca="1" si="39">IFERROR(IF($C$2="Yurtiçi",INDIRECT("'"&amp;$B$2&amp;"'!"&amp;ADDRESS(MATCH($B45,INDIRECT("'"&amp;$B$2&amp;"'!$B$1:$B$1095"),0),MATCH(CN$5,INDIRECT("'"&amp;$B$2&amp;"'!5:5"),0))),IF($C$2="Yurtdışı",INDIRECT("'"&amp;$B$2&amp;"'!"&amp;ADDRESS(MATCH($B45,INDIRECT("'"&amp;$B$2&amp;"'!$B$1:$B$1095"),0),MATCH(CN$5,INDIRECT("'"&amp;$B$2&amp;"'!5:5"),0)+1)),INDIRECT("'"&amp;$B$2&amp;"'!"&amp;ADDRESS(MATCH($B45,INDIRECT("'"&amp;$B$2&amp;"'!$B$1:$B$1095"),0),MATCH(CN$5,INDIRECT("'"&amp;$B$2&amp;"'!5:5"),0)))+INDIRECT("'"&amp;$B$2&amp;"'!"&amp;ADDRESS(MATCH($B45,INDIRECT("'"&amp;$B$2&amp;"'!$B$1:$B$1095"),0),MATCH(CN$5,INDIRECT("'"&amp;$B$2&amp;"'!5:5"),0)+1)))),0)</f>
        <v>783511.1</v>
      </c>
      <c r="CO45" s="18">
        <f t="shared" ca="1" si="39"/>
        <v>422121977.45000005</v>
      </c>
      <c r="CP45" s="19">
        <f t="shared" ca="1" si="26"/>
        <v>0</v>
      </c>
      <c r="CQ45" s="18">
        <f t="shared" ca="1" si="36"/>
        <v>0</v>
      </c>
      <c r="CR45" s="18">
        <f t="shared" ca="1" si="36"/>
        <v>0</v>
      </c>
      <c r="CS45" s="18">
        <f t="shared" ca="1" si="36"/>
        <v>199117920.75399998</v>
      </c>
      <c r="CT45" s="18">
        <f t="shared" ca="1" si="36"/>
        <v>0</v>
      </c>
      <c r="CU45" s="18">
        <f t="shared" ca="1" si="36"/>
        <v>172615.95</v>
      </c>
      <c r="CV45" s="19">
        <f t="shared" ca="1" si="37"/>
        <v>22871011597.327003</v>
      </c>
    </row>
    <row r="46" spans="1:100" ht="12.75" customHeight="1">
      <c r="A46" s="55" t="s">
        <v>225</v>
      </c>
      <c r="B46" s="17">
        <v>1055</v>
      </c>
      <c r="C46" s="56" t="s">
        <v>147</v>
      </c>
      <c r="D46" s="19">
        <f t="shared" ca="1" si="23"/>
        <v>-40954.04</v>
      </c>
      <c r="E46" s="18">
        <f t="shared" ca="1" si="31"/>
        <v>-15079.24</v>
      </c>
      <c r="F46" s="18">
        <f t="shared" ca="1" si="31"/>
        <v>-25874.799999999999</v>
      </c>
      <c r="G46" s="18">
        <f t="shared" ca="1" si="31"/>
        <v>0</v>
      </c>
      <c r="H46" s="18">
        <f t="shared" ca="1" si="31"/>
        <v>0</v>
      </c>
      <c r="I46" s="18">
        <f t="shared" ca="1" si="31"/>
        <v>194.18</v>
      </c>
      <c r="J46" s="18">
        <f t="shared" ca="1" si="31"/>
        <v>0</v>
      </c>
      <c r="K46" s="18">
        <f t="shared" ca="1" si="31"/>
        <v>0</v>
      </c>
      <c r="L46" s="18">
        <f t="shared" ca="1" si="31"/>
        <v>0</v>
      </c>
      <c r="M46" s="18">
        <f t="shared" ca="1" si="31"/>
        <v>0</v>
      </c>
      <c r="N46" s="18">
        <f t="shared" ca="1" si="31"/>
        <v>0</v>
      </c>
      <c r="O46" s="18">
        <f t="shared" ca="1" si="31"/>
        <v>-374109.28</v>
      </c>
      <c r="P46" s="18">
        <f t="shared" ca="1" si="31"/>
        <v>0</v>
      </c>
      <c r="Q46" s="18">
        <f t="shared" ca="1" si="31"/>
        <v>0</v>
      </c>
      <c r="R46" s="18">
        <f t="shared" ca="1" si="31"/>
        <v>0</v>
      </c>
      <c r="S46" s="18">
        <f t="shared" ca="1" si="31"/>
        <v>0</v>
      </c>
      <c r="T46" s="18">
        <f t="shared" ca="1" si="1"/>
        <v>0</v>
      </c>
      <c r="U46" s="18">
        <f t="shared" ca="1" si="32"/>
        <v>0</v>
      </c>
      <c r="V46" s="18">
        <f t="shared" ca="1" si="32"/>
        <v>-576197.1</v>
      </c>
      <c r="W46" s="18">
        <f t="shared" ca="1" si="32"/>
        <v>-3533523.49</v>
      </c>
      <c r="X46" s="18">
        <f t="shared" ca="1" si="32"/>
        <v>0</v>
      </c>
      <c r="Y46" s="18">
        <f t="shared" ca="1" si="32"/>
        <v>-32958.03</v>
      </c>
      <c r="Z46" s="18">
        <f t="shared" ca="1" si="32"/>
        <v>-50358.64</v>
      </c>
      <c r="AA46" s="18">
        <f t="shared" ca="1" si="32"/>
        <v>-158.19</v>
      </c>
      <c r="AB46" s="18">
        <f t="shared" ca="1" si="32"/>
        <v>-1370.24</v>
      </c>
      <c r="AC46" s="18">
        <f t="shared" ca="1" si="32"/>
        <v>-8613.7900000000009</v>
      </c>
      <c r="AD46" s="18">
        <f t="shared" ca="1" si="32"/>
        <v>-18418.509999999998</v>
      </c>
      <c r="AE46" s="18">
        <f t="shared" ca="1" si="32"/>
        <v>0</v>
      </c>
      <c r="AF46" s="18">
        <f t="shared" ca="1" si="32"/>
        <v>0</v>
      </c>
      <c r="AG46" s="18">
        <f t="shared" ca="1" si="32"/>
        <v>0</v>
      </c>
      <c r="AH46" s="18">
        <f t="shared" ca="1" si="32"/>
        <v>0</v>
      </c>
      <c r="AI46" s="18">
        <f t="shared" ca="1" si="32"/>
        <v>0</v>
      </c>
      <c r="AJ46" s="18">
        <f t="shared" ca="1" si="32"/>
        <v>-3703639</v>
      </c>
      <c r="AK46" s="18">
        <f t="shared" ca="1" si="29"/>
        <v>0</v>
      </c>
      <c r="AL46" s="18">
        <f t="shared" ca="1" si="29"/>
        <v>0</v>
      </c>
      <c r="AM46" s="18">
        <f t="shared" ca="1" si="29"/>
        <v>-781.6</v>
      </c>
      <c r="AN46" s="18">
        <f t="shared" ca="1" si="29"/>
        <v>0</v>
      </c>
      <c r="AO46" s="18">
        <f t="shared" ca="1" si="29"/>
        <v>0</v>
      </c>
      <c r="AP46" s="18">
        <f t="shared" ca="1" si="29"/>
        <v>0</v>
      </c>
      <c r="AQ46" s="18">
        <f t="shared" ca="1" si="29"/>
        <v>0</v>
      </c>
      <c r="AR46" s="18">
        <f t="shared" ca="1" si="29"/>
        <v>0</v>
      </c>
      <c r="AS46" s="18">
        <f t="shared" ca="1" si="29"/>
        <v>0</v>
      </c>
      <c r="AT46" s="18">
        <f t="shared" ca="1" si="29"/>
        <v>-349825.93</v>
      </c>
      <c r="AU46" s="18">
        <f t="shared" ca="1" si="29"/>
        <v>-5965.6</v>
      </c>
      <c r="AV46" s="18">
        <f t="shared" ca="1" si="29"/>
        <v>-16267.77</v>
      </c>
      <c r="AW46" s="18">
        <f t="shared" ca="1" si="29"/>
        <v>0</v>
      </c>
      <c r="AX46" s="18">
        <f t="shared" ca="1" si="29"/>
        <v>-5422.59</v>
      </c>
      <c r="AY46" s="18">
        <f t="shared" ca="1" si="29"/>
        <v>0</v>
      </c>
      <c r="AZ46" s="18">
        <f t="shared" ca="1" si="29"/>
        <v>0</v>
      </c>
      <c r="BA46" s="18">
        <f t="shared" ca="1" si="33"/>
        <v>0</v>
      </c>
      <c r="BB46" s="18">
        <f t="shared" ca="1" si="33"/>
        <v>0</v>
      </c>
      <c r="BC46" s="18">
        <f t="shared" ca="1" si="33"/>
        <v>0</v>
      </c>
      <c r="BD46" s="18">
        <f t="shared" ca="1" si="33"/>
        <v>-23735.040000000001</v>
      </c>
      <c r="BE46" s="18">
        <f t="shared" ca="1" si="33"/>
        <v>0</v>
      </c>
      <c r="BF46" s="18">
        <f t="shared" ca="1" si="33"/>
        <v>0</v>
      </c>
      <c r="BG46" s="18">
        <f t="shared" ca="1" si="33"/>
        <v>0</v>
      </c>
      <c r="BH46" s="18">
        <f t="shared" ca="1" si="33"/>
        <v>0</v>
      </c>
      <c r="BI46" s="18">
        <f t="shared" ca="1" si="33"/>
        <v>0</v>
      </c>
      <c r="BJ46" s="18">
        <f t="shared" ca="1" si="33"/>
        <v>0</v>
      </c>
      <c r="BK46" s="18">
        <f t="shared" ca="1" si="33"/>
        <v>0</v>
      </c>
      <c r="BL46" s="18">
        <f t="shared" ca="1" si="33"/>
        <v>0</v>
      </c>
      <c r="BM46" s="18">
        <f t="shared" ca="1" si="33"/>
        <v>0</v>
      </c>
      <c r="BN46" s="18">
        <f t="shared" ca="1" si="33"/>
        <v>-63049.29</v>
      </c>
      <c r="BO46" s="18">
        <f t="shared" ca="1" si="33"/>
        <v>0</v>
      </c>
      <c r="BP46" s="18">
        <f t="shared" ca="1" si="33"/>
        <v>-4635.87</v>
      </c>
      <c r="BQ46" s="18">
        <f t="shared" ca="1" si="34"/>
        <v>0</v>
      </c>
      <c r="BR46" s="18">
        <f t="shared" ca="1" si="34"/>
        <v>-1030721.68</v>
      </c>
      <c r="BS46" s="18">
        <f t="shared" ca="1" si="34"/>
        <v>-53383</v>
      </c>
      <c r="BT46" s="18">
        <f t="shared" ca="1" si="34"/>
        <v>0</v>
      </c>
      <c r="BU46" s="18">
        <f t="shared" ca="1" si="34"/>
        <v>0</v>
      </c>
      <c r="BV46" s="18">
        <f t="shared" ca="1" si="34"/>
        <v>0</v>
      </c>
      <c r="BW46" s="18">
        <f t="shared" ca="1" si="34"/>
        <v>0</v>
      </c>
      <c r="BX46" s="18">
        <f t="shared" ca="1" si="34"/>
        <v>0</v>
      </c>
      <c r="BY46" s="18">
        <f t="shared" ca="1" si="34"/>
        <v>0</v>
      </c>
      <c r="BZ46" s="18">
        <f t="shared" ca="1" si="34"/>
        <v>0</v>
      </c>
      <c r="CA46" s="18">
        <f t="shared" ca="1" si="34"/>
        <v>0</v>
      </c>
      <c r="CB46" s="18">
        <f t="shared" ca="1" si="34"/>
        <v>-51522.69</v>
      </c>
      <c r="CC46" s="18">
        <f t="shared" ca="1" si="34"/>
        <v>0</v>
      </c>
      <c r="CD46" s="18">
        <f t="shared" ca="1" si="35"/>
        <v>-565.19000000000005</v>
      </c>
      <c r="CE46" s="18">
        <f t="shared" ca="1" si="35"/>
        <v>0</v>
      </c>
      <c r="CF46" s="18">
        <f t="shared" ca="1" si="35"/>
        <v>0</v>
      </c>
      <c r="CG46" s="18">
        <f t="shared" ca="1" si="35"/>
        <v>0</v>
      </c>
      <c r="CH46" s="18">
        <f t="shared" ca="1" si="35"/>
        <v>0</v>
      </c>
      <c r="CI46" s="18">
        <f t="shared" ca="1" si="35"/>
        <v>0</v>
      </c>
      <c r="CJ46" s="19">
        <f t="shared" ca="1" si="24"/>
        <v>-1373029.640000002</v>
      </c>
      <c r="CK46" s="18">
        <f t="shared" ca="1" si="38"/>
        <v>-32032.79</v>
      </c>
      <c r="CL46" s="18">
        <f t="shared" ca="1" si="38"/>
        <v>0</v>
      </c>
      <c r="CM46" s="19">
        <f t="shared" ca="1" si="25"/>
        <v>-1095193.850000001</v>
      </c>
      <c r="CN46" s="18">
        <f t="shared" ca="1" si="39"/>
        <v>-12278.0000000009</v>
      </c>
      <c r="CO46" s="18">
        <f t="shared" ca="1" si="39"/>
        <v>-1082915.8500000001</v>
      </c>
      <c r="CP46" s="19">
        <f t="shared" ca="1" si="26"/>
        <v>-245803.00000000099</v>
      </c>
      <c r="CQ46" s="18">
        <f t="shared" ca="1" si="36"/>
        <v>0</v>
      </c>
      <c r="CR46" s="18">
        <f t="shared" ca="1" si="36"/>
        <v>-245803.00000000099</v>
      </c>
      <c r="CS46" s="18">
        <f t="shared" ca="1" si="36"/>
        <v>-508.98</v>
      </c>
      <c r="CT46" s="18">
        <f t="shared" ca="1" si="36"/>
        <v>0</v>
      </c>
      <c r="CU46" s="18">
        <f t="shared" ca="1" si="36"/>
        <v>0</v>
      </c>
      <c r="CV46" s="19">
        <f t="shared" ca="1" si="37"/>
        <v>-11319520.999999998</v>
      </c>
    </row>
    <row r="47" spans="1:100" ht="12.75" customHeight="1">
      <c r="A47" s="55" t="s">
        <v>227</v>
      </c>
      <c r="B47" s="17">
        <v>1056</v>
      </c>
      <c r="C47" s="56" t="s">
        <v>147</v>
      </c>
      <c r="D47" s="19">
        <f t="shared" ca="1" si="23"/>
        <v>187274.69999999955</v>
      </c>
      <c r="E47" s="18">
        <f t="shared" ca="1" si="31"/>
        <v>0</v>
      </c>
      <c r="F47" s="18">
        <f t="shared" ca="1" si="31"/>
        <v>142113.34999999977</v>
      </c>
      <c r="G47" s="18">
        <f t="shared" ca="1" si="31"/>
        <v>45161.349999999773</v>
      </c>
      <c r="H47" s="18">
        <f t="shared" ca="1" si="31"/>
        <v>0</v>
      </c>
      <c r="I47" s="18">
        <f t="shared" ca="1" si="31"/>
        <v>7931360.4900000002</v>
      </c>
      <c r="J47" s="18">
        <f t="shared" ca="1" si="31"/>
        <v>0</v>
      </c>
      <c r="K47" s="18">
        <f t="shared" ca="1" si="31"/>
        <v>0</v>
      </c>
      <c r="L47" s="18">
        <f t="shared" ca="1" si="31"/>
        <v>0</v>
      </c>
      <c r="M47" s="18">
        <f t="shared" ca="1" si="31"/>
        <v>0</v>
      </c>
      <c r="N47" s="18">
        <f t="shared" ca="1" si="31"/>
        <v>0</v>
      </c>
      <c r="O47" s="18">
        <f t="shared" ca="1" si="31"/>
        <v>0</v>
      </c>
      <c r="P47" s="18">
        <f t="shared" ca="1" si="31"/>
        <v>0</v>
      </c>
      <c r="Q47" s="18">
        <f t="shared" ca="1" si="31"/>
        <v>0</v>
      </c>
      <c r="R47" s="18">
        <f t="shared" ca="1" si="31"/>
        <v>0</v>
      </c>
      <c r="S47" s="18">
        <f t="shared" ca="1" si="31"/>
        <v>0</v>
      </c>
      <c r="T47" s="18">
        <f t="shared" ca="1" si="1"/>
        <v>4042403314.8996787</v>
      </c>
      <c r="U47" s="18">
        <f t="shared" ca="1" si="32"/>
        <v>6725648.1454050001</v>
      </c>
      <c r="V47" s="18">
        <f t="shared" ca="1" si="32"/>
        <v>6855604.2700000675</v>
      </c>
      <c r="W47" s="18">
        <f t="shared" ca="1" si="32"/>
        <v>9455535.7399999984</v>
      </c>
      <c r="X47" s="18">
        <f t="shared" ca="1" si="32"/>
        <v>0</v>
      </c>
      <c r="Y47" s="18">
        <f t="shared" ca="1" si="32"/>
        <v>0</v>
      </c>
      <c r="Z47" s="18">
        <f t="shared" ca="1" si="32"/>
        <v>0</v>
      </c>
      <c r="AA47" s="18">
        <f t="shared" ca="1" si="32"/>
        <v>0</v>
      </c>
      <c r="AB47" s="18">
        <f t="shared" ca="1" si="32"/>
        <v>0</v>
      </c>
      <c r="AC47" s="18">
        <f t="shared" ca="1" si="32"/>
        <v>22024.890000000003</v>
      </c>
      <c r="AD47" s="18">
        <f t="shared" ca="1" si="32"/>
        <v>25668.959999999995</v>
      </c>
      <c r="AE47" s="18">
        <f t="shared" ca="1" si="32"/>
        <v>0</v>
      </c>
      <c r="AF47" s="18">
        <f t="shared" ca="1" si="32"/>
        <v>0</v>
      </c>
      <c r="AG47" s="18">
        <f t="shared" ca="1" si="32"/>
        <v>0</v>
      </c>
      <c r="AH47" s="18">
        <f t="shared" ca="1" si="32"/>
        <v>0</v>
      </c>
      <c r="AI47" s="18">
        <f t="shared" ca="1" si="32"/>
        <v>0</v>
      </c>
      <c r="AJ47" s="18">
        <f t="shared" ca="1" si="32"/>
        <v>1859225.91</v>
      </c>
      <c r="AK47" s="18">
        <f t="shared" ca="1" si="29"/>
        <v>0</v>
      </c>
      <c r="AL47" s="18">
        <f t="shared" ca="1" si="29"/>
        <v>0</v>
      </c>
      <c r="AM47" s="18">
        <f t="shared" ca="1" si="29"/>
        <v>0</v>
      </c>
      <c r="AN47" s="18">
        <f t="shared" ca="1" si="29"/>
        <v>0</v>
      </c>
      <c r="AO47" s="18">
        <f t="shared" ca="1" si="29"/>
        <v>0</v>
      </c>
      <c r="AP47" s="18">
        <f t="shared" ca="1" si="29"/>
        <v>0</v>
      </c>
      <c r="AQ47" s="18">
        <f t="shared" ca="1" si="29"/>
        <v>0</v>
      </c>
      <c r="AR47" s="18">
        <f t="shared" ca="1" si="29"/>
        <v>0</v>
      </c>
      <c r="AS47" s="18">
        <f t="shared" ca="1" si="29"/>
        <v>0</v>
      </c>
      <c r="AT47" s="18">
        <f t="shared" ca="1" si="29"/>
        <v>454279.1100000001</v>
      </c>
      <c r="AU47" s="18">
        <f t="shared" ca="1" si="29"/>
        <v>141045.34</v>
      </c>
      <c r="AV47" s="18">
        <f t="shared" ca="1" si="29"/>
        <v>95.750000000000028</v>
      </c>
      <c r="AW47" s="18">
        <f t="shared" ca="1" si="29"/>
        <v>0</v>
      </c>
      <c r="AX47" s="18">
        <f t="shared" ca="1" si="29"/>
        <v>8398.6200000000026</v>
      </c>
      <c r="AY47" s="18">
        <f t="shared" ca="1" si="29"/>
        <v>0</v>
      </c>
      <c r="AZ47" s="18">
        <f t="shared" ca="1" si="29"/>
        <v>0</v>
      </c>
      <c r="BA47" s="18">
        <f t="shared" ca="1" si="33"/>
        <v>0</v>
      </c>
      <c r="BB47" s="18">
        <f t="shared" ca="1" si="33"/>
        <v>0</v>
      </c>
      <c r="BC47" s="18">
        <f t="shared" ca="1" si="33"/>
        <v>0</v>
      </c>
      <c r="BD47" s="18">
        <f t="shared" ca="1" si="33"/>
        <v>9115006.7600000035</v>
      </c>
      <c r="BE47" s="18">
        <f t="shared" ca="1" si="33"/>
        <v>0</v>
      </c>
      <c r="BF47" s="18">
        <f t="shared" ca="1" si="33"/>
        <v>0</v>
      </c>
      <c r="BG47" s="18">
        <f t="shared" ca="1" si="33"/>
        <v>0</v>
      </c>
      <c r="BH47" s="18">
        <f t="shared" ca="1" si="33"/>
        <v>0</v>
      </c>
      <c r="BI47" s="18">
        <f t="shared" ca="1" si="33"/>
        <v>0</v>
      </c>
      <c r="BJ47" s="18">
        <f t="shared" ca="1" si="33"/>
        <v>0</v>
      </c>
      <c r="BK47" s="18">
        <f t="shared" ca="1" si="33"/>
        <v>0</v>
      </c>
      <c r="BL47" s="18">
        <f t="shared" ca="1" si="33"/>
        <v>0</v>
      </c>
      <c r="BM47" s="18">
        <f t="shared" ca="1" si="33"/>
        <v>0</v>
      </c>
      <c r="BN47" s="18">
        <f t="shared" ca="1" si="33"/>
        <v>60394614.689997777</v>
      </c>
      <c r="BO47" s="18">
        <f t="shared" ca="1" si="33"/>
        <v>0</v>
      </c>
      <c r="BP47" s="18">
        <f t="shared" ca="1" si="33"/>
        <v>0</v>
      </c>
      <c r="BQ47" s="18">
        <f t="shared" ca="1" si="34"/>
        <v>0</v>
      </c>
      <c r="BR47" s="18">
        <f t="shared" ca="1" si="34"/>
        <v>0</v>
      </c>
      <c r="BS47" s="18">
        <f t="shared" ca="1" si="34"/>
        <v>0</v>
      </c>
      <c r="BT47" s="18">
        <f t="shared" ca="1" si="34"/>
        <v>0</v>
      </c>
      <c r="BU47" s="18">
        <f t="shared" ca="1" si="34"/>
        <v>0</v>
      </c>
      <c r="BV47" s="18">
        <f t="shared" ca="1" si="34"/>
        <v>0</v>
      </c>
      <c r="BW47" s="18">
        <f t="shared" ca="1" si="34"/>
        <v>0</v>
      </c>
      <c r="BX47" s="18">
        <f t="shared" ca="1" si="34"/>
        <v>0</v>
      </c>
      <c r="BY47" s="18">
        <f t="shared" ca="1" si="34"/>
        <v>0</v>
      </c>
      <c r="BZ47" s="18">
        <f t="shared" ca="1" si="34"/>
        <v>0</v>
      </c>
      <c r="CA47" s="18">
        <f t="shared" ca="1" si="34"/>
        <v>0</v>
      </c>
      <c r="CB47" s="18">
        <f t="shared" ca="1" si="34"/>
        <v>0</v>
      </c>
      <c r="CC47" s="18">
        <f t="shared" ca="1" si="34"/>
        <v>0</v>
      </c>
      <c r="CD47" s="18">
        <f t="shared" ca="1" si="35"/>
        <v>0</v>
      </c>
      <c r="CE47" s="18">
        <f t="shared" ca="1" si="35"/>
        <v>0</v>
      </c>
      <c r="CF47" s="18">
        <f t="shared" ca="1" si="35"/>
        <v>0</v>
      </c>
      <c r="CG47" s="18">
        <f t="shared" ca="1" si="35"/>
        <v>0</v>
      </c>
      <c r="CH47" s="18">
        <f t="shared" ca="1" si="35"/>
        <v>0</v>
      </c>
      <c r="CI47" s="18">
        <f t="shared" ca="1" si="35"/>
        <v>189884.8899999999</v>
      </c>
      <c r="CJ47" s="19">
        <f t="shared" ca="1" si="24"/>
        <v>-82097.499672050413</v>
      </c>
      <c r="CK47" s="18">
        <f t="shared" ca="1" si="38"/>
        <v>0</v>
      </c>
      <c r="CL47" s="18">
        <f t="shared" ca="1" si="38"/>
        <v>391577.87032794952</v>
      </c>
      <c r="CM47" s="19">
        <f t="shared" ca="1" si="25"/>
        <v>0</v>
      </c>
      <c r="CN47" s="18">
        <f t="shared" ca="1" si="39"/>
        <v>0</v>
      </c>
      <c r="CO47" s="18">
        <f t="shared" ca="1" si="39"/>
        <v>0</v>
      </c>
      <c r="CP47" s="19">
        <f t="shared" ca="1" si="26"/>
        <v>-473675.36999999994</v>
      </c>
      <c r="CQ47" s="18">
        <f t="shared" ca="1" si="36"/>
        <v>0</v>
      </c>
      <c r="CR47" s="18">
        <f t="shared" ca="1" si="36"/>
        <v>-473675.36999999994</v>
      </c>
      <c r="CS47" s="18">
        <f t="shared" ca="1" si="36"/>
        <v>51009250.069995947</v>
      </c>
      <c r="CT47" s="18">
        <f t="shared" ca="1" si="36"/>
        <v>3681710.1699995771</v>
      </c>
      <c r="CU47" s="18">
        <f t="shared" ca="1" si="36"/>
        <v>39317.57</v>
      </c>
      <c r="CV47" s="19">
        <f t="shared" ca="1" si="37"/>
        <v>4200417163.4754043</v>
      </c>
    </row>
    <row r="48" spans="1:100" ht="12.75" customHeight="1">
      <c r="A48" s="55" t="s">
        <v>229</v>
      </c>
      <c r="B48" s="17">
        <v>1057</v>
      </c>
      <c r="C48" s="56" t="s">
        <v>147</v>
      </c>
      <c r="D48" s="19">
        <f t="shared" ca="1" si="23"/>
        <v>44420666.169999778</v>
      </c>
      <c r="E48" s="18">
        <f t="shared" ca="1" si="31"/>
        <v>31180865.498884495</v>
      </c>
      <c r="F48" s="18">
        <f t="shared" ca="1" si="31"/>
        <v>8583881.4453256764</v>
      </c>
      <c r="G48" s="18">
        <f t="shared" ca="1" si="31"/>
        <v>4655919.2257896084</v>
      </c>
      <c r="H48" s="18">
        <f t="shared" ca="1" si="31"/>
        <v>132256.39000000097</v>
      </c>
      <c r="I48" s="18">
        <f t="shared" ca="1" si="31"/>
        <v>33816431.160000049</v>
      </c>
      <c r="J48" s="18">
        <f t="shared" ca="1" si="31"/>
        <v>0</v>
      </c>
      <c r="K48" s="18">
        <f t="shared" ca="1" si="31"/>
        <v>0</v>
      </c>
      <c r="L48" s="18">
        <f t="shared" ca="1" si="31"/>
        <v>0</v>
      </c>
      <c r="M48" s="18">
        <f t="shared" ca="1" si="31"/>
        <v>0</v>
      </c>
      <c r="N48" s="18">
        <f t="shared" ca="1" si="31"/>
        <v>0</v>
      </c>
      <c r="O48" s="18">
        <f t="shared" ca="1" si="31"/>
        <v>1443352.0999999994</v>
      </c>
      <c r="P48" s="18">
        <f t="shared" ca="1" si="31"/>
        <v>0</v>
      </c>
      <c r="Q48" s="18">
        <f t="shared" ca="1" si="31"/>
        <v>0</v>
      </c>
      <c r="R48" s="18">
        <f t="shared" ca="1" si="31"/>
        <v>0</v>
      </c>
      <c r="S48" s="18">
        <f t="shared" ca="1" si="31"/>
        <v>0</v>
      </c>
      <c r="T48" s="18">
        <f t="shared" ca="1" si="1"/>
        <v>0</v>
      </c>
      <c r="U48" s="18">
        <f t="shared" ca="1" si="32"/>
        <v>0</v>
      </c>
      <c r="V48" s="18">
        <f t="shared" ca="1" si="32"/>
        <v>14029777.129999869</v>
      </c>
      <c r="W48" s="18">
        <f t="shared" ca="1" si="32"/>
        <v>170010230.15999982</v>
      </c>
      <c r="X48" s="18">
        <f t="shared" ca="1" si="32"/>
        <v>0</v>
      </c>
      <c r="Y48" s="18">
        <f t="shared" ca="1" si="32"/>
        <v>43874312.499999732</v>
      </c>
      <c r="Z48" s="18">
        <f t="shared" ca="1" si="32"/>
        <v>9123021.2800000422</v>
      </c>
      <c r="AA48" s="18">
        <f t="shared" ca="1" si="32"/>
        <v>0</v>
      </c>
      <c r="AB48" s="18">
        <f t="shared" ca="1" si="32"/>
        <v>0</v>
      </c>
      <c r="AC48" s="18">
        <f t="shared" ca="1" si="32"/>
        <v>1189173.5300000745</v>
      </c>
      <c r="AD48" s="18">
        <f t="shared" ca="1" si="32"/>
        <v>3560104.969999962</v>
      </c>
      <c r="AE48" s="18">
        <f t="shared" ca="1" si="32"/>
        <v>0</v>
      </c>
      <c r="AF48" s="18">
        <f t="shared" ca="1" si="32"/>
        <v>5951.25</v>
      </c>
      <c r="AG48" s="18">
        <f t="shared" ca="1" si="32"/>
        <v>0</v>
      </c>
      <c r="AH48" s="18">
        <f t="shared" ca="1" si="32"/>
        <v>0</v>
      </c>
      <c r="AI48" s="18">
        <f t="shared" ca="1" si="32"/>
        <v>0</v>
      </c>
      <c r="AJ48" s="18">
        <f t="shared" ca="1" si="32"/>
        <v>2537321.5299999998</v>
      </c>
      <c r="AK48" s="18">
        <f t="shared" ca="1" si="29"/>
        <v>600</v>
      </c>
      <c r="AL48" s="18">
        <f t="shared" ca="1" si="29"/>
        <v>0</v>
      </c>
      <c r="AM48" s="18">
        <f t="shared" ca="1" si="29"/>
        <v>3000</v>
      </c>
      <c r="AN48" s="18">
        <f t="shared" ca="1" si="29"/>
        <v>0</v>
      </c>
      <c r="AO48" s="18">
        <f t="shared" ca="1" si="29"/>
        <v>0</v>
      </c>
      <c r="AP48" s="18">
        <f t="shared" ca="1" si="29"/>
        <v>3563199.9500000109</v>
      </c>
      <c r="AQ48" s="18">
        <f t="shared" ca="1" si="29"/>
        <v>0</v>
      </c>
      <c r="AR48" s="18">
        <f t="shared" ca="1" si="29"/>
        <v>0</v>
      </c>
      <c r="AS48" s="18">
        <f t="shared" ca="1" si="29"/>
        <v>0</v>
      </c>
      <c r="AT48" s="18">
        <f t="shared" ca="1" si="29"/>
        <v>105736121.72000083</v>
      </c>
      <c r="AU48" s="18">
        <f t="shared" ca="1" si="29"/>
        <v>1618252.4099999934</v>
      </c>
      <c r="AV48" s="18">
        <f t="shared" ca="1" si="29"/>
        <v>6998360.9400000339</v>
      </c>
      <c r="AW48" s="18">
        <f t="shared" ca="1" si="29"/>
        <v>0</v>
      </c>
      <c r="AX48" s="18">
        <f t="shared" ca="1" si="29"/>
        <v>1079970.4199999881</v>
      </c>
      <c r="AY48" s="18">
        <f t="shared" ca="1" si="29"/>
        <v>0</v>
      </c>
      <c r="AZ48" s="18">
        <f t="shared" ca="1" si="29"/>
        <v>0</v>
      </c>
      <c r="BA48" s="18">
        <f t="shared" ca="1" si="33"/>
        <v>0</v>
      </c>
      <c r="BB48" s="18">
        <f t="shared" ca="1" si="33"/>
        <v>0</v>
      </c>
      <c r="BC48" s="18">
        <f t="shared" ca="1" si="33"/>
        <v>0</v>
      </c>
      <c r="BD48" s="18">
        <f t="shared" ca="1" si="33"/>
        <v>22782049.72000026</v>
      </c>
      <c r="BE48" s="18">
        <f t="shared" ca="1" si="33"/>
        <v>163832.62</v>
      </c>
      <c r="BF48" s="18">
        <f t="shared" ca="1" si="33"/>
        <v>0</v>
      </c>
      <c r="BG48" s="18">
        <f t="shared" ca="1" si="33"/>
        <v>0</v>
      </c>
      <c r="BH48" s="18">
        <f t="shared" ca="1" si="33"/>
        <v>0</v>
      </c>
      <c r="BI48" s="18">
        <f t="shared" ca="1" si="33"/>
        <v>0</v>
      </c>
      <c r="BJ48" s="18">
        <f t="shared" ca="1" si="33"/>
        <v>0</v>
      </c>
      <c r="BK48" s="18">
        <f t="shared" ca="1" si="33"/>
        <v>0</v>
      </c>
      <c r="BL48" s="18">
        <f t="shared" ca="1" si="33"/>
        <v>0</v>
      </c>
      <c r="BM48" s="18">
        <f t="shared" ca="1" si="33"/>
        <v>0</v>
      </c>
      <c r="BN48" s="18">
        <f t="shared" ca="1" si="33"/>
        <v>106247196.11999586</v>
      </c>
      <c r="BO48" s="18">
        <f t="shared" ca="1" si="33"/>
        <v>0</v>
      </c>
      <c r="BP48" s="18">
        <f t="shared" ca="1" si="33"/>
        <v>100618118.58000009</v>
      </c>
      <c r="BQ48" s="18">
        <f t="shared" ca="1" si="34"/>
        <v>75360.010000000009</v>
      </c>
      <c r="BR48" s="18">
        <f t="shared" ca="1" si="34"/>
        <v>1129929.1599999995</v>
      </c>
      <c r="BS48" s="18">
        <f t="shared" ca="1" si="34"/>
        <v>24298078.209999386</v>
      </c>
      <c r="BT48" s="18">
        <f t="shared" ca="1" si="34"/>
        <v>0</v>
      </c>
      <c r="BU48" s="18">
        <f t="shared" ca="1" si="34"/>
        <v>0</v>
      </c>
      <c r="BV48" s="18">
        <f t="shared" ca="1" si="34"/>
        <v>0</v>
      </c>
      <c r="BW48" s="18">
        <f t="shared" ca="1" si="34"/>
        <v>0</v>
      </c>
      <c r="BX48" s="18">
        <f t="shared" ca="1" si="34"/>
        <v>0</v>
      </c>
      <c r="BY48" s="18">
        <f t="shared" ca="1" si="34"/>
        <v>0</v>
      </c>
      <c r="BZ48" s="18">
        <f t="shared" ca="1" si="34"/>
        <v>0</v>
      </c>
      <c r="CA48" s="18">
        <f t="shared" ca="1" si="34"/>
        <v>0</v>
      </c>
      <c r="CB48" s="18">
        <f t="shared" ca="1" si="34"/>
        <v>0</v>
      </c>
      <c r="CC48" s="18">
        <f t="shared" ca="1" si="34"/>
        <v>0</v>
      </c>
      <c r="CD48" s="18">
        <f t="shared" ca="1" si="35"/>
        <v>0</v>
      </c>
      <c r="CE48" s="18">
        <f t="shared" ca="1" si="35"/>
        <v>0</v>
      </c>
      <c r="CF48" s="18">
        <f t="shared" ca="1" si="35"/>
        <v>0</v>
      </c>
      <c r="CG48" s="18">
        <f t="shared" ca="1" si="35"/>
        <v>0</v>
      </c>
      <c r="CH48" s="18">
        <f t="shared" ca="1" si="35"/>
        <v>0</v>
      </c>
      <c r="CI48" s="18">
        <f t="shared" ca="1" si="35"/>
        <v>0</v>
      </c>
      <c r="CJ48" s="19">
        <f t="shared" ca="1" si="24"/>
        <v>0</v>
      </c>
      <c r="CK48" s="18">
        <f t="shared" ca="1" si="38"/>
        <v>0</v>
      </c>
      <c r="CL48" s="18">
        <f t="shared" ca="1" si="38"/>
        <v>0</v>
      </c>
      <c r="CM48" s="19">
        <f t="shared" ca="1" si="25"/>
        <v>0</v>
      </c>
      <c r="CN48" s="18">
        <f t="shared" ca="1" si="39"/>
        <v>0</v>
      </c>
      <c r="CO48" s="18">
        <f t="shared" ca="1" si="39"/>
        <v>0</v>
      </c>
      <c r="CP48" s="19">
        <f t="shared" ca="1" si="26"/>
        <v>0</v>
      </c>
      <c r="CQ48" s="18">
        <f t="shared" ca="1" si="36"/>
        <v>0</v>
      </c>
      <c r="CR48" s="18">
        <f t="shared" ca="1" si="36"/>
        <v>0</v>
      </c>
      <c r="CS48" s="18">
        <f t="shared" ca="1" si="36"/>
        <v>296162.51999999932</v>
      </c>
      <c r="CT48" s="18">
        <f t="shared" ca="1" si="36"/>
        <v>0</v>
      </c>
      <c r="CU48" s="18">
        <f t="shared" ca="1" si="36"/>
        <v>0</v>
      </c>
      <c r="CV48" s="19">
        <f t="shared" ca="1" si="37"/>
        <v>698752830.54999566</v>
      </c>
    </row>
    <row r="49" spans="1:100" ht="12.75" customHeight="1">
      <c r="A49" s="55" t="s">
        <v>231</v>
      </c>
      <c r="B49" s="17">
        <v>1058</v>
      </c>
      <c r="C49" s="56" t="s">
        <v>147</v>
      </c>
      <c r="D49" s="19">
        <f t="shared" ca="1" si="23"/>
        <v>9349708.1799999997</v>
      </c>
      <c r="E49" s="18">
        <f t="shared" ca="1" si="31"/>
        <v>1061642.06</v>
      </c>
      <c r="F49" s="18">
        <f t="shared" ca="1" si="31"/>
        <v>8288066.1200000001</v>
      </c>
      <c r="G49" s="18">
        <f t="shared" ca="1" si="31"/>
        <v>0</v>
      </c>
      <c r="H49" s="18">
        <f t="shared" ca="1" si="31"/>
        <v>0</v>
      </c>
      <c r="I49" s="18">
        <f t="shared" ca="1" si="31"/>
        <v>63025099.409999996</v>
      </c>
      <c r="J49" s="18">
        <f t="shared" ca="1" si="31"/>
        <v>0</v>
      </c>
      <c r="K49" s="18">
        <f t="shared" ca="1" si="31"/>
        <v>27974401.57</v>
      </c>
      <c r="L49" s="18">
        <f t="shared" ca="1" si="31"/>
        <v>0</v>
      </c>
      <c r="M49" s="18">
        <f t="shared" ca="1" si="31"/>
        <v>0</v>
      </c>
      <c r="N49" s="18">
        <f t="shared" ca="1" si="31"/>
        <v>0</v>
      </c>
      <c r="O49" s="18">
        <f t="shared" ca="1" si="31"/>
        <v>1298178.27</v>
      </c>
      <c r="P49" s="18">
        <f t="shared" ca="1" si="31"/>
        <v>0</v>
      </c>
      <c r="Q49" s="18">
        <f t="shared" ca="1" si="31"/>
        <v>0</v>
      </c>
      <c r="R49" s="18">
        <f t="shared" ca="1" si="31"/>
        <v>0</v>
      </c>
      <c r="S49" s="18">
        <f t="shared" ca="1" si="31"/>
        <v>0</v>
      </c>
      <c r="T49" s="18">
        <f t="shared" ca="1" si="1"/>
        <v>0</v>
      </c>
      <c r="U49" s="18">
        <f t="shared" ca="1" si="32"/>
        <v>0</v>
      </c>
      <c r="V49" s="18">
        <f t="shared" ca="1" si="32"/>
        <v>0</v>
      </c>
      <c r="W49" s="18">
        <f t="shared" ca="1" si="32"/>
        <v>131708049.83</v>
      </c>
      <c r="X49" s="18">
        <f t="shared" ca="1" si="32"/>
        <v>0</v>
      </c>
      <c r="Y49" s="18">
        <f t="shared" ca="1" si="32"/>
        <v>6930658.4000000004</v>
      </c>
      <c r="Z49" s="18">
        <f t="shared" ca="1" si="32"/>
        <v>10108598.390000001</v>
      </c>
      <c r="AA49" s="18">
        <f t="shared" ca="1" si="32"/>
        <v>0</v>
      </c>
      <c r="AB49" s="18">
        <f t="shared" ca="1" si="32"/>
        <v>0</v>
      </c>
      <c r="AC49" s="18">
        <f t="shared" ca="1" si="32"/>
        <v>61072384.840000004</v>
      </c>
      <c r="AD49" s="18">
        <f t="shared" ca="1" si="32"/>
        <v>7080208.7400000002</v>
      </c>
      <c r="AE49" s="18">
        <f t="shared" ca="1" si="32"/>
        <v>0</v>
      </c>
      <c r="AF49" s="18">
        <f t="shared" ca="1" si="32"/>
        <v>0</v>
      </c>
      <c r="AG49" s="18">
        <f t="shared" ca="1" si="32"/>
        <v>0</v>
      </c>
      <c r="AH49" s="18">
        <f t="shared" ca="1" si="32"/>
        <v>0</v>
      </c>
      <c r="AI49" s="18">
        <f t="shared" ca="1" si="32"/>
        <v>0</v>
      </c>
      <c r="AJ49" s="18">
        <f t="shared" ca="1" si="32"/>
        <v>0</v>
      </c>
      <c r="AK49" s="18">
        <f t="shared" ca="1" si="29"/>
        <v>1860975</v>
      </c>
      <c r="AL49" s="18">
        <f t="shared" ca="1" si="29"/>
        <v>0</v>
      </c>
      <c r="AM49" s="18">
        <f t="shared" ca="1" si="29"/>
        <v>77139825.480000004</v>
      </c>
      <c r="AN49" s="18">
        <f t="shared" ca="1" si="29"/>
        <v>0</v>
      </c>
      <c r="AO49" s="18">
        <f t="shared" ca="1" si="29"/>
        <v>0</v>
      </c>
      <c r="AP49" s="18">
        <f t="shared" ca="1" si="29"/>
        <v>5809469.7599999998</v>
      </c>
      <c r="AQ49" s="18">
        <f t="shared" ca="1" si="29"/>
        <v>0</v>
      </c>
      <c r="AR49" s="18">
        <f t="shared" ca="1" si="29"/>
        <v>0</v>
      </c>
      <c r="AS49" s="18">
        <f t="shared" ca="1" si="29"/>
        <v>0</v>
      </c>
      <c r="AT49" s="18">
        <f t="shared" ca="1" si="29"/>
        <v>6814487.2599999998</v>
      </c>
      <c r="AU49" s="18">
        <f t="shared" ca="1" si="29"/>
        <v>1287804.6299999999</v>
      </c>
      <c r="AV49" s="18">
        <f t="shared" ca="1" si="29"/>
        <v>954226.09</v>
      </c>
      <c r="AW49" s="18">
        <f t="shared" ca="1" si="29"/>
        <v>0</v>
      </c>
      <c r="AX49" s="18">
        <f t="shared" ca="1" si="29"/>
        <v>873897.2</v>
      </c>
      <c r="AY49" s="18">
        <f t="shared" ca="1" si="29"/>
        <v>0</v>
      </c>
      <c r="AZ49" s="18">
        <f t="shared" ca="1" si="29"/>
        <v>0</v>
      </c>
      <c r="BA49" s="18">
        <f t="shared" ca="1" si="33"/>
        <v>0</v>
      </c>
      <c r="BB49" s="18">
        <f t="shared" ca="1" si="33"/>
        <v>0</v>
      </c>
      <c r="BC49" s="18">
        <f t="shared" ca="1" si="33"/>
        <v>0</v>
      </c>
      <c r="BD49" s="18">
        <f t="shared" ca="1" si="33"/>
        <v>197910112.88999999</v>
      </c>
      <c r="BE49" s="18">
        <f t="shared" ca="1" si="33"/>
        <v>0</v>
      </c>
      <c r="BF49" s="18">
        <f t="shared" ca="1" si="33"/>
        <v>0</v>
      </c>
      <c r="BG49" s="18">
        <f t="shared" ca="1" si="33"/>
        <v>0</v>
      </c>
      <c r="BH49" s="18">
        <f t="shared" ca="1" si="33"/>
        <v>0</v>
      </c>
      <c r="BI49" s="18">
        <f t="shared" ca="1" si="33"/>
        <v>0</v>
      </c>
      <c r="BJ49" s="18">
        <f t="shared" ca="1" si="33"/>
        <v>0</v>
      </c>
      <c r="BK49" s="18">
        <f t="shared" ca="1" si="33"/>
        <v>0</v>
      </c>
      <c r="BL49" s="18">
        <f t="shared" ca="1" si="33"/>
        <v>262.97000000000003</v>
      </c>
      <c r="BM49" s="18">
        <f t="shared" ca="1" si="33"/>
        <v>55022917.82</v>
      </c>
      <c r="BN49" s="18">
        <f t="shared" ca="1" si="33"/>
        <v>137397983.25999999</v>
      </c>
      <c r="BO49" s="18">
        <f t="shared" ca="1" si="33"/>
        <v>0</v>
      </c>
      <c r="BP49" s="18">
        <f t="shared" ca="1" si="33"/>
        <v>1016679.14</v>
      </c>
      <c r="BQ49" s="18">
        <f t="shared" ca="1" si="34"/>
        <v>0</v>
      </c>
      <c r="BR49" s="18">
        <f t="shared" ca="1" si="34"/>
        <v>25320.03</v>
      </c>
      <c r="BS49" s="18">
        <f t="shared" ca="1" si="34"/>
        <v>560660157.75999999</v>
      </c>
      <c r="BT49" s="18">
        <f t="shared" ca="1" si="34"/>
        <v>0</v>
      </c>
      <c r="BU49" s="18">
        <f t="shared" ca="1" si="34"/>
        <v>0</v>
      </c>
      <c r="BV49" s="18">
        <f t="shared" ca="1" si="34"/>
        <v>0</v>
      </c>
      <c r="BW49" s="18">
        <f t="shared" ca="1" si="34"/>
        <v>0</v>
      </c>
      <c r="BX49" s="18">
        <f t="shared" ca="1" si="34"/>
        <v>0</v>
      </c>
      <c r="BY49" s="18">
        <f t="shared" ca="1" si="34"/>
        <v>0</v>
      </c>
      <c r="BZ49" s="18">
        <f t="shared" ca="1" si="34"/>
        <v>0</v>
      </c>
      <c r="CA49" s="18">
        <f t="shared" ca="1" si="34"/>
        <v>0</v>
      </c>
      <c r="CB49" s="18">
        <f t="shared" ca="1" si="34"/>
        <v>0</v>
      </c>
      <c r="CC49" s="18">
        <f t="shared" ca="1" si="34"/>
        <v>0</v>
      </c>
      <c r="CD49" s="18">
        <f t="shared" ca="1" si="35"/>
        <v>0</v>
      </c>
      <c r="CE49" s="18">
        <f t="shared" ca="1" si="35"/>
        <v>1485593.09</v>
      </c>
      <c r="CF49" s="18">
        <f t="shared" ca="1" si="35"/>
        <v>0</v>
      </c>
      <c r="CG49" s="18">
        <f t="shared" ca="1" si="35"/>
        <v>0</v>
      </c>
      <c r="CH49" s="18">
        <f t="shared" ca="1" si="35"/>
        <v>0</v>
      </c>
      <c r="CI49" s="18">
        <f t="shared" ca="1" si="35"/>
        <v>18131194.25</v>
      </c>
      <c r="CJ49" s="19">
        <f t="shared" ca="1" si="24"/>
        <v>325177479.88</v>
      </c>
      <c r="CK49" s="18">
        <f t="shared" ca="1" si="38"/>
        <v>0</v>
      </c>
      <c r="CL49" s="18">
        <f t="shared" ca="1" si="38"/>
        <v>0</v>
      </c>
      <c r="CM49" s="19">
        <f t="shared" ca="1" si="25"/>
        <v>325177479.88</v>
      </c>
      <c r="CN49" s="18">
        <f t="shared" ca="1" si="39"/>
        <v>325177479.88</v>
      </c>
      <c r="CO49" s="18">
        <f t="shared" ca="1" si="39"/>
        <v>0</v>
      </c>
      <c r="CP49" s="19">
        <f t="shared" ca="1" si="26"/>
        <v>0</v>
      </c>
      <c r="CQ49" s="18">
        <f t="shared" ca="1" si="36"/>
        <v>0</v>
      </c>
      <c r="CR49" s="18">
        <f t="shared" ca="1" si="36"/>
        <v>0</v>
      </c>
      <c r="CS49" s="18">
        <f t="shared" ca="1" si="36"/>
        <v>213752.17</v>
      </c>
      <c r="CT49" s="18">
        <f t="shared" ca="1" si="36"/>
        <v>0</v>
      </c>
      <c r="CU49" s="18">
        <f t="shared" ca="1" si="36"/>
        <v>0</v>
      </c>
      <c r="CV49" s="19">
        <f t="shared" ref="CV49" ca="1" si="40">+D49+SUM(H49:CJ49)+SUM(CS49:CU49)</f>
        <v>1710329426.3100002</v>
      </c>
    </row>
    <row r="50" spans="1:100" ht="12.75" customHeight="1">
      <c r="A50" s="55" t="s">
        <v>233</v>
      </c>
      <c r="B50" s="17">
        <v>1059</v>
      </c>
      <c r="C50" s="56" t="s">
        <v>147</v>
      </c>
      <c r="D50" s="19">
        <f t="shared" ca="1" si="23"/>
        <v>0</v>
      </c>
      <c r="E50" s="18">
        <f t="shared" ca="1" si="31"/>
        <v>0</v>
      </c>
      <c r="F50" s="18">
        <f t="shared" ca="1" si="31"/>
        <v>0</v>
      </c>
      <c r="G50" s="18">
        <f t="shared" ca="1" si="31"/>
        <v>0</v>
      </c>
      <c r="H50" s="18">
        <f t="shared" ca="1" si="31"/>
        <v>0</v>
      </c>
      <c r="I50" s="18">
        <f t="shared" ca="1" si="31"/>
        <v>67556.53</v>
      </c>
      <c r="J50" s="18">
        <f t="shared" ca="1" si="31"/>
        <v>0</v>
      </c>
      <c r="K50" s="18">
        <f t="shared" ca="1" si="31"/>
        <v>0</v>
      </c>
      <c r="L50" s="18">
        <f t="shared" ca="1" si="31"/>
        <v>0</v>
      </c>
      <c r="M50" s="18">
        <f t="shared" ca="1" si="31"/>
        <v>0</v>
      </c>
      <c r="N50" s="18">
        <f t="shared" ca="1" si="31"/>
        <v>0</v>
      </c>
      <c r="O50" s="18">
        <f t="shared" ca="1" si="31"/>
        <v>0</v>
      </c>
      <c r="P50" s="18">
        <f t="shared" ca="1" si="31"/>
        <v>0</v>
      </c>
      <c r="Q50" s="18">
        <f t="shared" ca="1" si="31"/>
        <v>0</v>
      </c>
      <c r="R50" s="18">
        <f t="shared" ca="1" si="31"/>
        <v>0</v>
      </c>
      <c r="S50" s="18">
        <f t="shared" ca="1" si="31"/>
        <v>0</v>
      </c>
      <c r="T50" s="18">
        <f t="shared" ca="1" si="1"/>
        <v>0</v>
      </c>
      <c r="U50" s="18">
        <f t="shared" ca="1" si="32"/>
        <v>0</v>
      </c>
      <c r="V50" s="18">
        <f t="shared" ca="1" si="32"/>
        <v>0</v>
      </c>
      <c r="W50" s="18">
        <f t="shared" ca="1" si="32"/>
        <v>0</v>
      </c>
      <c r="X50" s="18">
        <f t="shared" ca="1" si="32"/>
        <v>0</v>
      </c>
      <c r="Y50" s="18">
        <f t="shared" ca="1" si="32"/>
        <v>0</v>
      </c>
      <c r="Z50" s="18">
        <f t="shared" ca="1" si="32"/>
        <v>0</v>
      </c>
      <c r="AA50" s="18">
        <f t="shared" ca="1" si="32"/>
        <v>0</v>
      </c>
      <c r="AB50" s="18">
        <f t="shared" ca="1" si="32"/>
        <v>0</v>
      </c>
      <c r="AC50" s="18">
        <f t="shared" ca="1" si="32"/>
        <v>0</v>
      </c>
      <c r="AD50" s="18">
        <f t="shared" ca="1" si="32"/>
        <v>0</v>
      </c>
      <c r="AE50" s="18">
        <f t="shared" ca="1" si="32"/>
        <v>0</v>
      </c>
      <c r="AF50" s="18">
        <f t="shared" ca="1" si="32"/>
        <v>0</v>
      </c>
      <c r="AG50" s="18">
        <f t="shared" ca="1" si="32"/>
        <v>0</v>
      </c>
      <c r="AH50" s="18">
        <f t="shared" ca="1" si="32"/>
        <v>0</v>
      </c>
      <c r="AI50" s="18">
        <f t="shared" ca="1" si="32"/>
        <v>0</v>
      </c>
      <c r="AJ50" s="18">
        <f t="shared" ca="1" si="32"/>
        <v>1863071.7607683255</v>
      </c>
      <c r="AK50" s="18">
        <f t="shared" ca="1" si="29"/>
        <v>0</v>
      </c>
      <c r="AL50" s="18">
        <f t="shared" ca="1" si="29"/>
        <v>0</v>
      </c>
      <c r="AM50" s="18">
        <f t="shared" ca="1" si="29"/>
        <v>15254834.560000001</v>
      </c>
      <c r="AN50" s="18">
        <f t="shared" ca="1" si="29"/>
        <v>0</v>
      </c>
      <c r="AO50" s="18">
        <f t="shared" ca="1" si="29"/>
        <v>0</v>
      </c>
      <c r="AP50" s="18">
        <f t="shared" ca="1" si="29"/>
        <v>0</v>
      </c>
      <c r="AQ50" s="18">
        <f t="shared" ca="1" si="29"/>
        <v>0</v>
      </c>
      <c r="AR50" s="18">
        <f t="shared" ca="1" si="29"/>
        <v>0</v>
      </c>
      <c r="AS50" s="18">
        <f t="shared" ca="1" si="29"/>
        <v>0</v>
      </c>
      <c r="AT50" s="18">
        <f t="shared" ca="1" si="29"/>
        <v>0</v>
      </c>
      <c r="AU50" s="18">
        <f t="shared" ca="1" si="29"/>
        <v>0</v>
      </c>
      <c r="AV50" s="18">
        <f t="shared" ca="1" si="29"/>
        <v>0</v>
      </c>
      <c r="AW50" s="18">
        <f t="shared" ca="1" si="29"/>
        <v>0</v>
      </c>
      <c r="AX50" s="18">
        <f t="shared" ca="1" si="29"/>
        <v>0</v>
      </c>
      <c r="AY50" s="18">
        <f t="shared" ca="1" si="29"/>
        <v>0</v>
      </c>
      <c r="AZ50" s="18">
        <f t="shared" ca="1" si="29"/>
        <v>0</v>
      </c>
      <c r="BA50" s="18">
        <f t="shared" ca="1" si="33"/>
        <v>0</v>
      </c>
      <c r="BB50" s="18">
        <f t="shared" ca="1" si="33"/>
        <v>0</v>
      </c>
      <c r="BC50" s="18">
        <f t="shared" ca="1" si="33"/>
        <v>0</v>
      </c>
      <c r="BD50" s="18">
        <f t="shared" ca="1" si="33"/>
        <v>55852860.99000001</v>
      </c>
      <c r="BE50" s="18">
        <f t="shared" ca="1" si="33"/>
        <v>13306304.039999999</v>
      </c>
      <c r="BF50" s="18">
        <f t="shared" ca="1" si="33"/>
        <v>0</v>
      </c>
      <c r="BG50" s="18">
        <f t="shared" ca="1" si="33"/>
        <v>0</v>
      </c>
      <c r="BH50" s="18">
        <f t="shared" ca="1" si="33"/>
        <v>0</v>
      </c>
      <c r="BI50" s="18">
        <f t="shared" ca="1" si="33"/>
        <v>0</v>
      </c>
      <c r="BJ50" s="18">
        <f t="shared" ca="1" si="33"/>
        <v>0</v>
      </c>
      <c r="BK50" s="18">
        <f t="shared" ca="1" si="33"/>
        <v>0</v>
      </c>
      <c r="BL50" s="18">
        <f t="shared" ca="1" si="33"/>
        <v>15254834.560000001</v>
      </c>
      <c r="BM50" s="18">
        <f t="shared" ca="1" si="33"/>
        <v>80300510.629999995</v>
      </c>
      <c r="BN50" s="18">
        <f t="shared" ca="1" si="33"/>
        <v>83370.13</v>
      </c>
      <c r="BO50" s="18">
        <f t="shared" ca="1" si="33"/>
        <v>0</v>
      </c>
      <c r="BP50" s="18">
        <f t="shared" ca="1" si="33"/>
        <v>0</v>
      </c>
      <c r="BQ50" s="18">
        <f t="shared" ca="1" si="34"/>
        <v>0</v>
      </c>
      <c r="BR50" s="18">
        <f t="shared" ca="1" si="34"/>
        <v>0</v>
      </c>
      <c r="BS50" s="18">
        <f t="shared" ca="1" si="34"/>
        <v>617432123.35000002</v>
      </c>
      <c r="BT50" s="18">
        <f t="shared" ca="1" si="34"/>
        <v>0</v>
      </c>
      <c r="BU50" s="18">
        <f t="shared" ca="1" si="34"/>
        <v>0</v>
      </c>
      <c r="BV50" s="18">
        <f t="shared" ca="1" si="34"/>
        <v>0</v>
      </c>
      <c r="BW50" s="18">
        <f t="shared" ca="1" si="34"/>
        <v>0</v>
      </c>
      <c r="BX50" s="18">
        <f t="shared" ca="1" si="34"/>
        <v>0</v>
      </c>
      <c r="BY50" s="18">
        <f t="shared" ca="1" si="34"/>
        <v>0</v>
      </c>
      <c r="BZ50" s="18">
        <f t="shared" ca="1" si="34"/>
        <v>0</v>
      </c>
      <c r="CA50" s="18">
        <f t="shared" ca="1" si="34"/>
        <v>0</v>
      </c>
      <c r="CB50" s="18">
        <f t="shared" ca="1" si="34"/>
        <v>0</v>
      </c>
      <c r="CC50" s="18">
        <f t="shared" ca="1" si="34"/>
        <v>0</v>
      </c>
      <c r="CD50" s="18">
        <f t="shared" ca="1" si="35"/>
        <v>0</v>
      </c>
      <c r="CE50" s="18">
        <f t="shared" ca="1" si="35"/>
        <v>0</v>
      </c>
      <c r="CF50" s="18">
        <f t="shared" ca="1" si="35"/>
        <v>0</v>
      </c>
      <c r="CG50" s="18">
        <f t="shared" ca="1" si="35"/>
        <v>0</v>
      </c>
      <c r="CH50" s="18">
        <f t="shared" ca="1" si="35"/>
        <v>0</v>
      </c>
      <c r="CI50" s="18">
        <f t="shared" ca="1" si="35"/>
        <v>171855896.74000001</v>
      </c>
      <c r="CJ50" s="19">
        <f t="shared" ca="1" si="24"/>
        <v>0</v>
      </c>
      <c r="CK50" s="18">
        <f t="shared" ca="1" si="38"/>
        <v>0</v>
      </c>
      <c r="CL50" s="18">
        <f t="shared" ca="1" si="38"/>
        <v>0</v>
      </c>
      <c r="CM50" s="19">
        <f t="shared" ca="1" si="25"/>
        <v>0</v>
      </c>
      <c r="CN50" s="18">
        <f t="shared" ca="1" si="39"/>
        <v>0</v>
      </c>
      <c r="CO50" s="18">
        <f t="shared" ca="1" si="39"/>
        <v>0</v>
      </c>
      <c r="CP50" s="19">
        <f t="shared" ca="1" si="26"/>
        <v>0</v>
      </c>
      <c r="CQ50" s="18">
        <f t="shared" ca="1" si="36"/>
        <v>0</v>
      </c>
      <c r="CR50" s="18">
        <f t="shared" ca="1" si="36"/>
        <v>0</v>
      </c>
      <c r="CS50" s="18">
        <f t="shared" ca="1" si="36"/>
        <v>0</v>
      </c>
      <c r="CT50" s="18">
        <f t="shared" ca="1" si="36"/>
        <v>0</v>
      </c>
      <c r="CU50" s="18">
        <f t="shared" ca="1" si="36"/>
        <v>0</v>
      </c>
      <c r="CV50" s="19">
        <f t="shared" ref="CV50:CV52" ca="1" si="41">+D50+SUM(H50:CJ50)+SUM(CS50:CU50)</f>
        <v>971271363.29076838</v>
      </c>
    </row>
    <row r="51" spans="1:100" ht="12.75" customHeight="1">
      <c r="A51" s="55" t="s">
        <v>235</v>
      </c>
      <c r="B51" s="17">
        <v>1060</v>
      </c>
      <c r="C51" s="56" t="s">
        <v>147</v>
      </c>
      <c r="D51" s="19">
        <f t="shared" ca="1" si="23"/>
        <v>0</v>
      </c>
      <c r="E51" s="18">
        <f t="shared" ca="1" si="31"/>
        <v>0</v>
      </c>
      <c r="F51" s="18">
        <f t="shared" ca="1" si="31"/>
        <v>0</v>
      </c>
      <c r="G51" s="18">
        <f t="shared" ca="1" si="31"/>
        <v>0</v>
      </c>
      <c r="H51" s="18">
        <f t="shared" ca="1" si="31"/>
        <v>0</v>
      </c>
      <c r="I51" s="18">
        <f t="shared" ca="1" si="31"/>
        <v>0</v>
      </c>
      <c r="J51" s="18">
        <f t="shared" ca="1" si="31"/>
        <v>0</v>
      </c>
      <c r="K51" s="18">
        <f t="shared" ca="1" si="31"/>
        <v>0</v>
      </c>
      <c r="L51" s="18">
        <f t="shared" ca="1" si="31"/>
        <v>0</v>
      </c>
      <c r="M51" s="18">
        <f t="shared" ca="1" si="31"/>
        <v>0</v>
      </c>
      <c r="N51" s="18">
        <f t="shared" ca="1" si="31"/>
        <v>0</v>
      </c>
      <c r="O51" s="18">
        <f t="shared" ca="1" si="31"/>
        <v>0</v>
      </c>
      <c r="P51" s="18">
        <f t="shared" ca="1" si="31"/>
        <v>0</v>
      </c>
      <c r="Q51" s="18">
        <f t="shared" ca="1" si="31"/>
        <v>0</v>
      </c>
      <c r="R51" s="18">
        <f t="shared" ca="1" si="31"/>
        <v>0</v>
      </c>
      <c r="S51" s="18">
        <f t="shared" ca="1" si="31"/>
        <v>0</v>
      </c>
      <c r="T51" s="18">
        <f t="shared" ca="1" si="1"/>
        <v>0</v>
      </c>
      <c r="U51" s="18">
        <f t="shared" ca="1" si="32"/>
        <v>0</v>
      </c>
      <c r="V51" s="18">
        <f t="shared" ca="1" si="32"/>
        <v>0</v>
      </c>
      <c r="W51" s="18">
        <f t="shared" ca="1" si="32"/>
        <v>0</v>
      </c>
      <c r="X51" s="18">
        <f t="shared" ca="1" si="32"/>
        <v>0</v>
      </c>
      <c r="Y51" s="18">
        <f t="shared" ca="1" si="32"/>
        <v>0</v>
      </c>
      <c r="Z51" s="18">
        <f t="shared" ca="1" si="32"/>
        <v>0</v>
      </c>
      <c r="AA51" s="18">
        <f t="shared" ca="1" si="32"/>
        <v>0</v>
      </c>
      <c r="AB51" s="18">
        <f t="shared" ca="1" si="32"/>
        <v>0</v>
      </c>
      <c r="AC51" s="18">
        <f t="shared" ca="1" si="32"/>
        <v>0</v>
      </c>
      <c r="AD51" s="18">
        <f t="shared" ca="1" si="32"/>
        <v>0</v>
      </c>
      <c r="AE51" s="18">
        <f t="shared" ca="1" si="32"/>
        <v>0</v>
      </c>
      <c r="AF51" s="18">
        <f t="shared" ca="1" si="32"/>
        <v>0</v>
      </c>
      <c r="AG51" s="18">
        <f t="shared" ca="1" si="32"/>
        <v>0</v>
      </c>
      <c r="AH51" s="18">
        <f t="shared" ca="1" si="32"/>
        <v>0</v>
      </c>
      <c r="AI51" s="18">
        <f t="shared" ca="1" si="32"/>
        <v>0</v>
      </c>
      <c r="AJ51" s="18">
        <f t="shared" ca="1" si="32"/>
        <v>0</v>
      </c>
      <c r="AK51" s="18">
        <f t="shared" ca="1" si="29"/>
        <v>0</v>
      </c>
      <c r="AL51" s="18">
        <f t="shared" ca="1" si="29"/>
        <v>0</v>
      </c>
      <c r="AM51" s="18">
        <f t="shared" ca="1" si="29"/>
        <v>0</v>
      </c>
      <c r="AN51" s="18">
        <f t="shared" ca="1" si="29"/>
        <v>0</v>
      </c>
      <c r="AO51" s="18">
        <f t="shared" ca="1" si="29"/>
        <v>0</v>
      </c>
      <c r="AP51" s="18">
        <f t="shared" ca="1" si="29"/>
        <v>0</v>
      </c>
      <c r="AQ51" s="18">
        <f t="shared" ca="1" si="29"/>
        <v>0</v>
      </c>
      <c r="AR51" s="18">
        <f t="shared" ca="1" si="29"/>
        <v>0</v>
      </c>
      <c r="AS51" s="18">
        <f t="shared" ca="1" si="29"/>
        <v>0</v>
      </c>
      <c r="AT51" s="18">
        <f t="shared" ca="1" si="29"/>
        <v>0</v>
      </c>
      <c r="AU51" s="18">
        <f t="shared" ca="1" si="29"/>
        <v>0</v>
      </c>
      <c r="AV51" s="18">
        <f t="shared" ca="1" si="29"/>
        <v>0</v>
      </c>
      <c r="AW51" s="18">
        <f t="shared" ca="1" si="29"/>
        <v>0</v>
      </c>
      <c r="AX51" s="18">
        <f t="shared" ca="1" si="29"/>
        <v>0</v>
      </c>
      <c r="AY51" s="18">
        <f t="shared" ca="1" si="29"/>
        <v>0</v>
      </c>
      <c r="AZ51" s="18">
        <f t="shared" ca="1" si="29"/>
        <v>0</v>
      </c>
      <c r="BA51" s="18">
        <f t="shared" ca="1" si="33"/>
        <v>0</v>
      </c>
      <c r="BB51" s="18">
        <f t="shared" ca="1" si="33"/>
        <v>0</v>
      </c>
      <c r="BC51" s="18">
        <f t="shared" ca="1" si="33"/>
        <v>0</v>
      </c>
      <c r="BD51" s="18">
        <f t="shared" ca="1" si="33"/>
        <v>0</v>
      </c>
      <c r="BE51" s="18">
        <f t="shared" ca="1" si="33"/>
        <v>0</v>
      </c>
      <c r="BF51" s="18">
        <f t="shared" ca="1" si="33"/>
        <v>0</v>
      </c>
      <c r="BG51" s="18">
        <f t="shared" ca="1" si="33"/>
        <v>0</v>
      </c>
      <c r="BH51" s="18">
        <f t="shared" ca="1" si="33"/>
        <v>0</v>
      </c>
      <c r="BI51" s="18">
        <f t="shared" ca="1" si="33"/>
        <v>0</v>
      </c>
      <c r="BJ51" s="18">
        <f t="shared" ca="1" si="33"/>
        <v>0</v>
      </c>
      <c r="BK51" s="18">
        <f t="shared" ca="1" si="33"/>
        <v>0</v>
      </c>
      <c r="BL51" s="18">
        <f t="shared" ca="1" si="33"/>
        <v>0</v>
      </c>
      <c r="BM51" s="18">
        <f t="shared" ca="1" si="33"/>
        <v>0</v>
      </c>
      <c r="BN51" s="18">
        <f t="shared" ca="1" si="33"/>
        <v>0</v>
      </c>
      <c r="BO51" s="18">
        <f t="shared" ca="1" si="33"/>
        <v>0</v>
      </c>
      <c r="BP51" s="18">
        <f t="shared" ca="1" si="33"/>
        <v>0</v>
      </c>
      <c r="BQ51" s="18">
        <f t="shared" ca="1" si="34"/>
        <v>0</v>
      </c>
      <c r="BR51" s="18">
        <f t="shared" ca="1" si="34"/>
        <v>0</v>
      </c>
      <c r="BS51" s="18">
        <f t="shared" ca="1" si="34"/>
        <v>0</v>
      </c>
      <c r="BT51" s="18">
        <f t="shared" ca="1" si="34"/>
        <v>0</v>
      </c>
      <c r="BU51" s="18">
        <f t="shared" ca="1" si="34"/>
        <v>0</v>
      </c>
      <c r="BV51" s="18">
        <f t="shared" ca="1" si="34"/>
        <v>0</v>
      </c>
      <c r="BW51" s="18">
        <f t="shared" ca="1" si="34"/>
        <v>0</v>
      </c>
      <c r="BX51" s="18">
        <f t="shared" ca="1" si="34"/>
        <v>0</v>
      </c>
      <c r="BY51" s="18">
        <f t="shared" ca="1" si="34"/>
        <v>0</v>
      </c>
      <c r="BZ51" s="18">
        <f t="shared" ca="1" si="34"/>
        <v>0</v>
      </c>
      <c r="CA51" s="18">
        <f t="shared" ca="1" si="34"/>
        <v>0</v>
      </c>
      <c r="CB51" s="18">
        <f t="shared" ca="1" si="34"/>
        <v>0</v>
      </c>
      <c r="CC51" s="18">
        <f t="shared" ca="1" si="34"/>
        <v>0</v>
      </c>
      <c r="CD51" s="18">
        <f t="shared" ca="1" si="35"/>
        <v>0</v>
      </c>
      <c r="CE51" s="18">
        <f t="shared" ca="1" si="35"/>
        <v>0</v>
      </c>
      <c r="CF51" s="18">
        <f t="shared" ca="1" si="35"/>
        <v>0</v>
      </c>
      <c r="CG51" s="18">
        <f t="shared" ca="1" si="35"/>
        <v>0</v>
      </c>
      <c r="CH51" s="18">
        <f t="shared" ca="1" si="35"/>
        <v>0</v>
      </c>
      <c r="CI51" s="18">
        <f t="shared" ca="1" si="35"/>
        <v>0</v>
      </c>
      <c r="CJ51" s="19">
        <f t="shared" ca="1" si="24"/>
        <v>0</v>
      </c>
      <c r="CK51" s="18">
        <f t="shared" ca="1" si="38"/>
        <v>0</v>
      </c>
      <c r="CL51" s="18">
        <f t="shared" ca="1" si="38"/>
        <v>0</v>
      </c>
      <c r="CM51" s="19">
        <f t="shared" ca="1" si="25"/>
        <v>0</v>
      </c>
      <c r="CN51" s="18">
        <f t="shared" ca="1" si="39"/>
        <v>0</v>
      </c>
      <c r="CO51" s="18">
        <f t="shared" ca="1" si="39"/>
        <v>0</v>
      </c>
      <c r="CP51" s="19">
        <f t="shared" ca="1" si="26"/>
        <v>0</v>
      </c>
      <c r="CQ51" s="18">
        <f t="shared" ca="1" si="36"/>
        <v>0</v>
      </c>
      <c r="CR51" s="18">
        <f t="shared" ca="1" si="36"/>
        <v>0</v>
      </c>
      <c r="CS51" s="18">
        <f t="shared" ca="1" si="36"/>
        <v>0</v>
      </c>
      <c r="CT51" s="18">
        <f t="shared" ca="1" si="36"/>
        <v>0</v>
      </c>
      <c r="CU51" s="18">
        <f t="shared" ca="1" si="36"/>
        <v>0</v>
      </c>
      <c r="CV51" s="19">
        <f t="shared" ca="1" si="41"/>
        <v>0</v>
      </c>
    </row>
    <row r="52" spans="1:100" ht="12.75" customHeight="1">
      <c r="A52" s="55" t="s">
        <v>237</v>
      </c>
      <c r="B52" s="17">
        <v>1061</v>
      </c>
      <c r="C52" s="56" t="s">
        <v>147</v>
      </c>
      <c r="D52" s="19">
        <f t="shared" ca="1" si="23"/>
        <v>0</v>
      </c>
      <c r="E52" s="18">
        <f t="shared" ca="1" si="31"/>
        <v>0</v>
      </c>
      <c r="F52" s="18">
        <f t="shared" ca="1" si="31"/>
        <v>0</v>
      </c>
      <c r="G52" s="18">
        <f t="shared" ca="1" si="31"/>
        <v>0</v>
      </c>
      <c r="H52" s="18">
        <f t="shared" ca="1" si="31"/>
        <v>0</v>
      </c>
      <c r="I52" s="18">
        <f t="shared" ca="1" si="31"/>
        <v>0</v>
      </c>
      <c r="J52" s="18">
        <f t="shared" ca="1" si="31"/>
        <v>0</v>
      </c>
      <c r="K52" s="18">
        <f t="shared" ca="1" si="31"/>
        <v>0</v>
      </c>
      <c r="L52" s="18">
        <f t="shared" ca="1" si="31"/>
        <v>0</v>
      </c>
      <c r="M52" s="18">
        <f t="shared" ca="1" si="31"/>
        <v>0</v>
      </c>
      <c r="N52" s="18">
        <f t="shared" ca="1" si="31"/>
        <v>0</v>
      </c>
      <c r="O52" s="18">
        <f t="shared" ca="1" si="31"/>
        <v>0</v>
      </c>
      <c r="P52" s="18">
        <f t="shared" ca="1" si="31"/>
        <v>0</v>
      </c>
      <c r="Q52" s="18">
        <f t="shared" ca="1" si="31"/>
        <v>0</v>
      </c>
      <c r="R52" s="18">
        <f t="shared" ca="1" si="31"/>
        <v>0</v>
      </c>
      <c r="S52" s="18">
        <f t="shared" ca="1" si="31"/>
        <v>0</v>
      </c>
      <c r="T52" s="18">
        <f t="shared" ca="1" si="1"/>
        <v>0</v>
      </c>
      <c r="U52" s="18">
        <f t="shared" ca="1" si="32"/>
        <v>0</v>
      </c>
      <c r="V52" s="18">
        <f t="shared" ca="1" si="32"/>
        <v>0</v>
      </c>
      <c r="W52" s="18">
        <f t="shared" ca="1" si="32"/>
        <v>0</v>
      </c>
      <c r="X52" s="18">
        <f t="shared" ca="1" si="32"/>
        <v>0</v>
      </c>
      <c r="Y52" s="18">
        <f t="shared" ca="1" si="32"/>
        <v>0</v>
      </c>
      <c r="Z52" s="18">
        <f t="shared" ca="1" si="32"/>
        <v>0</v>
      </c>
      <c r="AA52" s="18">
        <f t="shared" ca="1" si="32"/>
        <v>0</v>
      </c>
      <c r="AB52" s="18">
        <f t="shared" ca="1" si="32"/>
        <v>0</v>
      </c>
      <c r="AC52" s="18">
        <f t="shared" ca="1" si="32"/>
        <v>0</v>
      </c>
      <c r="AD52" s="18">
        <f t="shared" ca="1" si="32"/>
        <v>0</v>
      </c>
      <c r="AE52" s="18">
        <f t="shared" ca="1" si="32"/>
        <v>0</v>
      </c>
      <c r="AF52" s="18">
        <f t="shared" ca="1" si="32"/>
        <v>0</v>
      </c>
      <c r="AG52" s="18">
        <f t="shared" ca="1" si="32"/>
        <v>0</v>
      </c>
      <c r="AH52" s="18">
        <f t="shared" ca="1" si="32"/>
        <v>0</v>
      </c>
      <c r="AI52" s="18">
        <f t="shared" ca="1" si="32"/>
        <v>0</v>
      </c>
      <c r="AJ52" s="18">
        <f t="shared" ca="1" si="32"/>
        <v>0</v>
      </c>
      <c r="AK52" s="18">
        <f t="shared" ca="1" si="29"/>
        <v>0</v>
      </c>
      <c r="AL52" s="18">
        <f t="shared" ca="1" si="29"/>
        <v>0</v>
      </c>
      <c r="AM52" s="18">
        <f t="shared" ca="1" si="29"/>
        <v>0</v>
      </c>
      <c r="AN52" s="18">
        <f t="shared" ca="1" si="29"/>
        <v>0</v>
      </c>
      <c r="AO52" s="18">
        <f t="shared" ca="1" si="29"/>
        <v>0</v>
      </c>
      <c r="AP52" s="18">
        <f t="shared" ca="1" si="29"/>
        <v>0</v>
      </c>
      <c r="AQ52" s="18">
        <f t="shared" ca="1" si="29"/>
        <v>0</v>
      </c>
      <c r="AR52" s="18">
        <f t="shared" ca="1" si="29"/>
        <v>0</v>
      </c>
      <c r="AS52" s="18">
        <f t="shared" ca="1" si="29"/>
        <v>0</v>
      </c>
      <c r="AT52" s="18">
        <f t="shared" ca="1" si="29"/>
        <v>0</v>
      </c>
      <c r="AU52" s="18">
        <f t="shared" ca="1" si="29"/>
        <v>0</v>
      </c>
      <c r="AV52" s="18">
        <f t="shared" ca="1" si="29"/>
        <v>0</v>
      </c>
      <c r="AW52" s="18">
        <f t="shared" ca="1" si="29"/>
        <v>0</v>
      </c>
      <c r="AX52" s="18">
        <f t="shared" ca="1" si="29"/>
        <v>0</v>
      </c>
      <c r="AY52" s="18">
        <f t="shared" ca="1" si="29"/>
        <v>0</v>
      </c>
      <c r="AZ52" s="18">
        <f t="shared" ca="1" si="29"/>
        <v>0</v>
      </c>
      <c r="BA52" s="18">
        <f t="shared" ca="1" si="33"/>
        <v>0</v>
      </c>
      <c r="BB52" s="18">
        <f t="shared" ca="1" si="33"/>
        <v>0</v>
      </c>
      <c r="BC52" s="18">
        <f t="shared" ca="1" si="33"/>
        <v>0</v>
      </c>
      <c r="BD52" s="18">
        <f t="shared" ca="1" si="33"/>
        <v>0</v>
      </c>
      <c r="BE52" s="18">
        <f t="shared" ca="1" si="33"/>
        <v>0</v>
      </c>
      <c r="BF52" s="18">
        <f t="shared" ca="1" si="33"/>
        <v>0</v>
      </c>
      <c r="BG52" s="18">
        <f t="shared" ca="1" si="33"/>
        <v>0</v>
      </c>
      <c r="BH52" s="18">
        <f t="shared" ca="1" si="33"/>
        <v>0</v>
      </c>
      <c r="BI52" s="18">
        <f t="shared" ca="1" si="33"/>
        <v>0</v>
      </c>
      <c r="BJ52" s="18">
        <f t="shared" ca="1" si="33"/>
        <v>0</v>
      </c>
      <c r="BK52" s="18">
        <f t="shared" ca="1" si="33"/>
        <v>0</v>
      </c>
      <c r="BL52" s="18">
        <f t="shared" ca="1" si="33"/>
        <v>0</v>
      </c>
      <c r="BM52" s="18">
        <f t="shared" ca="1" si="33"/>
        <v>0</v>
      </c>
      <c r="BN52" s="18">
        <f t="shared" ca="1" si="33"/>
        <v>0</v>
      </c>
      <c r="BO52" s="18">
        <f t="shared" ca="1" si="33"/>
        <v>0</v>
      </c>
      <c r="BP52" s="18">
        <f t="shared" ca="1" si="33"/>
        <v>0</v>
      </c>
      <c r="BQ52" s="18">
        <f t="shared" ca="1" si="34"/>
        <v>0</v>
      </c>
      <c r="BR52" s="18">
        <f t="shared" ca="1" si="34"/>
        <v>0</v>
      </c>
      <c r="BS52" s="18">
        <f t="shared" ca="1" si="34"/>
        <v>0</v>
      </c>
      <c r="BT52" s="18">
        <f t="shared" ca="1" si="34"/>
        <v>0</v>
      </c>
      <c r="BU52" s="18">
        <f t="shared" ca="1" si="34"/>
        <v>0</v>
      </c>
      <c r="BV52" s="18">
        <f t="shared" ca="1" si="34"/>
        <v>0</v>
      </c>
      <c r="BW52" s="18">
        <f t="shared" ca="1" si="34"/>
        <v>0</v>
      </c>
      <c r="BX52" s="18">
        <f t="shared" ca="1" si="34"/>
        <v>0</v>
      </c>
      <c r="BY52" s="18">
        <f t="shared" ca="1" si="34"/>
        <v>0</v>
      </c>
      <c r="BZ52" s="18">
        <f t="shared" ca="1" si="34"/>
        <v>0</v>
      </c>
      <c r="CA52" s="18">
        <f t="shared" ca="1" si="34"/>
        <v>0</v>
      </c>
      <c r="CB52" s="18">
        <f t="shared" ca="1" si="34"/>
        <v>0</v>
      </c>
      <c r="CC52" s="18">
        <f t="shared" ca="1" si="34"/>
        <v>0</v>
      </c>
      <c r="CD52" s="18">
        <f t="shared" ca="1" si="35"/>
        <v>0</v>
      </c>
      <c r="CE52" s="18">
        <f t="shared" ca="1" si="35"/>
        <v>0</v>
      </c>
      <c r="CF52" s="18">
        <f t="shared" ca="1" si="35"/>
        <v>0</v>
      </c>
      <c r="CG52" s="18">
        <f t="shared" ca="1" si="35"/>
        <v>0</v>
      </c>
      <c r="CH52" s="18">
        <f t="shared" ca="1" si="35"/>
        <v>0</v>
      </c>
      <c r="CI52" s="18">
        <f t="shared" ca="1" si="35"/>
        <v>0</v>
      </c>
      <c r="CJ52" s="19">
        <f t="shared" ca="1" si="24"/>
        <v>4908331686.9200001</v>
      </c>
      <c r="CK52" s="18">
        <f t="shared" ca="1" si="38"/>
        <v>0</v>
      </c>
      <c r="CL52" s="18">
        <f t="shared" ca="1" si="38"/>
        <v>0</v>
      </c>
      <c r="CM52" s="19">
        <f t="shared" ca="1" si="25"/>
        <v>1782876927.4999998</v>
      </c>
      <c r="CN52" s="18">
        <f t="shared" ca="1" si="39"/>
        <v>148163043.79000002</v>
      </c>
      <c r="CO52" s="18">
        <f t="shared" ca="1" si="39"/>
        <v>1634713883.7099998</v>
      </c>
      <c r="CP52" s="19">
        <f t="shared" ca="1" si="26"/>
        <v>3125454759.4200001</v>
      </c>
      <c r="CQ52" s="18">
        <f t="shared" ca="1" si="36"/>
        <v>816865590.66688943</v>
      </c>
      <c r="CR52" s="18">
        <f t="shared" ca="1" si="36"/>
        <v>2308589168.7531109</v>
      </c>
      <c r="CS52" s="18">
        <f t="shared" ca="1" si="36"/>
        <v>0</v>
      </c>
      <c r="CT52" s="18">
        <f t="shared" ca="1" si="36"/>
        <v>0</v>
      </c>
      <c r="CU52" s="18">
        <f t="shared" ca="1" si="36"/>
        <v>0</v>
      </c>
      <c r="CV52" s="19">
        <f t="shared" ca="1" si="41"/>
        <v>4908331686.9200001</v>
      </c>
    </row>
    <row r="53" spans="1:100" ht="12.75" customHeight="1">
      <c r="A53" s="55" t="s">
        <v>239</v>
      </c>
      <c r="B53" s="17">
        <v>2001</v>
      </c>
      <c r="C53" s="56" t="s">
        <v>147</v>
      </c>
      <c r="D53" s="19">
        <f t="shared" ca="1" si="23"/>
        <v>0</v>
      </c>
      <c r="E53" s="18">
        <f t="shared" ca="1" si="31"/>
        <v>0</v>
      </c>
      <c r="F53" s="18">
        <f t="shared" ca="1" si="31"/>
        <v>0</v>
      </c>
      <c r="G53" s="18">
        <f t="shared" ca="1" si="31"/>
        <v>0</v>
      </c>
      <c r="H53" s="18">
        <f t="shared" ca="1" si="31"/>
        <v>0</v>
      </c>
      <c r="I53" s="18">
        <f t="shared" ca="1" si="31"/>
        <v>0</v>
      </c>
      <c r="J53" s="18">
        <f t="shared" ca="1" si="31"/>
        <v>0</v>
      </c>
      <c r="K53" s="18">
        <f t="shared" ca="1" si="31"/>
        <v>0</v>
      </c>
      <c r="L53" s="18">
        <f t="shared" ca="1" si="31"/>
        <v>0</v>
      </c>
      <c r="M53" s="18">
        <f t="shared" ca="1" si="31"/>
        <v>0</v>
      </c>
      <c r="N53" s="18">
        <f t="shared" ca="1" si="31"/>
        <v>0</v>
      </c>
      <c r="O53" s="18">
        <f t="shared" ca="1" si="31"/>
        <v>0</v>
      </c>
      <c r="P53" s="18">
        <f t="shared" ca="1" si="31"/>
        <v>0</v>
      </c>
      <c r="Q53" s="18">
        <f t="shared" ca="1" si="31"/>
        <v>0</v>
      </c>
      <c r="R53" s="18">
        <f t="shared" ca="1" si="31"/>
        <v>0</v>
      </c>
      <c r="S53" s="18">
        <f t="shared" ca="1" si="31"/>
        <v>0</v>
      </c>
      <c r="T53" s="18">
        <f t="shared" ca="1" si="1"/>
        <v>0</v>
      </c>
      <c r="U53" s="18">
        <f t="shared" ca="1" si="32"/>
        <v>0</v>
      </c>
      <c r="V53" s="18">
        <f t="shared" ca="1" si="32"/>
        <v>0</v>
      </c>
      <c r="W53" s="18">
        <f t="shared" ca="1" si="32"/>
        <v>0</v>
      </c>
      <c r="X53" s="18">
        <f t="shared" ca="1" si="32"/>
        <v>0</v>
      </c>
      <c r="Y53" s="18">
        <f t="shared" ca="1" si="32"/>
        <v>0</v>
      </c>
      <c r="Z53" s="18">
        <f t="shared" ca="1" si="32"/>
        <v>0</v>
      </c>
      <c r="AA53" s="18">
        <f t="shared" ca="1" si="32"/>
        <v>0</v>
      </c>
      <c r="AB53" s="18">
        <f t="shared" ca="1" si="32"/>
        <v>0</v>
      </c>
      <c r="AC53" s="18">
        <f t="shared" ca="1" si="32"/>
        <v>0</v>
      </c>
      <c r="AD53" s="18">
        <f t="shared" ca="1" si="32"/>
        <v>0</v>
      </c>
      <c r="AE53" s="18">
        <f t="shared" ca="1" si="32"/>
        <v>0</v>
      </c>
      <c r="AF53" s="18">
        <f t="shared" ca="1" si="32"/>
        <v>0</v>
      </c>
      <c r="AG53" s="18">
        <f t="shared" ca="1" si="32"/>
        <v>0</v>
      </c>
      <c r="AH53" s="18">
        <f t="shared" ca="1" si="32"/>
        <v>0</v>
      </c>
      <c r="AI53" s="18">
        <f t="shared" ca="1" si="32"/>
        <v>0</v>
      </c>
      <c r="AJ53" s="18">
        <f t="shared" ca="1" si="32"/>
        <v>0</v>
      </c>
      <c r="AK53" s="18">
        <f t="shared" ca="1" si="29"/>
        <v>0</v>
      </c>
      <c r="AL53" s="18">
        <f t="shared" ca="1" si="29"/>
        <v>0</v>
      </c>
      <c r="AM53" s="18">
        <f t="shared" ca="1" si="29"/>
        <v>0</v>
      </c>
      <c r="AN53" s="18">
        <f t="shared" ca="1" si="29"/>
        <v>0</v>
      </c>
      <c r="AO53" s="18">
        <f t="shared" ca="1" si="29"/>
        <v>0</v>
      </c>
      <c r="AP53" s="18">
        <f t="shared" ca="1" si="29"/>
        <v>0</v>
      </c>
      <c r="AQ53" s="18">
        <f t="shared" ca="1" si="29"/>
        <v>0</v>
      </c>
      <c r="AR53" s="18">
        <f t="shared" ca="1" si="29"/>
        <v>0</v>
      </c>
      <c r="AS53" s="18">
        <f t="shared" ca="1" si="29"/>
        <v>0</v>
      </c>
      <c r="AT53" s="18">
        <f t="shared" ca="1" si="29"/>
        <v>0</v>
      </c>
      <c r="AU53" s="18">
        <f t="shared" ca="1" si="29"/>
        <v>0</v>
      </c>
      <c r="AV53" s="18">
        <f t="shared" ca="1" si="29"/>
        <v>0</v>
      </c>
      <c r="AW53" s="18">
        <f t="shared" ca="1" si="29"/>
        <v>0</v>
      </c>
      <c r="AX53" s="18">
        <f t="shared" ca="1" si="29"/>
        <v>0</v>
      </c>
      <c r="AY53" s="18">
        <f t="shared" ca="1" si="29"/>
        <v>0</v>
      </c>
      <c r="AZ53" s="18">
        <f t="shared" ca="1" si="29"/>
        <v>0</v>
      </c>
      <c r="BA53" s="18">
        <f t="shared" ca="1" si="33"/>
        <v>0</v>
      </c>
      <c r="BB53" s="18">
        <f t="shared" ca="1" si="33"/>
        <v>0</v>
      </c>
      <c r="BC53" s="18">
        <f t="shared" ca="1" si="33"/>
        <v>0</v>
      </c>
      <c r="BD53" s="18">
        <f t="shared" ca="1" si="33"/>
        <v>0</v>
      </c>
      <c r="BE53" s="18">
        <f t="shared" ca="1" si="33"/>
        <v>0</v>
      </c>
      <c r="BF53" s="18">
        <f t="shared" ca="1" si="33"/>
        <v>0</v>
      </c>
      <c r="BG53" s="18">
        <f t="shared" ca="1" si="33"/>
        <v>0</v>
      </c>
      <c r="BH53" s="18">
        <f t="shared" ca="1" si="33"/>
        <v>0</v>
      </c>
      <c r="BI53" s="18">
        <f t="shared" ca="1" si="33"/>
        <v>0</v>
      </c>
      <c r="BJ53" s="18">
        <f t="shared" ca="1" si="33"/>
        <v>0</v>
      </c>
      <c r="BK53" s="18">
        <f t="shared" ca="1" si="33"/>
        <v>0</v>
      </c>
      <c r="BL53" s="18">
        <f t="shared" ca="1" si="33"/>
        <v>0</v>
      </c>
      <c r="BM53" s="18">
        <f t="shared" ca="1" si="33"/>
        <v>0</v>
      </c>
      <c r="BN53" s="18">
        <f t="shared" ca="1" si="33"/>
        <v>0</v>
      </c>
      <c r="BO53" s="18">
        <f t="shared" ca="1" si="33"/>
        <v>0</v>
      </c>
      <c r="BP53" s="18">
        <f t="shared" ca="1" si="33"/>
        <v>0</v>
      </c>
      <c r="BQ53" s="18">
        <f t="shared" ca="1" si="34"/>
        <v>0</v>
      </c>
      <c r="BR53" s="18">
        <f t="shared" ca="1" si="34"/>
        <v>0</v>
      </c>
      <c r="BS53" s="18">
        <f t="shared" ca="1" si="34"/>
        <v>0</v>
      </c>
      <c r="BT53" s="18">
        <f t="shared" ca="1" si="34"/>
        <v>0</v>
      </c>
      <c r="BU53" s="18">
        <f t="shared" ca="1" si="34"/>
        <v>0</v>
      </c>
      <c r="BV53" s="18">
        <f t="shared" ca="1" si="34"/>
        <v>0</v>
      </c>
      <c r="BW53" s="18">
        <f t="shared" ca="1" si="34"/>
        <v>0</v>
      </c>
      <c r="BX53" s="18">
        <f t="shared" ca="1" si="34"/>
        <v>0</v>
      </c>
      <c r="BY53" s="18">
        <f t="shared" ca="1" si="34"/>
        <v>0</v>
      </c>
      <c r="BZ53" s="18">
        <f t="shared" ca="1" si="34"/>
        <v>0</v>
      </c>
      <c r="CA53" s="18">
        <f t="shared" ca="1" si="34"/>
        <v>0</v>
      </c>
      <c r="CB53" s="18">
        <f t="shared" ca="1" si="34"/>
        <v>0</v>
      </c>
      <c r="CC53" s="18">
        <f t="shared" ca="1" si="34"/>
        <v>0</v>
      </c>
      <c r="CD53" s="18">
        <f t="shared" ca="1" si="35"/>
        <v>0</v>
      </c>
      <c r="CE53" s="18">
        <f t="shared" ca="1" si="35"/>
        <v>0</v>
      </c>
      <c r="CF53" s="18">
        <f t="shared" ca="1" si="35"/>
        <v>0</v>
      </c>
      <c r="CG53" s="18">
        <f t="shared" ca="1" si="35"/>
        <v>0</v>
      </c>
      <c r="CH53" s="18">
        <f t="shared" ca="1" si="35"/>
        <v>0</v>
      </c>
      <c r="CI53" s="18">
        <f t="shared" ca="1" si="35"/>
        <v>0</v>
      </c>
      <c r="CJ53" s="19">
        <f t="shared" ca="1" si="24"/>
        <v>30719108107.277458</v>
      </c>
      <c r="CK53" s="18">
        <f t="shared" ca="1" si="38"/>
        <v>622419.15</v>
      </c>
      <c r="CL53" s="18">
        <f t="shared" ca="1" si="38"/>
        <v>1520908.5599999998</v>
      </c>
      <c r="CM53" s="19">
        <f t="shared" ca="1" si="25"/>
        <v>8458618946.0936794</v>
      </c>
      <c r="CN53" s="18">
        <f t="shared" ca="1" si="39"/>
        <v>237742023.48487863</v>
      </c>
      <c r="CO53" s="18">
        <f t="shared" ca="1" si="39"/>
        <v>8220876922.6088009</v>
      </c>
      <c r="CP53" s="19">
        <f t="shared" ca="1" si="26"/>
        <v>22258345833.473778</v>
      </c>
      <c r="CQ53" s="18">
        <f t="shared" ca="1" si="36"/>
        <v>1375526313.7659986</v>
      </c>
      <c r="CR53" s="18">
        <f t="shared" ca="1" si="36"/>
        <v>20882819519.707779</v>
      </c>
      <c r="CS53" s="18">
        <f t="shared" ca="1" si="36"/>
        <v>4427358.9000000004</v>
      </c>
      <c r="CT53" s="18">
        <f t="shared" ca="1" si="36"/>
        <v>0</v>
      </c>
      <c r="CU53" s="18">
        <f t="shared" ca="1" si="36"/>
        <v>0</v>
      </c>
      <c r="CV53" s="19">
        <f t="shared" ca="1" si="37"/>
        <v>30723535466.17746</v>
      </c>
    </row>
    <row r="54" spans="1:100" ht="12.75" customHeight="1">
      <c r="A54" s="55" t="s">
        <v>241</v>
      </c>
      <c r="B54" s="17">
        <v>2002</v>
      </c>
      <c r="C54" s="56" t="s">
        <v>242</v>
      </c>
      <c r="D54" s="19">
        <f t="shared" ca="1" si="23"/>
        <v>0</v>
      </c>
      <c r="E54" s="18">
        <f t="shared" ca="1" si="31"/>
        <v>0</v>
      </c>
      <c r="F54" s="18">
        <f t="shared" ca="1" si="31"/>
        <v>0</v>
      </c>
      <c r="G54" s="18">
        <f t="shared" ca="1" si="31"/>
        <v>0</v>
      </c>
      <c r="H54" s="18">
        <f t="shared" ca="1" si="31"/>
        <v>0</v>
      </c>
      <c r="I54" s="18">
        <f t="shared" ca="1" si="31"/>
        <v>0</v>
      </c>
      <c r="J54" s="18">
        <f t="shared" ca="1" si="31"/>
        <v>0</v>
      </c>
      <c r="K54" s="18">
        <f t="shared" ca="1" si="31"/>
        <v>0</v>
      </c>
      <c r="L54" s="18">
        <f t="shared" ca="1" si="31"/>
        <v>0</v>
      </c>
      <c r="M54" s="18">
        <f t="shared" ca="1" si="31"/>
        <v>0</v>
      </c>
      <c r="N54" s="18">
        <f t="shared" ca="1" si="31"/>
        <v>0</v>
      </c>
      <c r="O54" s="18">
        <f t="shared" ca="1" si="31"/>
        <v>0</v>
      </c>
      <c r="P54" s="18">
        <f t="shared" ca="1" si="31"/>
        <v>0</v>
      </c>
      <c r="Q54" s="18">
        <f t="shared" ca="1" si="31"/>
        <v>0</v>
      </c>
      <c r="R54" s="18">
        <f t="shared" ca="1" si="31"/>
        <v>0</v>
      </c>
      <c r="S54" s="18">
        <f t="shared" ca="1" si="31"/>
        <v>0</v>
      </c>
      <c r="T54" s="18">
        <f t="shared" ca="1" si="1"/>
        <v>0</v>
      </c>
      <c r="U54" s="18">
        <f t="shared" ca="1" si="32"/>
        <v>0</v>
      </c>
      <c r="V54" s="18">
        <f t="shared" ca="1" si="32"/>
        <v>0</v>
      </c>
      <c r="W54" s="18">
        <f t="shared" ca="1" si="32"/>
        <v>0</v>
      </c>
      <c r="X54" s="18">
        <f t="shared" ca="1" si="32"/>
        <v>0</v>
      </c>
      <c r="Y54" s="18">
        <f t="shared" ca="1" si="32"/>
        <v>0</v>
      </c>
      <c r="Z54" s="18">
        <f t="shared" ca="1" si="32"/>
        <v>0</v>
      </c>
      <c r="AA54" s="18">
        <f t="shared" ca="1" si="32"/>
        <v>0</v>
      </c>
      <c r="AB54" s="18">
        <f t="shared" ca="1" si="32"/>
        <v>0</v>
      </c>
      <c r="AC54" s="18">
        <f t="shared" ca="1" si="32"/>
        <v>0</v>
      </c>
      <c r="AD54" s="18">
        <f t="shared" ca="1" si="32"/>
        <v>0</v>
      </c>
      <c r="AE54" s="18">
        <f t="shared" ca="1" si="32"/>
        <v>0</v>
      </c>
      <c r="AF54" s="18">
        <f t="shared" ca="1" si="32"/>
        <v>0</v>
      </c>
      <c r="AG54" s="18">
        <f t="shared" ca="1" si="32"/>
        <v>0</v>
      </c>
      <c r="AH54" s="18">
        <f t="shared" ca="1" si="32"/>
        <v>0</v>
      </c>
      <c r="AI54" s="18">
        <f t="shared" ca="1" si="32"/>
        <v>0</v>
      </c>
      <c r="AJ54" s="18">
        <f t="shared" ref="AJ54:AY69" ca="1" si="42">IFERROR(IF($C$2="Yurtiçi",INDIRECT("'"&amp;$B$2&amp;"'!"&amp;ADDRESS(MATCH($B54,INDIRECT("'"&amp;$B$2&amp;"'!$B$1:$B$1095"),0),MATCH(AJ$5,INDIRECT("'"&amp;$B$2&amp;"'!5:5"),0))),IF($C$2="Yurtdışı",INDIRECT("'"&amp;$B$2&amp;"'!"&amp;ADDRESS(MATCH($B54,INDIRECT("'"&amp;$B$2&amp;"'!$B$1:$B$1095"),0),MATCH(AJ$5,INDIRECT("'"&amp;$B$2&amp;"'!5:5"),0)+1)),INDIRECT("'"&amp;$B$2&amp;"'!"&amp;ADDRESS(MATCH($B54,INDIRECT("'"&amp;$B$2&amp;"'!$B$1:$B$1095"),0),MATCH(AJ$5,INDIRECT("'"&amp;$B$2&amp;"'!5:5"),0)))+INDIRECT("'"&amp;$B$2&amp;"'!"&amp;ADDRESS(MATCH($B54,INDIRECT("'"&amp;$B$2&amp;"'!$B$1:$B$1095"),0),MATCH(AJ$5,INDIRECT("'"&amp;$B$2&amp;"'!5:5"),0)+1)))),0)</f>
        <v>0</v>
      </c>
      <c r="AK54" s="18">
        <f t="shared" ca="1" si="42"/>
        <v>0</v>
      </c>
      <c r="AL54" s="18">
        <f t="shared" ca="1" si="42"/>
        <v>0</v>
      </c>
      <c r="AM54" s="18">
        <f t="shared" ca="1" si="42"/>
        <v>0</v>
      </c>
      <c r="AN54" s="18">
        <f t="shared" ca="1" si="42"/>
        <v>0</v>
      </c>
      <c r="AO54" s="18">
        <f t="shared" ca="1" si="42"/>
        <v>0</v>
      </c>
      <c r="AP54" s="18">
        <f t="shared" ca="1" si="42"/>
        <v>0</v>
      </c>
      <c r="AQ54" s="18">
        <f t="shared" ca="1" si="42"/>
        <v>0</v>
      </c>
      <c r="AR54" s="18">
        <f t="shared" ca="1" si="42"/>
        <v>0</v>
      </c>
      <c r="AS54" s="18">
        <f t="shared" ca="1" si="42"/>
        <v>0</v>
      </c>
      <c r="AT54" s="18">
        <f t="shared" ca="1" si="42"/>
        <v>0</v>
      </c>
      <c r="AU54" s="18">
        <f t="shared" ca="1" si="42"/>
        <v>0</v>
      </c>
      <c r="AV54" s="18">
        <f t="shared" ca="1" si="42"/>
        <v>0</v>
      </c>
      <c r="AW54" s="18">
        <f t="shared" ca="1" si="42"/>
        <v>0</v>
      </c>
      <c r="AX54" s="18">
        <f t="shared" ca="1" si="42"/>
        <v>0</v>
      </c>
      <c r="AY54" s="18">
        <f t="shared" ca="1" si="42"/>
        <v>0</v>
      </c>
      <c r="AZ54" s="18">
        <f t="shared" ref="AY54:BN69" ca="1" si="43">IFERROR(IF($C$2="Yurtiçi",INDIRECT("'"&amp;$B$2&amp;"'!"&amp;ADDRESS(MATCH($B54,INDIRECT("'"&amp;$B$2&amp;"'!$B$1:$B$1095"),0),MATCH(AZ$5,INDIRECT("'"&amp;$B$2&amp;"'!5:5"),0))),IF($C$2="Yurtdışı",INDIRECT("'"&amp;$B$2&amp;"'!"&amp;ADDRESS(MATCH($B54,INDIRECT("'"&amp;$B$2&amp;"'!$B$1:$B$1095"),0),MATCH(AZ$5,INDIRECT("'"&amp;$B$2&amp;"'!5:5"),0)+1)),INDIRECT("'"&amp;$B$2&amp;"'!"&amp;ADDRESS(MATCH($B54,INDIRECT("'"&amp;$B$2&amp;"'!$B$1:$B$1095"),0),MATCH(AZ$5,INDIRECT("'"&amp;$B$2&amp;"'!5:5"),0)))+INDIRECT("'"&amp;$B$2&amp;"'!"&amp;ADDRESS(MATCH($B54,INDIRECT("'"&amp;$B$2&amp;"'!$B$1:$B$1095"),0),MATCH(AZ$5,INDIRECT("'"&amp;$B$2&amp;"'!5:5"),0)+1)))),0)</f>
        <v>0</v>
      </c>
      <c r="BA54" s="18">
        <f t="shared" ca="1" si="43"/>
        <v>0</v>
      </c>
      <c r="BB54" s="18">
        <f t="shared" ca="1" si="43"/>
        <v>0</v>
      </c>
      <c r="BC54" s="18">
        <f t="shared" ca="1" si="43"/>
        <v>0</v>
      </c>
      <c r="BD54" s="18">
        <f t="shared" ca="1" si="43"/>
        <v>3259791.2599999704</v>
      </c>
      <c r="BE54" s="18">
        <f t="shared" ca="1" si="43"/>
        <v>0</v>
      </c>
      <c r="BF54" s="18">
        <f t="shared" ca="1" si="43"/>
        <v>0</v>
      </c>
      <c r="BG54" s="18">
        <f t="shared" ca="1" si="43"/>
        <v>0</v>
      </c>
      <c r="BH54" s="18">
        <f t="shared" ca="1" si="43"/>
        <v>0</v>
      </c>
      <c r="BI54" s="18">
        <f t="shared" ca="1" si="33"/>
        <v>0</v>
      </c>
      <c r="BJ54" s="18">
        <f t="shared" ca="1" si="33"/>
        <v>0</v>
      </c>
      <c r="BK54" s="18">
        <f t="shared" ca="1" si="33"/>
        <v>0</v>
      </c>
      <c r="BL54" s="18">
        <f t="shared" ca="1" si="33"/>
        <v>0</v>
      </c>
      <c r="BM54" s="18">
        <f t="shared" ca="1" si="33"/>
        <v>0</v>
      </c>
      <c r="BN54" s="18">
        <f t="shared" ca="1" si="33"/>
        <v>0</v>
      </c>
      <c r="BO54" s="18">
        <f t="shared" ca="1" si="33"/>
        <v>0</v>
      </c>
      <c r="BP54" s="18">
        <f t="shared" ca="1" si="33"/>
        <v>0</v>
      </c>
      <c r="BQ54" s="18">
        <f t="shared" ca="1" si="34"/>
        <v>0</v>
      </c>
      <c r="BR54" s="18">
        <f t="shared" ca="1" si="34"/>
        <v>0</v>
      </c>
      <c r="BS54" s="18">
        <f t="shared" ca="1" si="34"/>
        <v>0</v>
      </c>
      <c r="BT54" s="18">
        <f t="shared" ca="1" si="34"/>
        <v>0</v>
      </c>
      <c r="BU54" s="18">
        <f t="shared" ca="1" si="34"/>
        <v>0</v>
      </c>
      <c r="BV54" s="18">
        <f t="shared" ca="1" si="34"/>
        <v>0</v>
      </c>
      <c r="BW54" s="18">
        <f t="shared" ca="1" si="34"/>
        <v>0</v>
      </c>
      <c r="BX54" s="18">
        <f t="shared" ca="1" si="34"/>
        <v>0</v>
      </c>
      <c r="BY54" s="18">
        <f t="shared" ca="1" si="34"/>
        <v>0</v>
      </c>
      <c r="BZ54" s="18">
        <f t="shared" ca="1" si="34"/>
        <v>0</v>
      </c>
      <c r="CA54" s="18">
        <f t="shared" ca="1" si="34"/>
        <v>0</v>
      </c>
      <c r="CB54" s="18">
        <f t="shared" ca="1" si="34"/>
        <v>0</v>
      </c>
      <c r="CC54" s="18">
        <f t="shared" ca="1" si="34"/>
        <v>0</v>
      </c>
      <c r="CD54" s="18">
        <f t="shared" ca="1" si="35"/>
        <v>0</v>
      </c>
      <c r="CE54" s="18">
        <f t="shared" ca="1" si="35"/>
        <v>0</v>
      </c>
      <c r="CF54" s="18">
        <f t="shared" ca="1" si="35"/>
        <v>0</v>
      </c>
      <c r="CG54" s="18">
        <f t="shared" ca="1" si="35"/>
        <v>0</v>
      </c>
      <c r="CH54" s="18">
        <f t="shared" ca="1" si="35"/>
        <v>0</v>
      </c>
      <c r="CI54" s="18">
        <f t="shared" ca="1" si="35"/>
        <v>363.48571428571427</v>
      </c>
      <c r="CJ54" s="19">
        <f t="shared" ca="1" si="24"/>
        <v>0</v>
      </c>
      <c r="CK54" s="18">
        <f t="shared" ca="1" si="38"/>
        <v>0</v>
      </c>
      <c r="CL54" s="18">
        <f t="shared" ca="1" si="38"/>
        <v>0</v>
      </c>
      <c r="CM54" s="19">
        <f t="shared" ca="1" si="25"/>
        <v>0</v>
      </c>
      <c r="CN54" s="18">
        <f t="shared" ca="1" si="39"/>
        <v>0</v>
      </c>
      <c r="CO54" s="18">
        <f t="shared" ca="1" si="39"/>
        <v>0</v>
      </c>
      <c r="CP54" s="19">
        <f t="shared" ca="1" si="26"/>
        <v>0</v>
      </c>
      <c r="CQ54" s="18">
        <f t="shared" ca="1" si="36"/>
        <v>0</v>
      </c>
      <c r="CR54" s="18">
        <f t="shared" ca="1" si="36"/>
        <v>0</v>
      </c>
      <c r="CS54" s="18">
        <f t="shared" ca="1" si="36"/>
        <v>0</v>
      </c>
      <c r="CT54" s="18">
        <f t="shared" ca="1" si="36"/>
        <v>0</v>
      </c>
      <c r="CU54" s="18">
        <f t="shared" ca="1" si="36"/>
        <v>0</v>
      </c>
      <c r="CV54" s="19">
        <f t="shared" ca="1" si="37"/>
        <v>3260154.7457142561</v>
      </c>
    </row>
    <row r="55" spans="1:100" ht="12.75" customHeight="1">
      <c r="A55" s="55" t="s">
        <v>244</v>
      </c>
      <c r="B55" s="17">
        <v>2005</v>
      </c>
      <c r="C55" s="56" t="s">
        <v>242</v>
      </c>
      <c r="D55" s="19">
        <f t="shared" ca="1" si="23"/>
        <v>0</v>
      </c>
      <c r="E55" s="18">
        <f t="shared" ref="E55:S70" ca="1" si="44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44"/>
        <v>0</v>
      </c>
      <c r="G55" s="18">
        <f t="shared" ca="1" si="44"/>
        <v>0</v>
      </c>
      <c r="H55" s="18">
        <f t="shared" ca="1" si="44"/>
        <v>0</v>
      </c>
      <c r="I55" s="18">
        <f t="shared" ca="1" si="44"/>
        <v>0</v>
      </c>
      <c r="J55" s="18">
        <f t="shared" ca="1" si="44"/>
        <v>0</v>
      </c>
      <c r="K55" s="18">
        <f t="shared" ca="1" si="44"/>
        <v>0</v>
      </c>
      <c r="L55" s="18">
        <f t="shared" ca="1" si="44"/>
        <v>0</v>
      </c>
      <c r="M55" s="18">
        <f t="shared" ca="1" si="44"/>
        <v>0</v>
      </c>
      <c r="N55" s="18">
        <f t="shared" ca="1" si="44"/>
        <v>0</v>
      </c>
      <c r="O55" s="18">
        <f t="shared" ca="1" si="44"/>
        <v>0</v>
      </c>
      <c r="P55" s="18">
        <f t="shared" ca="1" si="44"/>
        <v>0</v>
      </c>
      <c r="Q55" s="18">
        <f t="shared" ca="1" si="44"/>
        <v>0</v>
      </c>
      <c r="R55" s="18">
        <f t="shared" ca="1" si="44"/>
        <v>0</v>
      </c>
      <c r="S55" s="18">
        <f t="shared" ca="1" si="44"/>
        <v>0</v>
      </c>
      <c r="T55" s="18">
        <f t="shared" ca="1" si="1"/>
        <v>0</v>
      </c>
      <c r="U55" s="18">
        <f t="shared" ref="U55:AJ70" ca="1" si="45">IFERROR(IF($C$2="Yurtiçi",INDIRECT("'"&amp;$B$2&amp;"'!"&amp;ADDRESS(MATCH($B55,INDIRECT("'"&amp;$B$2&amp;"'!$B$1:$B$1095"),0),MATCH(U$5,INDIRECT("'"&amp;$B$2&amp;"'!5:5"),0))),IF($C$2="Yurtdışı",INDIRECT("'"&amp;$B$2&amp;"'!"&amp;ADDRESS(MATCH($B55,INDIRECT("'"&amp;$B$2&amp;"'!$B$1:$B$1095"),0),MATCH(U$5,INDIRECT("'"&amp;$B$2&amp;"'!5:5"),0)+1)),INDIRECT("'"&amp;$B$2&amp;"'!"&amp;ADDRESS(MATCH($B55,INDIRECT("'"&amp;$B$2&amp;"'!$B$1:$B$1095"),0),MATCH(U$5,INDIRECT("'"&amp;$B$2&amp;"'!5:5"),0)))+INDIRECT("'"&amp;$B$2&amp;"'!"&amp;ADDRESS(MATCH($B55,INDIRECT("'"&amp;$B$2&amp;"'!$B$1:$B$1095"),0),MATCH(U$5,INDIRECT("'"&amp;$B$2&amp;"'!5:5"),0)+1)))),0)</f>
        <v>0</v>
      </c>
      <c r="V55" s="18">
        <f t="shared" ca="1" si="45"/>
        <v>0</v>
      </c>
      <c r="W55" s="18">
        <f t="shared" ca="1" si="45"/>
        <v>0</v>
      </c>
      <c r="X55" s="18">
        <f t="shared" ca="1" si="45"/>
        <v>0</v>
      </c>
      <c r="Y55" s="18">
        <f t="shared" ca="1" si="45"/>
        <v>0</v>
      </c>
      <c r="Z55" s="18">
        <f t="shared" ca="1" si="45"/>
        <v>0</v>
      </c>
      <c r="AA55" s="18">
        <f t="shared" ca="1" si="45"/>
        <v>0</v>
      </c>
      <c r="AB55" s="18">
        <f t="shared" ca="1" si="45"/>
        <v>0</v>
      </c>
      <c r="AC55" s="18">
        <f t="shared" ca="1" si="45"/>
        <v>0</v>
      </c>
      <c r="AD55" s="18">
        <f t="shared" ca="1" si="45"/>
        <v>0</v>
      </c>
      <c r="AE55" s="18">
        <f t="shared" ca="1" si="45"/>
        <v>0</v>
      </c>
      <c r="AF55" s="18">
        <f t="shared" ca="1" si="45"/>
        <v>0</v>
      </c>
      <c r="AG55" s="18">
        <f t="shared" ca="1" si="45"/>
        <v>0</v>
      </c>
      <c r="AH55" s="18">
        <f t="shared" ca="1" si="45"/>
        <v>0</v>
      </c>
      <c r="AI55" s="18">
        <f t="shared" ca="1" si="45"/>
        <v>0</v>
      </c>
      <c r="AJ55" s="18">
        <f t="shared" ca="1" si="45"/>
        <v>0</v>
      </c>
      <c r="AK55" s="18">
        <f t="shared" ca="1" si="42"/>
        <v>0</v>
      </c>
      <c r="AL55" s="18">
        <f t="shared" ca="1" si="42"/>
        <v>0</v>
      </c>
      <c r="AM55" s="18">
        <f t="shared" ca="1" si="42"/>
        <v>0</v>
      </c>
      <c r="AN55" s="18">
        <f t="shared" ca="1" si="42"/>
        <v>0</v>
      </c>
      <c r="AO55" s="18">
        <f t="shared" ca="1" si="42"/>
        <v>0</v>
      </c>
      <c r="AP55" s="18">
        <f t="shared" ca="1" si="42"/>
        <v>0</v>
      </c>
      <c r="AQ55" s="18">
        <f t="shared" ca="1" si="42"/>
        <v>0</v>
      </c>
      <c r="AR55" s="18">
        <f t="shared" ca="1" si="42"/>
        <v>0</v>
      </c>
      <c r="AS55" s="18">
        <f t="shared" ca="1" si="42"/>
        <v>0</v>
      </c>
      <c r="AT55" s="18">
        <f t="shared" ca="1" si="42"/>
        <v>0</v>
      </c>
      <c r="AU55" s="18">
        <f t="shared" ca="1" si="42"/>
        <v>0</v>
      </c>
      <c r="AV55" s="18">
        <f t="shared" ca="1" si="42"/>
        <v>0</v>
      </c>
      <c r="AW55" s="18">
        <f t="shared" ca="1" si="42"/>
        <v>0</v>
      </c>
      <c r="AX55" s="18">
        <f t="shared" ca="1" si="42"/>
        <v>0</v>
      </c>
      <c r="AY55" s="18">
        <f t="shared" ca="1" si="43"/>
        <v>0</v>
      </c>
      <c r="AZ55" s="18">
        <f t="shared" ca="1" si="43"/>
        <v>0</v>
      </c>
      <c r="BA55" s="18">
        <f t="shared" ca="1" si="43"/>
        <v>0</v>
      </c>
      <c r="BB55" s="18">
        <f t="shared" ca="1" si="43"/>
        <v>0</v>
      </c>
      <c r="BC55" s="18">
        <f t="shared" ca="1" si="43"/>
        <v>0</v>
      </c>
      <c r="BD55" s="18">
        <f t="shared" ca="1" si="43"/>
        <v>12119792.02</v>
      </c>
      <c r="BE55" s="18">
        <f t="shared" ca="1" si="43"/>
        <v>0</v>
      </c>
      <c r="BF55" s="18">
        <f t="shared" ca="1" si="43"/>
        <v>0</v>
      </c>
      <c r="BG55" s="18">
        <f t="shared" ca="1" si="43"/>
        <v>0</v>
      </c>
      <c r="BH55" s="18">
        <f t="shared" ca="1" si="43"/>
        <v>0</v>
      </c>
      <c r="BI55" s="18">
        <f t="shared" ca="1" si="43"/>
        <v>0</v>
      </c>
      <c r="BJ55" s="18">
        <f t="shared" ca="1" si="43"/>
        <v>0</v>
      </c>
      <c r="BK55" s="18">
        <f t="shared" ca="1" si="43"/>
        <v>0</v>
      </c>
      <c r="BL55" s="18">
        <f t="shared" ca="1" si="43"/>
        <v>0</v>
      </c>
      <c r="BM55" s="18">
        <f t="shared" ca="1" si="43"/>
        <v>0</v>
      </c>
      <c r="BN55" s="18">
        <f t="shared" ca="1" si="43"/>
        <v>0</v>
      </c>
      <c r="BO55" s="18">
        <f t="shared" ref="BO55:CD70" ca="1" si="46">IFERROR(IF($C$2="Yurtiçi",INDIRECT("'"&amp;$B$2&amp;"'!"&amp;ADDRESS(MATCH($B55,INDIRECT("'"&amp;$B$2&amp;"'!$B$1:$B$1095"),0),MATCH(BO$5,INDIRECT("'"&amp;$B$2&amp;"'!5:5"),0))),IF($C$2="Yurtdışı",INDIRECT("'"&amp;$B$2&amp;"'!"&amp;ADDRESS(MATCH($B55,INDIRECT("'"&amp;$B$2&amp;"'!$B$1:$B$1095"),0),MATCH(BO$5,INDIRECT("'"&amp;$B$2&amp;"'!5:5"),0)+1)),INDIRECT("'"&amp;$B$2&amp;"'!"&amp;ADDRESS(MATCH($B55,INDIRECT("'"&amp;$B$2&amp;"'!$B$1:$B$1095"),0),MATCH(BO$5,INDIRECT("'"&amp;$B$2&amp;"'!5:5"),0)))+INDIRECT("'"&amp;$B$2&amp;"'!"&amp;ADDRESS(MATCH($B55,INDIRECT("'"&amp;$B$2&amp;"'!$B$1:$B$1095"),0),MATCH(BO$5,INDIRECT("'"&amp;$B$2&amp;"'!5:5"),0)+1)))),0)</f>
        <v>0</v>
      </c>
      <c r="BP55" s="18">
        <f t="shared" ca="1" si="46"/>
        <v>0</v>
      </c>
      <c r="BQ55" s="18">
        <f t="shared" ca="1" si="46"/>
        <v>0</v>
      </c>
      <c r="BR55" s="18">
        <f t="shared" ca="1" si="46"/>
        <v>0</v>
      </c>
      <c r="BS55" s="18">
        <f t="shared" ca="1" si="46"/>
        <v>0</v>
      </c>
      <c r="BT55" s="18">
        <f t="shared" ca="1" si="46"/>
        <v>0</v>
      </c>
      <c r="BU55" s="18">
        <f t="shared" ca="1" si="46"/>
        <v>0</v>
      </c>
      <c r="BV55" s="18">
        <f t="shared" ca="1" si="46"/>
        <v>0</v>
      </c>
      <c r="BW55" s="18">
        <f t="shared" ca="1" si="46"/>
        <v>0</v>
      </c>
      <c r="BX55" s="18">
        <f t="shared" ca="1" si="46"/>
        <v>0</v>
      </c>
      <c r="BY55" s="18">
        <f t="shared" ca="1" si="46"/>
        <v>0</v>
      </c>
      <c r="BZ55" s="18">
        <f t="shared" ca="1" si="46"/>
        <v>0</v>
      </c>
      <c r="CA55" s="18">
        <f t="shared" ca="1" si="46"/>
        <v>0</v>
      </c>
      <c r="CB55" s="18">
        <f t="shared" ca="1" si="46"/>
        <v>0</v>
      </c>
      <c r="CC55" s="18">
        <f t="shared" ca="1" si="46"/>
        <v>0</v>
      </c>
      <c r="CD55" s="18">
        <f t="shared" ca="1" si="46"/>
        <v>0</v>
      </c>
      <c r="CE55" s="18">
        <f t="shared" ref="CD55:CI70" ca="1" si="47">IFERROR(IF($C$2="Yurtiçi",INDIRECT("'"&amp;$B$2&amp;"'!"&amp;ADDRESS(MATCH($B55,INDIRECT("'"&amp;$B$2&amp;"'!$B$1:$B$1095"),0),MATCH(CE$5,INDIRECT("'"&amp;$B$2&amp;"'!5:5"),0))),IF($C$2="Yurtdışı",INDIRECT("'"&amp;$B$2&amp;"'!"&amp;ADDRESS(MATCH($B55,INDIRECT("'"&amp;$B$2&amp;"'!$B$1:$B$1095"),0),MATCH(CE$5,INDIRECT("'"&amp;$B$2&amp;"'!5:5"),0)+1)),INDIRECT("'"&amp;$B$2&amp;"'!"&amp;ADDRESS(MATCH($B55,INDIRECT("'"&amp;$B$2&amp;"'!$B$1:$B$1095"),0),MATCH(CE$5,INDIRECT("'"&amp;$B$2&amp;"'!5:5"),0)))+INDIRECT("'"&amp;$B$2&amp;"'!"&amp;ADDRESS(MATCH($B55,INDIRECT("'"&amp;$B$2&amp;"'!$B$1:$B$1095"),0),MATCH(CE$5,INDIRECT("'"&amp;$B$2&amp;"'!5:5"),0)+1)))),0)</f>
        <v>0</v>
      </c>
      <c r="CF55" s="18">
        <f t="shared" ca="1" si="47"/>
        <v>0</v>
      </c>
      <c r="CG55" s="18">
        <f t="shared" ca="1" si="47"/>
        <v>0</v>
      </c>
      <c r="CH55" s="18">
        <f t="shared" ca="1" si="47"/>
        <v>0</v>
      </c>
      <c r="CI55" s="18">
        <f t="shared" ca="1" si="47"/>
        <v>0</v>
      </c>
      <c r="CJ55" s="19">
        <f t="shared" ca="1" si="24"/>
        <v>1072862802.8099999</v>
      </c>
      <c r="CK55" s="18">
        <f t="shared" ca="1" si="38"/>
        <v>156367.01</v>
      </c>
      <c r="CL55" s="18">
        <f t="shared" ca="1" si="38"/>
        <v>65728779.659999996</v>
      </c>
      <c r="CM55" s="19">
        <f t="shared" ca="1" si="25"/>
        <v>504096085.17999989</v>
      </c>
      <c r="CN55" s="18">
        <f t="shared" ca="1" si="39"/>
        <v>3615356.31</v>
      </c>
      <c r="CO55" s="18">
        <f t="shared" ca="1" si="39"/>
        <v>500480728.86999989</v>
      </c>
      <c r="CP55" s="19">
        <f t="shared" ca="1" si="26"/>
        <v>502881570.96000004</v>
      </c>
      <c r="CQ55" s="18">
        <f t="shared" ref="CQ55:CU70" ca="1" si="48">IFERROR(IF($C$2="Yurtiçi",INDIRECT("'"&amp;$B$2&amp;"'!"&amp;ADDRESS(MATCH($B55,INDIRECT("'"&amp;$B$2&amp;"'!$B$1:$B$1095"),0),MATCH(CQ$5,INDIRECT("'"&amp;$B$2&amp;"'!5:5"),0))),IF($C$2="Yurtdışı",INDIRECT("'"&amp;$B$2&amp;"'!"&amp;ADDRESS(MATCH($B55,INDIRECT("'"&amp;$B$2&amp;"'!$B$1:$B$1095"),0),MATCH(CQ$5,INDIRECT("'"&amp;$B$2&amp;"'!5:5"),0)+1)),INDIRECT("'"&amp;$B$2&amp;"'!"&amp;ADDRESS(MATCH($B55,INDIRECT("'"&amp;$B$2&amp;"'!$B$1:$B$1095"),0),MATCH(CQ$5,INDIRECT("'"&amp;$B$2&amp;"'!5:5"),0)))+INDIRECT("'"&amp;$B$2&amp;"'!"&amp;ADDRESS(MATCH($B55,INDIRECT("'"&amp;$B$2&amp;"'!$B$1:$B$1095"),0),MATCH(CQ$5,INDIRECT("'"&amp;$B$2&amp;"'!5:5"),0)+1)))),0)</f>
        <v>77472689.920000002</v>
      </c>
      <c r="CR55" s="18">
        <f t="shared" ca="1" si="48"/>
        <v>425408881.04000002</v>
      </c>
      <c r="CS55" s="18">
        <f t="shared" ca="1" si="48"/>
        <v>253346220.09792301</v>
      </c>
      <c r="CT55" s="18">
        <f t="shared" ca="1" si="48"/>
        <v>0</v>
      </c>
      <c r="CU55" s="18">
        <f t="shared" ca="1" si="48"/>
        <v>0</v>
      </c>
      <c r="CV55" s="19">
        <f t="shared" ca="1" si="37"/>
        <v>1338328814.927923</v>
      </c>
    </row>
    <row r="56" spans="1:100" ht="12.75" customHeight="1">
      <c r="A56" s="55" t="s">
        <v>246</v>
      </c>
      <c r="B56" s="17">
        <v>2006</v>
      </c>
      <c r="C56" s="56" t="s">
        <v>247</v>
      </c>
      <c r="D56" s="19">
        <f t="shared" ca="1" si="23"/>
        <v>0</v>
      </c>
      <c r="E56" s="18">
        <f t="shared" ca="1" si="44"/>
        <v>0</v>
      </c>
      <c r="F56" s="18">
        <f t="shared" ca="1" si="44"/>
        <v>0</v>
      </c>
      <c r="G56" s="18">
        <f t="shared" ca="1" si="44"/>
        <v>0</v>
      </c>
      <c r="H56" s="18">
        <f t="shared" ca="1" si="44"/>
        <v>0</v>
      </c>
      <c r="I56" s="18">
        <f t="shared" ca="1" si="44"/>
        <v>0</v>
      </c>
      <c r="J56" s="18">
        <f t="shared" ca="1" si="44"/>
        <v>0</v>
      </c>
      <c r="K56" s="18">
        <f t="shared" ca="1" si="44"/>
        <v>0</v>
      </c>
      <c r="L56" s="18">
        <f t="shared" ca="1" si="44"/>
        <v>0</v>
      </c>
      <c r="M56" s="18">
        <f t="shared" ca="1" si="44"/>
        <v>0</v>
      </c>
      <c r="N56" s="18">
        <f t="shared" ca="1" si="44"/>
        <v>0</v>
      </c>
      <c r="O56" s="18">
        <f t="shared" ca="1" si="44"/>
        <v>0</v>
      </c>
      <c r="P56" s="18">
        <f t="shared" ca="1" si="44"/>
        <v>0</v>
      </c>
      <c r="Q56" s="18">
        <f t="shared" ca="1" si="44"/>
        <v>0</v>
      </c>
      <c r="R56" s="18">
        <f t="shared" ca="1" si="44"/>
        <v>0</v>
      </c>
      <c r="S56" s="18">
        <f t="shared" ca="1" si="44"/>
        <v>0</v>
      </c>
      <c r="T56" s="18">
        <f t="shared" ca="1" si="1"/>
        <v>0</v>
      </c>
      <c r="U56" s="18">
        <f t="shared" ca="1" si="45"/>
        <v>0</v>
      </c>
      <c r="V56" s="18">
        <f t="shared" ca="1" si="45"/>
        <v>0</v>
      </c>
      <c r="W56" s="18">
        <f t="shared" ca="1" si="45"/>
        <v>0</v>
      </c>
      <c r="X56" s="18">
        <f t="shared" ca="1" si="45"/>
        <v>0</v>
      </c>
      <c r="Y56" s="18">
        <f t="shared" ca="1" si="45"/>
        <v>0</v>
      </c>
      <c r="Z56" s="18">
        <f t="shared" ca="1" si="45"/>
        <v>0</v>
      </c>
      <c r="AA56" s="18">
        <f t="shared" ca="1" si="45"/>
        <v>0</v>
      </c>
      <c r="AB56" s="18">
        <f t="shared" ca="1" si="45"/>
        <v>0</v>
      </c>
      <c r="AC56" s="18">
        <f t="shared" ca="1" si="45"/>
        <v>0</v>
      </c>
      <c r="AD56" s="18">
        <f t="shared" ca="1" si="45"/>
        <v>0</v>
      </c>
      <c r="AE56" s="18">
        <f t="shared" ca="1" si="45"/>
        <v>0</v>
      </c>
      <c r="AF56" s="18">
        <f t="shared" ca="1" si="45"/>
        <v>0</v>
      </c>
      <c r="AG56" s="18">
        <f t="shared" ca="1" si="45"/>
        <v>0</v>
      </c>
      <c r="AH56" s="18">
        <f t="shared" ca="1" si="45"/>
        <v>0</v>
      </c>
      <c r="AI56" s="18">
        <f t="shared" ca="1" si="45"/>
        <v>0</v>
      </c>
      <c r="AJ56" s="18">
        <f t="shared" ca="1" si="45"/>
        <v>0</v>
      </c>
      <c r="AK56" s="18">
        <f t="shared" ca="1" si="42"/>
        <v>0</v>
      </c>
      <c r="AL56" s="18">
        <f t="shared" ca="1" si="42"/>
        <v>0</v>
      </c>
      <c r="AM56" s="18">
        <f t="shared" ca="1" si="42"/>
        <v>0</v>
      </c>
      <c r="AN56" s="18">
        <f t="shared" ca="1" si="42"/>
        <v>0</v>
      </c>
      <c r="AO56" s="18">
        <f t="shared" ca="1" si="42"/>
        <v>0</v>
      </c>
      <c r="AP56" s="18">
        <f t="shared" ca="1" si="42"/>
        <v>0</v>
      </c>
      <c r="AQ56" s="18">
        <f t="shared" ca="1" si="42"/>
        <v>0</v>
      </c>
      <c r="AR56" s="18">
        <f t="shared" ca="1" si="42"/>
        <v>0</v>
      </c>
      <c r="AS56" s="18">
        <f t="shared" ca="1" si="42"/>
        <v>0</v>
      </c>
      <c r="AT56" s="18">
        <f t="shared" ca="1" si="42"/>
        <v>0</v>
      </c>
      <c r="AU56" s="18">
        <f t="shared" ca="1" si="42"/>
        <v>0</v>
      </c>
      <c r="AV56" s="18">
        <f t="shared" ca="1" si="42"/>
        <v>0</v>
      </c>
      <c r="AW56" s="18">
        <f t="shared" ca="1" si="42"/>
        <v>0</v>
      </c>
      <c r="AX56" s="18">
        <f t="shared" ca="1" si="42"/>
        <v>0</v>
      </c>
      <c r="AY56" s="18">
        <f t="shared" ca="1" si="43"/>
        <v>0</v>
      </c>
      <c r="AZ56" s="18">
        <f t="shared" ca="1" si="43"/>
        <v>0</v>
      </c>
      <c r="BA56" s="18">
        <f t="shared" ca="1" si="43"/>
        <v>0</v>
      </c>
      <c r="BB56" s="18">
        <f t="shared" ca="1" si="43"/>
        <v>0</v>
      </c>
      <c r="BC56" s="18">
        <f t="shared" ca="1" si="43"/>
        <v>0</v>
      </c>
      <c r="BD56" s="18">
        <f t="shared" ca="1" si="43"/>
        <v>3603463.919999999</v>
      </c>
      <c r="BE56" s="18">
        <f t="shared" ca="1" si="43"/>
        <v>218241.49000000002</v>
      </c>
      <c r="BF56" s="18">
        <f t="shared" ca="1" si="43"/>
        <v>0</v>
      </c>
      <c r="BG56" s="18">
        <f t="shared" ca="1" si="43"/>
        <v>0</v>
      </c>
      <c r="BH56" s="18">
        <f t="shared" ca="1" si="43"/>
        <v>0</v>
      </c>
      <c r="BI56" s="18">
        <f t="shared" ca="1" si="43"/>
        <v>0</v>
      </c>
      <c r="BJ56" s="18">
        <f t="shared" ca="1" si="43"/>
        <v>0</v>
      </c>
      <c r="BK56" s="18">
        <f t="shared" ca="1" si="43"/>
        <v>0</v>
      </c>
      <c r="BL56" s="18">
        <f t="shared" ca="1" si="43"/>
        <v>0</v>
      </c>
      <c r="BM56" s="18">
        <f t="shared" ca="1" si="43"/>
        <v>0</v>
      </c>
      <c r="BN56" s="18">
        <f t="shared" ca="1" si="43"/>
        <v>0</v>
      </c>
      <c r="BO56" s="18">
        <f t="shared" ca="1" si="46"/>
        <v>0</v>
      </c>
      <c r="BP56" s="18">
        <f t="shared" ca="1" si="46"/>
        <v>0</v>
      </c>
      <c r="BQ56" s="18">
        <f t="shared" ca="1" si="46"/>
        <v>0</v>
      </c>
      <c r="BR56" s="18">
        <f t="shared" ca="1" si="46"/>
        <v>0</v>
      </c>
      <c r="BS56" s="18">
        <f t="shared" ca="1" si="46"/>
        <v>0</v>
      </c>
      <c r="BT56" s="18">
        <f t="shared" ca="1" si="46"/>
        <v>0</v>
      </c>
      <c r="BU56" s="18">
        <f t="shared" ca="1" si="46"/>
        <v>0</v>
      </c>
      <c r="BV56" s="18">
        <f t="shared" ca="1" si="46"/>
        <v>0</v>
      </c>
      <c r="BW56" s="18">
        <f t="shared" ca="1" si="46"/>
        <v>0</v>
      </c>
      <c r="BX56" s="18">
        <f t="shared" ca="1" si="46"/>
        <v>0</v>
      </c>
      <c r="BY56" s="18">
        <f t="shared" ca="1" si="46"/>
        <v>0</v>
      </c>
      <c r="BZ56" s="18">
        <f t="shared" ca="1" si="46"/>
        <v>0</v>
      </c>
      <c r="CA56" s="18">
        <f t="shared" ca="1" si="46"/>
        <v>0</v>
      </c>
      <c r="CB56" s="18">
        <f t="shared" ca="1" si="46"/>
        <v>0</v>
      </c>
      <c r="CC56" s="18">
        <f t="shared" ca="1" si="46"/>
        <v>0</v>
      </c>
      <c r="CD56" s="18">
        <f t="shared" ca="1" si="47"/>
        <v>0</v>
      </c>
      <c r="CE56" s="18">
        <f t="shared" ca="1" si="47"/>
        <v>0</v>
      </c>
      <c r="CF56" s="18">
        <f t="shared" ca="1" si="47"/>
        <v>0</v>
      </c>
      <c r="CG56" s="18">
        <f t="shared" ca="1" si="47"/>
        <v>0</v>
      </c>
      <c r="CH56" s="18">
        <f t="shared" ca="1" si="47"/>
        <v>0</v>
      </c>
      <c r="CI56" s="18">
        <f t="shared" ca="1" si="47"/>
        <v>0</v>
      </c>
      <c r="CJ56" s="19">
        <f t="shared" ca="1" si="24"/>
        <v>56608943.300000004</v>
      </c>
      <c r="CK56" s="18">
        <f t="shared" ca="1" si="38"/>
        <v>0</v>
      </c>
      <c r="CL56" s="18">
        <f t="shared" ca="1" si="38"/>
        <v>0</v>
      </c>
      <c r="CM56" s="19">
        <f t="shared" ca="1" si="25"/>
        <v>56608943.300000004</v>
      </c>
      <c r="CN56" s="18">
        <f t="shared" ca="1" si="39"/>
        <v>0</v>
      </c>
      <c r="CO56" s="18">
        <f t="shared" ca="1" si="39"/>
        <v>56608943.300000004</v>
      </c>
      <c r="CP56" s="19">
        <f t="shared" ca="1" si="26"/>
        <v>0</v>
      </c>
      <c r="CQ56" s="18">
        <f t="shared" ca="1" si="48"/>
        <v>0</v>
      </c>
      <c r="CR56" s="18">
        <f t="shared" ca="1" si="48"/>
        <v>0</v>
      </c>
      <c r="CS56" s="18">
        <f t="shared" ca="1" si="48"/>
        <v>0</v>
      </c>
      <c r="CT56" s="18">
        <f t="shared" ca="1" si="48"/>
        <v>0</v>
      </c>
      <c r="CU56" s="18">
        <f t="shared" ca="1" si="48"/>
        <v>0</v>
      </c>
      <c r="CV56" s="19">
        <f t="shared" ca="1" si="37"/>
        <v>60430648.710000001</v>
      </c>
    </row>
    <row r="57" spans="1:100" ht="12.75" customHeight="1">
      <c r="A57" s="55" t="s">
        <v>249</v>
      </c>
      <c r="B57" s="17">
        <v>2007</v>
      </c>
      <c r="C57" s="56" t="s">
        <v>242</v>
      </c>
      <c r="D57" s="19">
        <f t="shared" ca="1" si="23"/>
        <v>0</v>
      </c>
      <c r="E57" s="18">
        <f t="shared" ca="1" si="44"/>
        <v>0</v>
      </c>
      <c r="F57" s="18">
        <f t="shared" ca="1" si="44"/>
        <v>0</v>
      </c>
      <c r="G57" s="18">
        <f t="shared" ca="1" si="44"/>
        <v>0</v>
      </c>
      <c r="H57" s="18">
        <f t="shared" ca="1" si="44"/>
        <v>0</v>
      </c>
      <c r="I57" s="18">
        <f t="shared" ca="1" si="44"/>
        <v>0</v>
      </c>
      <c r="J57" s="18">
        <f t="shared" ca="1" si="44"/>
        <v>0</v>
      </c>
      <c r="K57" s="18">
        <f t="shared" ca="1" si="44"/>
        <v>0</v>
      </c>
      <c r="L57" s="18">
        <f t="shared" ca="1" si="44"/>
        <v>0</v>
      </c>
      <c r="M57" s="18">
        <f t="shared" ca="1" si="44"/>
        <v>0</v>
      </c>
      <c r="N57" s="18">
        <f t="shared" ca="1" si="44"/>
        <v>0</v>
      </c>
      <c r="O57" s="18">
        <f t="shared" ca="1" si="44"/>
        <v>0</v>
      </c>
      <c r="P57" s="18">
        <f t="shared" ca="1" si="44"/>
        <v>0</v>
      </c>
      <c r="Q57" s="18">
        <f t="shared" ca="1" si="44"/>
        <v>0</v>
      </c>
      <c r="R57" s="18">
        <f t="shared" ca="1" si="44"/>
        <v>0</v>
      </c>
      <c r="S57" s="18">
        <f t="shared" ca="1" si="44"/>
        <v>0</v>
      </c>
      <c r="T57" s="18">
        <f t="shared" ca="1" si="1"/>
        <v>0</v>
      </c>
      <c r="U57" s="18">
        <f t="shared" ca="1" si="45"/>
        <v>0</v>
      </c>
      <c r="V57" s="18">
        <f t="shared" ca="1" si="45"/>
        <v>0</v>
      </c>
      <c r="W57" s="18">
        <f t="shared" ca="1" si="45"/>
        <v>0</v>
      </c>
      <c r="X57" s="18">
        <f t="shared" ca="1" si="45"/>
        <v>0</v>
      </c>
      <c r="Y57" s="18">
        <f t="shared" ca="1" si="45"/>
        <v>0</v>
      </c>
      <c r="Z57" s="18">
        <f t="shared" ca="1" si="45"/>
        <v>0</v>
      </c>
      <c r="AA57" s="18">
        <f t="shared" ca="1" si="45"/>
        <v>0</v>
      </c>
      <c r="AB57" s="18">
        <f t="shared" ca="1" si="45"/>
        <v>0</v>
      </c>
      <c r="AC57" s="18">
        <f t="shared" ca="1" si="45"/>
        <v>0</v>
      </c>
      <c r="AD57" s="18">
        <f t="shared" ca="1" si="45"/>
        <v>0</v>
      </c>
      <c r="AE57" s="18">
        <f t="shared" ca="1" si="45"/>
        <v>0</v>
      </c>
      <c r="AF57" s="18">
        <f t="shared" ca="1" si="45"/>
        <v>0</v>
      </c>
      <c r="AG57" s="18">
        <f t="shared" ca="1" si="45"/>
        <v>0</v>
      </c>
      <c r="AH57" s="18">
        <f t="shared" ca="1" si="45"/>
        <v>0</v>
      </c>
      <c r="AI57" s="18">
        <f t="shared" ca="1" si="45"/>
        <v>0</v>
      </c>
      <c r="AJ57" s="18">
        <f t="shared" ca="1" si="45"/>
        <v>0</v>
      </c>
      <c r="AK57" s="18">
        <f t="shared" ca="1" si="42"/>
        <v>0</v>
      </c>
      <c r="AL57" s="18">
        <f t="shared" ca="1" si="42"/>
        <v>0</v>
      </c>
      <c r="AM57" s="18">
        <f t="shared" ca="1" si="42"/>
        <v>0</v>
      </c>
      <c r="AN57" s="18">
        <f t="shared" ca="1" si="42"/>
        <v>0</v>
      </c>
      <c r="AO57" s="18">
        <f t="shared" ca="1" si="42"/>
        <v>0</v>
      </c>
      <c r="AP57" s="18">
        <f t="shared" ca="1" si="42"/>
        <v>0</v>
      </c>
      <c r="AQ57" s="18">
        <f t="shared" ca="1" si="42"/>
        <v>0</v>
      </c>
      <c r="AR57" s="18">
        <f t="shared" ca="1" si="42"/>
        <v>0</v>
      </c>
      <c r="AS57" s="18">
        <f t="shared" ca="1" si="42"/>
        <v>0</v>
      </c>
      <c r="AT57" s="18">
        <f t="shared" ca="1" si="42"/>
        <v>0</v>
      </c>
      <c r="AU57" s="18">
        <f t="shared" ca="1" si="42"/>
        <v>0</v>
      </c>
      <c r="AV57" s="18">
        <f t="shared" ca="1" si="42"/>
        <v>0</v>
      </c>
      <c r="AW57" s="18">
        <f t="shared" ca="1" si="42"/>
        <v>0</v>
      </c>
      <c r="AX57" s="18">
        <f t="shared" ca="1" si="42"/>
        <v>0</v>
      </c>
      <c r="AY57" s="18">
        <f t="shared" ca="1" si="43"/>
        <v>0</v>
      </c>
      <c r="AZ57" s="18">
        <f t="shared" ca="1" si="43"/>
        <v>0</v>
      </c>
      <c r="BA57" s="18">
        <f t="shared" ca="1" si="43"/>
        <v>0</v>
      </c>
      <c r="BB57" s="18">
        <f t="shared" ca="1" si="43"/>
        <v>0</v>
      </c>
      <c r="BC57" s="18">
        <f t="shared" ca="1" si="43"/>
        <v>0</v>
      </c>
      <c r="BD57" s="18">
        <f t="shared" ca="1" si="43"/>
        <v>1167122.4100000001</v>
      </c>
      <c r="BE57" s="18">
        <f t="shared" ca="1" si="43"/>
        <v>274498.22000000009</v>
      </c>
      <c r="BF57" s="18">
        <f t="shared" ca="1" si="43"/>
        <v>0</v>
      </c>
      <c r="BG57" s="18">
        <f t="shared" ca="1" si="43"/>
        <v>0</v>
      </c>
      <c r="BH57" s="18">
        <f t="shared" ca="1" si="43"/>
        <v>0</v>
      </c>
      <c r="BI57" s="18">
        <f t="shared" ca="1" si="43"/>
        <v>0</v>
      </c>
      <c r="BJ57" s="18">
        <f t="shared" ca="1" si="43"/>
        <v>0</v>
      </c>
      <c r="BK57" s="18">
        <f t="shared" ca="1" si="43"/>
        <v>0</v>
      </c>
      <c r="BL57" s="18">
        <f t="shared" ca="1" si="43"/>
        <v>0</v>
      </c>
      <c r="BM57" s="18">
        <f t="shared" ca="1" si="43"/>
        <v>0</v>
      </c>
      <c r="BN57" s="18">
        <f t="shared" ca="1" si="43"/>
        <v>0</v>
      </c>
      <c r="BO57" s="18">
        <f t="shared" ca="1" si="46"/>
        <v>0</v>
      </c>
      <c r="BP57" s="18">
        <f t="shared" ca="1" si="46"/>
        <v>0</v>
      </c>
      <c r="BQ57" s="18">
        <f t="shared" ca="1" si="46"/>
        <v>0</v>
      </c>
      <c r="BR57" s="18">
        <f t="shared" ca="1" si="46"/>
        <v>0</v>
      </c>
      <c r="BS57" s="18">
        <f t="shared" ca="1" si="46"/>
        <v>0</v>
      </c>
      <c r="BT57" s="18">
        <f t="shared" ca="1" si="46"/>
        <v>0</v>
      </c>
      <c r="BU57" s="18">
        <f t="shared" ca="1" si="46"/>
        <v>0</v>
      </c>
      <c r="BV57" s="18">
        <f t="shared" ca="1" si="46"/>
        <v>0</v>
      </c>
      <c r="BW57" s="18">
        <f t="shared" ca="1" si="46"/>
        <v>0</v>
      </c>
      <c r="BX57" s="18">
        <f t="shared" ca="1" si="46"/>
        <v>0</v>
      </c>
      <c r="BY57" s="18">
        <f t="shared" ca="1" si="46"/>
        <v>0</v>
      </c>
      <c r="BZ57" s="18">
        <f t="shared" ca="1" si="46"/>
        <v>0</v>
      </c>
      <c r="CA57" s="18">
        <f t="shared" ca="1" si="46"/>
        <v>0</v>
      </c>
      <c r="CB57" s="18">
        <f t="shared" ca="1" si="46"/>
        <v>0</v>
      </c>
      <c r="CC57" s="18">
        <f t="shared" ca="1" si="46"/>
        <v>0</v>
      </c>
      <c r="CD57" s="18">
        <f t="shared" ca="1" si="47"/>
        <v>0</v>
      </c>
      <c r="CE57" s="18">
        <f t="shared" ca="1" si="47"/>
        <v>0</v>
      </c>
      <c r="CF57" s="18">
        <f t="shared" ca="1" si="47"/>
        <v>0</v>
      </c>
      <c r="CG57" s="18">
        <f t="shared" ca="1" si="47"/>
        <v>0</v>
      </c>
      <c r="CH57" s="18">
        <f t="shared" ca="1" si="47"/>
        <v>0</v>
      </c>
      <c r="CI57" s="18">
        <f t="shared" ca="1" si="47"/>
        <v>0</v>
      </c>
      <c r="CJ57" s="19">
        <f t="shared" ca="1" si="24"/>
        <v>0</v>
      </c>
      <c r="CK57" s="18">
        <f t="shared" ca="1" si="38"/>
        <v>0</v>
      </c>
      <c r="CL57" s="18">
        <f t="shared" ca="1" si="38"/>
        <v>0</v>
      </c>
      <c r="CM57" s="19">
        <f t="shared" ca="1" si="25"/>
        <v>0</v>
      </c>
      <c r="CN57" s="18">
        <f t="shared" ca="1" si="39"/>
        <v>0</v>
      </c>
      <c r="CO57" s="18">
        <f t="shared" ca="1" si="39"/>
        <v>0</v>
      </c>
      <c r="CP57" s="19">
        <f t="shared" ca="1" si="26"/>
        <v>0</v>
      </c>
      <c r="CQ57" s="18">
        <f t="shared" ca="1" si="48"/>
        <v>0</v>
      </c>
      <c r="CR57" s="18">
        <f t="shared" ca="1" si="48"/>
        <v>0</v>
      </c>
      <c r="CS57" s="18">
        <f t="shared" ca="1" si="48"/>
        <v>0</v>
      </c>
      <c r="CT57" s="18">
        <f t="shared" ca="1" si="48"/>
        <v>0</v>
      </c>
      <c r="CU57" s="18">
        <f t="shared" ca="1" si="48"/>
        <v>0</v>
      </c>
      <c r="CV57" s="19">
        <f t="shared" ref="CV57" ca="1" si="49">+D57+SUM(H57:CJ57)+SUM(CS57:CU57)</f>
        <v>1441620.6300000004</v>
      </c>
    </row>
    <row r="58" spans="1:100" ht="12.75" customHeight="1">
      <c r="A58" s="55" t="s">
        <v>251</v>
      </c>
      <c r="B58" s="17">
        <v>2008</v>
      </c>
      <c r="C58" s="56" t="s">
        <v>242</v>
      </c>
      <c r="D58" s="19">
        <f t="shared" ca="1" si="23"/>
        <v>0</v>
      </c>
      <c r="E58" s="18">
        <f t="shared" ca="1" si="44"/>
        <v>0</v>
      </c>
      <c r="F58" s="18">
        <f t="shared" ca="1" si="44"/>
        <v>0</v>
      </c>
      <c r="G58" s="18">
        <f t="shared" ca="1" si="44"/>
        <v>0</v>
      </c>
      <c r="H58" s="18">
        <f t="shared" ca="1" si="44"/>
        <v>0</v>
      </c>
      <c r="I58" s="18">
        <f t="shared" ca="1" si="44"/>
        <v>0</v>
      </c>
      <c r="J58" s="18">
        <f t="shared" ca="1" si="44"/>
        <v>0</v>
      </c>
      <c r="K58" s="18">
        <f t="shared" ca="1" si="44"/>
        <v>0</v>
      </c>
      <c r="L58" s="18">
        <f t="shared" ca="1" si="44"/>
        <v>0</v>
      </c>
      <c r="M58" s="18">
        <f t="shared" ca="1" si="44"/>
        <v>0</v>
      </c>
      <c r="N58" s="18">
        <f t="shared" ca="1" si="44"/>
        <v>0</v>
      </c>
      <c r="O58" s="18">
        <f t="shared" ca="1" si="44"/>
        <v>0</v>
      </c>
      <c r="P58" s="18">
        <f t="shared" ca="1" si="44"/>
        <v>0</v>
      </c>
      <c r="Q58" s="18">
        <f t="shared" ca="1" si="44"/>
        <v>0</v>
      </c>
      <c r="R58" s="18">
        <f t="shared" ca="1" si="44"/>
        <v>0</v>
      </c>
      <c r="S58" s="18">
        <f t="shared" ca="1" si="44"/>
        <v>0</v>
      </c>
      <c r="T58" s="18">
        <f t="shared" ca="1" si="1"/>
        <v>0</v>
      </c>
      <c r="U58" s="18">
        <f t="shared" ca="1" si="45"/>
        <v>0</v>
      </c>
      <c r="V58" s="18">
        <f t="shared" ca="1" si="45"/>
        <v>0</v>
      </c>
      <c r="W58" s="18">
        <f t="shared" ca="1" si="45"/>
        <v>0</v>
      </c>
      <c r="X58" s="18">
        <f t="shared" ca="1" si="45"/>
        <v>0</v>
      </c>
      <c r="Y58" s="18">
        <f t="shared" ca="1" si="45"/>
        <v>0</v>
      </c>
      <c r="Z58" s="18">
        <f t="shared" ca="1" si="45"/>
        <v>0</v>
      </c>
      <c r="AA58" s="18">
        <f t="shared" ca="1" si="45"/>
        <v>0</v>
      </c>
      <c r="AB58" s="18">
        <f t="shared" ca="1" si="45"/>
        <v>0</v>
      </c>
      <c r="AC58" s="18">
        <f t="shared" ca="1" si="45"/>
        <v>0</v>
      </c>
      <c r="AD58" s="18">
        <f t="shared" ca="1" si="45"/>
        <v>0</v>
      </c>
      <c r="AE58" s="18">
        <f t="shared" ca="1" si="45"/>
        <v>0</v>
      </c>
      <c r="AF58" s="18">
        <f t="shared" ca="1" si="45"/>
        <v>0</v>
      </c>
      <c r="AG58" s="18">
        <f t="shared" ca="1" si="45"/>
        <v>0</v>
      </c>
      <c r="AH58" s="18">
        <f t="shared" ca="1" si="45"/>
        <v>0</v>
      </c>
      <c r="AI58" s="18">
        <f t="shared" ca="1" si="45"/>
        <v>0</v>
      </c>
      <c r="AJ58" s="18">
        <f t="shared" ca="1" si="45"/>
        <v>0</v>
      </c>
      <c r="AK58" s="18">
        <f t="shared" ca="1" si="42"/>
        <v>0</v>
      </c>
      <c r="AL58" s="18">
        <f t="shared" ca="1" si="42"/>
        <v>0</v>
      </c>
      <c r="AM58" s="18">
        <f t="shared" ca="1" si="42"/>
        <v>0</v>
      </c>
      <c r="AN58" s="18">
        <f t="shared" ca="1" si="42"/>
        <v>0</v>
      </c>
      <c r="AO58" s="18">
        <f t="shared" ca="1" si="42"/>
        <v>0</v>
      </c>
      <c r="AP58" s="18">
        <f t="shared" ca="1" si="42"/>
        <v>0</v>
      </c>
      <c r="AQ58" s="18">
        <f t="shared" ca="1" si="42"/>
        <v>0</v>
      </c>
      <c r="AR58" s="18">
        <f t="shared" ca="1" si="42"/>
        <v>0</v>
      </c>
      <c r="AS58" s="18">
        <f t="shared" ca="1" si="42"/>
        <v>0</v>
      </c>
      <c r="AT58" s="18">
        <f t="shared" ca="1" si="42"/>
        <v>0</v>
      </c>
      <c r="AU58" s="18">
        <f t="shared" ca="1" si="42"/>
        <v>0</v>
      </c>
      <c r="AV58" s="18">
        <f t="shared" ca="1" si="42"/>
        <v>0</v>
      </c>
      <c r="AW58" s="18">
        <f t="shared" ca="1" si="42"/>
        <v>0</v>
      </c>
      <c r="AX58" s="18">
        <f t="shared" ca="1" si="42"/>
        <v>0</v>
      </c>
      <c r="AY58" s="18">
        <f t="shared" ca="1" si="43"/>
        <v>0</v>
      </c>
      <c r="AZ58" s="18">
        <f t="shared" ca="1" si="43"/>
        <v>0</v>
      </c>
      <c r="BA58" s="18">
        <f t="shared" ca="1" si="43"/>
        <v>0</v>
      </c>
      <c r="BB58" s="18">
        <f t="shared" ca="1" si="43"/>
        <v>0</v>
      </c>
      <c r="BC58" s="18">
        <f t="shared" ca="1" si="43"/>
        <v>0</v>
      </c>
      <c r="BD58" s="18">
        <f t="shared" ca="1" si="43"/>
        <v>0</v>
      </c>
      <c r="BE58" s="18">
        <f t="shared" ca="1" si="43"/>
        <v>0</v>
      </c>
      <c r="BF58" s="18">
        <f t="shared" ca="1" si="43"/>
        <v>0</v>
      </c>
      <c r="BG58" s="18">
        <f t="shared" ca="1" si="43"/>
        <v>0</v>
      </c>
      <c r="BH58" s="18">
        <f t="shared" ca="1" si="43"/>
        <v>0</v>
      </c>
      <c r="BI58" s="18">
        <f t="shared" ca="1" si="43"/>
        <v>0</v>
      </c>
      <c r="BJ58" s="18">
        <f t="shared" ca="1" si="43"/>
        <v>0</v>
      </c>
      <c r="BK58" s="18">
        <f t="shared" ca="1" si="43"/>
        <v>0</v>
      </c>
      <c r="BL58" s="18">
        <f t="shared" ca="1" si="43"/>
        <v>0</v>
      </c>
      <c r="BM58" s="18">
        <f t="shared" ca="1" si="43"/>
        <v>0</v>
      </c>
      <c r="BN58" s="18">
        <f t="shared" ca="1" si="43"/>
        <v>0</v>
      </c>
      <c r="BO58" s="18">
        <f t="shared" ca="1" si="46"/>
        <v>0</v>
      </c>
      <c r="BP58" s="18">
        <f t="shared" ca="1" si="46"/>
        <v>0</v>
      </c>
      <c r="BQ58" s="18">
        <f t="shared" ca="1" si="46"/>
        <v>0</v>
      </c>
      <c r="BR58" s="18">
        <f t="shared" ca="1" si="46"/>
        <v>0</v>
      </c>
      <c r="BS58" s="18">
        <f t="shared" ca="1" si="46"/>
        <v>0</v>
      </c>
      <c r="BT58" s="18">
        <f t="shared" ca="1" si="46"/>
        <v>0</v>
      </c>
      <c r="BU58" s="18">
        <f t="shared" ca="1" si="46"/>
        <v>0</v>
      </c>
      <c r="BV58" s="18">
        <f t="shared" ca="1" si="46"/>
        <v>0</v>
      </c>
      <c r="BW58" s="18">
        <f t="shared" ca="1" si="46"/>
        <v>0</v>
      </c>
      <c r="BX58" s="18">
        <f t="shared" ca="1" si="46"/>
        <v>0</v>
      </c>
      <c r="BY58" s="18">
        <f t="shared" ca="1" si="46"/>
        <v>0</v>
      </c>
      <c r="BZ58" s="18">
        <f t="shared" ca="1" si="46"/>
        <v>0</v>
      </c>
      <c r="CA58" s="18">
        <f t="shared" ca="1" si="46"/>
        <v>0</v>
      </c>
      <c r="CB58" s="18">
        <f t="shared" ca="1" si="46"/>
        <v>0</v>
      </c>
      <c r="CC58" s="18">
        <f t="shared" ca="1" si="46"/>
        <v>0</v>
      </c>
      <c r="CD58" s="18">
        <f t="shared" ca="1" si="47"/>
        <v>0</v>
      </c>
      <c r="CE58" s="18">
        <f t="shared" ca="1" si="47"/>
        <v>0</v>
      </c>
      <c r="CF58" s="18">
        <f t="shared" ca="1" si="47"/>
        <v>0</v>
      </c>
      <c r="CG58" s="18">
        <f t="shared" ca="1" si="47"/>
        <v>0</v>
      </c>
      <c r="CH58" s="18">
        <f t="shared" ca="1" si="47"/>
        <v>0</v>
      </c>
      <c r="CI58" s="18">
        <f t="shared" ca="1" si="47"/>
        <v>0</v>
      </c>
      <c r="CJ58" s="19">
        <f t="shared" ca="1" si="24"/>
        <v>0</v>
      </c>
      <c r="CK58" s="18">
        <f t="shared" ca="1" si="38"/>
        <v>0</v>
      </c>
      <c r="CL58" s="18">
        <f t="shared" ca="1" si="38"/>
        <v>0</v>
      </c>
      <c r="CM58" s="19">
        <f t="shared" ca="1" si="25"/>
        <v>0</v>
      </c>
      <c r="CN58" s="18">
        <f t="shared" ca="1" si="39"/>
        <v>0</v>
      </c>
      <c r="CO58" s="18">
        <f t="shared" ca="1" si="39"/>
        <v>0</v>
      </c>
      <c r="CP58" s="19">
        <f t="shared" ca="1" si="26"/>
        <v>0</v>
      </c>
      <c r="CQ58" s="18">
        <f t="shared" ca="1" si="48"/>
        <v>0</v>
      </c>
      <c r="CR58" s="18">
        <f t="shared" ca="1" si="48"/>
        <v>0</v>
      </c>
      <c r="CS58" s="18">
        <f t="shared" ca="1" si="48"/>
        <v>0</v>
      </c>
      <c r="CT58" s="18">
        <f t="shared" ca="1" si="48"/>
        <v>0</v>
      </c>
      <c r="CU58" s="18">
        <f t="shared" ca="1" si="48"/>
        <v>0</v>
      </c>
      <c r="CV58" s="19">
        <f t="shared" ref="CV58:CV72" ca="1" si="50">+D58+SUM(H58:CJ58)+SUM(CS58:CU58)</f>
        <v>0</v>
      </c>
    </row>
    <row r="59" spans="1:100" ht="12.75" customHeight="1">
      <c r="A59" s="55" t="s">
        <v>253</v>
      </c>
      <c r="B59" s="17">
        <v>3001</v>
      </c>
      <c r="C59" s="56" t="s">
        <v>247</v>
      </c>
      <c r="D59" s="19">
        <f t="shared" ca="1" si="23"/>
        <v>0</v>
      </c>
      <c r="E59" s="18">
        <f t="shared" ca="1" si="44"/>
        <v>0</v>
      </c>
      <c r="F59" s="18">
        <f t="shared" ca="1" si="44"/>
        <v>0</v>
      </c>
      <c r="G59" s="18">
        <f t="shared" ca="1" si="44"/>
        <v>0</v>
      </c>
      <c r="H59" s="18">
        <f t="shared" ca="1" si="44"/>
        <v>0</v>
      </c>
      <c r="I59" s="18">
        <f t="shared" ca="1" si="44"/>
        <v>0</v>
      </c>
      <c r="J59" s="18">
        <f t="shared" ca="1" si="44"/>
        <v>0</v>
      </c>
      <c r="K59" s="18">
        <f t="shared" ca="1" si="44"/>
        <v>0</v>
      </c>
      <c r="L59" s="18">
        <f t="shared" ca="1" si="44"/>
        <v>0</v>
      </c>
      <c r="M59" s="18">
        <f t="shared" ca="1" si="44"/>
        <v>0</v>
      </c>
      <c r="N59" s="18">
        <f t="shared" ca="1" si="44"/>
        <v>0</v>
      </c>
      <c r="O59" s="18">
        <f t="shared" ca="1" si="44"/>
        <v>0</v>
      </c>
      <c r="P59" s="18">
        <f t="shared" ca="1" si="44"/>
        <v>0</v>
      </c>
      <c r="Q59" s="18">
        <f t="shared" ca="1" si="44"/>
        <v>0</v>
      </c>
      <c r="R59" s="18">
        <f t="shared" ca="1" si="44"/>
        <v>0</v>
      </c>
      <c r="S59" s="18">
        <f t="shared" ca="1" si="44"/>
        <v>0</v>
      </c>
      <c r="T59" s="18">
        <f t="shared" ca="1" si="1"/>
        <v>0</v>
      </c>
      <c r="U59" s="18">
        <f t="shared" ca="1" si="45"/>
        <v>0</v>
      </c>
      <c r="V59" s="18">
        <f t="shared" ca="1" si="45"/>
        <v>0</v>
      </c>
      <c r="W59" s="18">
        <f t="shared" ca="1" si="45"/>
        <v>0</v>
      </c>
      <c r="X59" s="18">
        <f t="shared" ca="1" si="45"/>
        <v>0</v>
      </c>
      <c r="Y59" s="18">
        <f t="shared" ca="1" si="45"/>
        <v>0</v>
      </c>
      <c r="Z59" s="18">
        <f t="shared" ca="1" si="45"/>
        <v>0</v>
      </c>
      <c r="AA59" s="18">
        <f t="shared" ca="1" si="45"/>
        <v>0</v>
      </c>
      <c r="AB59" s="18">
        <f t="shared" ca="1" si="45"/>
        <v>0</v>
      </c>
      <c r="AC59" s="18">
        <f t="shared" ca="1" si="45"/>
        <v>0</v>
      </c>
      <c r="AD59" s="18">
        <f t="shared" ca="1" si="45"/>
        <v>0</v>
      </c>
      <c r="AE59" s="18">
        <f t="shared" ca="1" si="45"/>
        <v>0</v>
      </c>
      <c r="AF59" s="18">
        <f t="shared" ca="1" si="45"/>
        <v>0</v>
      </c>
      <c r="AG59" s="18">
        <f t="shared" ca="1" si="45"/>
        <v>0</v>
      </c>
      <c r="AH59" s="18">
        <f t="shared" ca="1" si="45"/>
        <v>0</v>
      </c>
      <c r="AI59" s="18">
        <f t="shared" ca="1" si="45"/>
        <v>0</v>
      </c>
      <c r="AJ59" s="18">
        <f t="shared" ca="1" si="45"/>
        <v>0</v>
      </c>
      <c r="AK59" s="18">
        <f t="shared" ca="1" si="42"/>
        <v>0</v>
      </c>
      <c r="AL59" s="18">
        <f t="shared" ca="1" si="42"/>
        <v>0</v>
      </c>
      <c r="AM59" s="18">
        <f t="shared" ca="1" si="42"/>
        <v>0</v>
      </c>
      <c r="AN59" s="18">
        <f t="shared" ca="1" si="42"/>
        <v>0</v>
      </c>
      <c r="AO59" s="18">
        <f t="shared" ca="1" si="42"/>
        <v>0</v>
      </c>
      <c r="AP59" s="18">
        <f t="shared" ca="1" si="42"/>
        <v>0</v>
      </c>
      <c r="AQ59" s="18">
        <f t="shared" ca="1" si="42"/>
        <v>0</v>
      </c>
      <c r="AR59" s="18">
        <f t="shared" ca="1" si="42"/>
        <v>0</v>
      </c>
      <c r="AS59" s="18">
        <f t="shared" ca="1" si="42"/>
        <v>0</v>
      </c>
      <c r="AT59" s="18">
        <f t="shared" ca="1" si="42"/>
        <v>0</v>
      </c>
      <c r="AU59" s="18">
        <f t="shared" ca="1" si="42"/>
        <v>0</v>
      </c>
      <c r="AV59" s="18">
        <f t="shared" ca="1" si="42"/>
        <v>0</v>
      </c>
      <c r="AW59" s="18">
        <f t="shared" ca="1" si="42"/>
        <v>0</v>
      </c>
      <c r="AX59" s="18">
        <f t="shared" ca="1" si="42"/>
        <v>0</v>
      </c>
      <c r="AY59" s="18">
        <f t="shared" ca="1" si="43"/>
        <v>0</v>
      </c>
      <c r="AZ59" s="18">
        <f t="shared" ca="1" si="43"/>
        <v>0</v>
      </c>
      <c r="BA59" s="18">
        <f t="shared" ca="1" si="43"/>
        <v>0</v>
      </c>
      <c r="BB59" s="18">
        <f t="shared" ca="1" si="43"/>
        <v>0</v>
      </c>
      <c r="BC59" s="18">
        <f t="shared" ca="1" si="43"/>
        <v>0</v>
      </c>
      <c r="BD59" s="18">
        <f t="shared" ca="1" si="43"/>
        <v>0</v>
      </c>
      <c r="BE59" s="18">
        <f t="shared" ca="1" si="43"/>
        <v>0</v>
      </c>
      <c r="BF59" s="18">
        <f t="shared" ca="1" si="43"/>
        <v>0</v>
      </c>
      <c r="BG59" s="18">
        <f t="shared" ca="1" si="43"/>
        <v>0</v>
      </c>
      <c r="BH59" s="18">
        <f t="shared" ca="1" si="43"/>
        <v>0</v>
      </c>
      <c r="BI59" s="18">
        <f t="shared" ca="1" si="43"/>
        <v>0</v>
      </c>
      <c r="BJ59" s="18">
        <f t="shared" ca="1" si="43"/>
        <v>0</v>
      </c>
      <c r="BK59" s="18">
        <f t="shared" ca="1" si="43"/>
        <v>0</v>
      </c>
      <c r="BL59" s="18">
        <f t="shared" ca="1" si="43"/>
        <v>0</v>
      </c>
      <c r="BM59" s="18">
        <f t="shared" ca="1" si="43"/>
        <v>0</v>
      </c>
      <c r="BN59" s="18">
        <f t="shared" ca="1" si="43"/>
        <v>0</v>
      </c>
      <c r="BO59" s="18">
        <f t="shared" ca="1" si="46"/>
        <v>0</v>
      </c>
      <c r="BP59" s="18">
        <f t="shared" ca="1" si="46"/>
        <v>0</v>
      </c>
      <c r="BQ59" s="18">
        <f t="shared" ca="1" si="46"/>
        <v>0</v>
      </c>
      <c r="BR59" s="18">
        <f t="shared" ca="1" si="46"/>
        <v>0</v>
      </c>
      <c r="BS59" s="18">
        <f t="shared" ca="1" si="46"/>
        <v>0</v>
      </c>
      <c r="BT59" s="18">
        <f t="shared" ca="1" si="46"/>
        <v>0</v>
      </c>
      <c r="BU59" s="18">
        <f t="shared" ca="1" si="46"/>
        <v>0</v>
      </c>
      <c r="BV59" s="18">
        <f t="shared" ca="1" si="46"/>
        <v>0</v>
      </c>
      <c r="BW59" s="18">
        <f t="shared" ca="1" si="46"/>
        <v>0</v>
      </c>
      <c r="BX59" s="18">
        <f t="shared" ca="1" si="46"/>
        <v>0</v>
      </c>
      <c r="BY59" s="18">
        <f t="shared" ca="1" si="46"/>
        <v>0</v>
      </c>
      <c r="BZ59" s="18">
        <f t="shared" ca="1" si="46"/>
        <v>0</v>
      </c>
      <c r="CA59" s="18">
        <f t="shared" ca="1" si="46"/>
        <v>0</v>
      </c>
      <c r="CB59" s="18">
        <f t="shared" ca="1" si="46"/>
        <v>0</v>
      </c>
      <c r="CC59" s="18">
        <f t="shared" ca="1" si="46"/>
        <v>0</v>
      </c>
      <c r="CD59" s="18">
        <f t="shared" ca="1" si="47"/>
        <v>0</v>
      </c>
      <c r="CE59" s="18">
        <f t="shared" ca="1" si="47"/>
        <v>0</v>
      </c>
      <c r="CF59" s="18">
        <f t="shared" ca="1" si="47"/>
        <v>0</v>
      </c>
      <c r="CG59" s="18">
        <f t="shared" ca="1" si="47"/>
        <v>0</v>
      </c>
      <c r="CH59" s="18">
        <f t="shared" ca="1" si="47"/>
        <v>0</v>
      </c>
      <c r="CI59" s="18">
        <f t="shared" ca="1" si="47"/>
        <v>0</v>
      </c>
      <c r="CJ59" s="19">
        <f t="shared" ca="1" si="24"/>
        <v>174336363.53559998</v>
      </c>
      <c r="CK59" s="18">
        <f t="shared" ca="1" si="38"/>
        <v>0</v>
      </c>
      <c r="CL59" s="18">
        <f t="shared" ca="1" si="38"/>
        <v>0</v>
      </c>
      <c r="CM59" s="19">
        <f t="shared" ca="1" si="25"/>
        <v>0</v>
      </c>
      <c r="CN59" s="18">
        <f t="shared" ca="1" si="39"/>
        <v>0</v>
      </c>
      <c r="CO59" s="18">
        <f t="shared" ca="1" si="39"/>
        <v>0</v>
      </c>
      <c r="CP59" s="19">
        <f t="shared" ca="1" si="26"/>
        <v>174336363.53559998</v>
      </c>
      <c r="CQ59" s="18">
        <f t="shared" ca="1" si="48"/>
        <v>0</v>
      </c>
      <c r="CR59" s="18">
        <f t="shared" ca="1" si="48"/>
        <v>174336363.53559998</v>
      </c>
      <c r="CS59" s="18">
        <f t="shared" ca="1" si="48"/>
        <v>0</v>
      </c>
      <c r="CT59" s="18">
        <f t="shared" ca="1" si="48"/>
        <v>0</v>
      </c>
      <c r="CU59" s="18">
        <f t="shared" ca="1" si="48"/>
        <v>0</v>
      </c>
      <c r="CV59" s="19">
        <f t="shared" ca="1" si="50"/>
        <v>174336363.53559998</v>
      </c>
    </row>
    <row r="60" spans="1:100" ht="12.75" customHeight="1">
      <c r="A60" s="55" t="s">
        <v>255</v>
      </c>
      <c r="B60" s="17">
        <v>3002</v>
      </c>
      <c r="C60" s="56" t="s">
        <v>247</v>
      </c>
      <c r="D60" s="19">
        <f t="shared" ca="1" si="23"/>
        <v>0</v>
      </c>
      <c r="E60" s="18">
        <f t="shared" ca="1" si="44"/>
        <v>0</v>
      </c>
      <c r="F60" s="18">
        <f t="shared" ca="1" si="44"/>
        <v>0</v>
      </c>
      <c r="G60" s="18">
        <f t="shared" ca="1" si="44"/>
        <v>0</v>
      </c>
      <c r="H60" s="18">
        <f t="shared" ca="1" si="44"/>
        <v>0</v>
      </c>
      <c r="I60" s="18">
        <f t="shared" ca="1" si="44"/>
        <v>0</v>
      </c>
      <c r="J60" s="18">
        <f t="shared" ca="1" si="44"/>
        <v>0</v>
      </c>
      <c r="K60" s="18">
        <f t="shared" ca="1" si="44"/>
        <v>0</v>
      </c>
      <c r="L60" s="18">
        <f t="shared" ca="1" si="44"/>
        <v>0</v>
      </c>
      <c r="M60" s="18">
        <f t="shared" ca="1" si="44"/>
        <v>0</v>
      </c>
      <c r="N60" s="18">
        <f t="shared" ca="1" si="44"/>
        <v>0</v>
      </c>
      <c r="O60" s="18">
        <f t="shared" ca="1" si="44"/>
        <v>0</v>
      </c>
      <c r="P60" s="18">
        <f t="shared" ca="1" si="44"/>
        <v>0</v>
      </c>
      <c r="Q60" s="18">
        <f t="shared" ca="1" si="44"/>
        <v>0</v>
      </c>
      <c r="R60" s="18">
        <f t="shared" ca="1" si="44"/>
        <v>0</v>
      </c>
      <c r="S60" s="18">
        <f t="shared" ca="1" si="44"/>
        <v>0</v>
      </c>
      <c r="T60" s="18">
        <f t="shared" ca="1" si="1"/>
        <v>0</v>
      </c>
      <c r="U60" s="18">
        <f t="shared" ca="1" si="45"/>
        <v>0</v>
      </c>
      <c r="V60" s="18">
        <f t="shared" ca="1" si="45"/>
        <v>0</v>
      </c>
      <c r="W60" s="18">
        <f t="shared" ca="1" si="45"/>
        <v>0</v>
      </c>
      <c r="X60" s="18">
        <f t="shared" ca="1" si="45"/>
        <v>0</v>
      </c>
      <c r="Y60" s="18">
        <f t="shared" ca="1" si="45"/>
        <v>0</v>
      </c>
      <c r="Z60" s="18">
        <f t="shared" ca="1" si="45"/>
        <v>0</v>
      </c>
      <c r="AA60" s="18">
        <f t="shared" ca="1" si="45"/>
        <v>0</v>
      </c>
      <c r="AB60" s="18">
        <f t="shared" ca="1" si="45"/>
        <v>0</v>
      </c>
      <c r="AC60" s="18">
        <f t="shared" ca="1" si="45"/>
        <v>0</v>
      </c>
      <c r="AD60" s="18">
        <f t="shared" ca="1" si="45"/>
        <v>0</v>
      </c>
      <c r="AE60" s="18">
        <f t="shared" ca="1" si="45"/>
        <v>0</v>
      </c>
      <c r="AF60" s="18">
        <f t="shared" ca="1" si="45"/>
        <v>0</v>
      </c>
      <c r="AG60" s="18">
        <f t="shared" ca="1" si="45"/>
        <v>0</v>
      </c>
      <c r="AH60" s="18">
        <f t="shared" ca="1" si="45"/>
        <v>0</v>
      </c>
      <c r="AI60" s="18">
        <f t="shared" ca="1" si="45"/>
        <v>0</v>
      </c>
      <c r="AJ60" s="18">
        <f t="shared" ca="1" si="45"/>
        <v>0</v>
      </c>
      <c r="AK60" s="18">
        <f t="shared" ca="1" si="42"/>
        <v>0</v>
      </c>
      <c r="AL60" s="18">
        <f t="shared" ca="1" si="42"/>
        <v>0</v>
      </c>
      <c r="AM60" s="18">
        <f t="shared" ca="1" si="42"/>
        <v>0</v>
      </c>
      <c r="AN60" s="18">
        <f t="shared" ca="1" si="42"/>
        <v>0</v>
      </c>
      <c r="AO60" s="18">
        <f t="shared" ca="1" si="42"/>
        <v>0</v>
      </c>
      <c r="AP60" s="18">
        <f t="shared" ca="1" si="42"/>
        <v>0</v>
      </c>
      <c r="AQ60" s="18">
        <f t="shared" ca="1" si="42"/>
        <v>0</v>
      </c>
      <c r="AR60" s="18">
        <f t="shared" ca="1" si="42"/>
        <v>0</v>
      </c>
      <c r="AS60" s="18">
        <f t="shared" ca="1" si="42"/>
        <v>0</v>
      </c>
      <c r="AT60" s="18">
        <f t="shared" ca="1" si="42"/>
        <v>0</v>
      </c>
      <c r="AU60" s="18">
        <f t="shared" ca="1" si="42"/>
        <v>0</v>
      </c>
      <c r="AV60" s="18">
        <f t="shared" ca="1" si="42"/>
        <v>0</v>
      </c>
      <c r="AW60" s="18">
        <f t="shared" ca="1" si="42"/>
        <v>0</v>
      </c>
      <c r="AX60" s="18">
        <f t="shared" ca="1" si="42"/>
        <v>0</v>
      </c>
      <c r="AY60" s="18">
        <f t="shared" ca="1" si="43"/>
        <v>0</v>
      </c>
      <c r="AZ60" s="18">
        <f t="shared" ca="1" si="43"/>
        <v>0</v>
      </c>
      <c r="BA60" s="18">
        <f t="shared" ca="1" si="43"/>
        <v>0</v>
      </c>
      <c r="BB60" s="18">
        <f t="shared" ca="1" si="43"/>
        <v>0</v>
      </c>
      <c r="BC60" s="18">
        <f t="shared" ca="1" si="43"/>
        <v>0</v>
      </c>
      <c r="BD60" s="18">
        <f t="shared" ca="1" si="43"/>
        <v>1939060.27</v>
      </c>
      <c r="BE60" s="18">
        <f t="shared" ca="1" si="43"/>
        <v>0</v>
      </c>
      <c r="BF60" s="18">
        <f t="shared" ca="1" si="43"/>
        <v>0</v>
      </c>
      <c r="BG60" s="18">
        <f t="shared" ca="1" si="43"/>
        <v>0</v>
      </c>
      <c r="BH60" s="18">
        <f t="shared" ca="1" si="43"/>
        <v>0</v>
      </c>
      <c r="BI60" s="18">
        <f t="shared" ca="1" si="43"/>
        <v>0</v>
      </c>
      <c r="BJ60" s="18">
        <f t="shared" ca="1" si="43"/>
        <v>0</v>
      </c>
      <c r="BK60" s="18">
        <f t="shared" ca="1" si="43"/>
        <v>0</v>
      </c>
      <c r="BL60" s="18">
        <f t="shared" ca="1" si="43"/>
        <v>0</v>
      </c>
      <c r="BM60" s="18">
        <f t="shared" ca="1" si="43"/>
        <v>0</v>
      </c>
      <c r="BN60" s="18">
        <f t="shared" ca="1" si="43"/>
        <v>0</v>
      </c>
      <c r="BO60" s="18">
        <f t="shared" ca="1" si="46"/>
        <v>0</v>
      </c>
      <c r="BP60" s="18">
        <f t="shared" ca="1" si="46"/>
        <v>0</v>
      </c>
      <c r="BQ60" s="18">
        <f t="shared" ca="1" si="46"/>
        <v>0</v>
      </c>
      <c r="BR60" s="18">
        <f t="shared" ca="1" si="46"/>
        <v>0</v>
      </c>
      <c r="BS60" s="18">
        <f t="shared" ca="1" si="46"/>
        <v>0</v>
      </c>
      <c r="BT60" s="18">
        <f t="shared" ca="1" si="46"/>
        <v>0</v>
      </c>
      <c r="BU60" s="18">
        <f t="shared" ca="1" si="46"/>
        <v>0</v>
      </c>
      <c r="BV60" s="18">
        <f t="shared" ca="1" si="46"/>
        <v>0</v>
      </c>
      <c r="BW60" s="18">
        <f t="shared" ca="1" si="46"/>
        <v>0</v>
      </c>
      <c r="BX60" s="18">
        <f t="shared" ca="1" si="46"/>
        <v>0</v>
      </c>
      <c r="BY60" s="18">
        <f t="shared" ca="1" si="46"/>
        <v>0</v>
      </c>
      <c r="BZ60" s="18">
        <f t="shared" ca="1" si="46"/>
        <v>0</v>
      </c>
      <c r="CA60" s="18">
        <f t="shared" ca="1" si="46"/>
        <v>0</v>
      </c>
      <c r="CB60" s="18">
        <f t="shared" ca="1" si="46"/>
        <v>0</v>
      </c>
      <c r="CC60" s="18">
        <f t="shared" ca="1" si="46"/>
        <v>0</v>
      </c>
      <c r="CD60" s="18">
        <f t="shared" ca="1" si="47"/>
        <v>0</v>
      </c>
      <c r="CE60" s="18">
        <f t="shared" ca="1" si="47"/>
        <v>0</v>
      </c>
      <c r="CF60" s="18">
        <f t="shared" ca="1" si="47"/>
        <v>0</v>
      </c>
      <c r="CG60" s="18">
        <f t="shared" ca="1" si="47"/>
        <v>0</v>
      </c>
      <c r="CH60" s="18">
        <f t="shared" ca="1" si="47"/>
        <v>0</v>
      </c>
      <c r="CI60" s="18">
        <f t="shared" ca="1" si="47"/>
        <v>0</v>
      </c>
      <c r="CJ60" s="19">
        <f t="shared" ca="1" si="24"/>
        <v>0</v>
      </c>
      <c r="CK60" s="18">
        <f t="shared" ca="1" si="38"/>
        <v>0</v>
      </c>
      <c r="CL60" s="18">
        <f t="shared" ca="1" si="38"/>
        <v>0</v>
      </c>
      <c r="CM60" s="19">
        <f t="shared" ca="1" si="25"/>
        <v>0</v>
      </c>
      <c r="CN60" s="18">
        <f t="shared" ca="1" si="39"/>
        <v>0</v>
      </c>
      <c r="CO60" s="18">
        <f t="shared" ca="1" si="39"/>
        <v>0</v>
      </c>
      <c r="CP60" s="19">
        <f t="shared" ca="1" si="26"/>
        <v>0</v>
      </c>
      <c r="CQ60" s="18">
        <f t="shared" ca="1" si="48"/>
        <v>0</v>
      </c>
      <c r="CR60" s="18">
        <f t="shared" ca="1" si="48"/>
        <v>0</v>
      </c>
      <c r="CS60" s="18">
        <f t="shared" ca="1" si="48"/>
        <v>0</v>
      </c>
      <c r="CT60" s="18">
        <f t="shared" ca="1" si="48"/>
        <v>0</v>
      </c>
      <c r="CU60" s="18">
        <f t="shared" ca="1" si="48"/>
        <v>0</v>
      </c>
      <c r="CV60" s="19">
        <f t="shared" ca="1" si="50"/>
        <v>1939060.27</v>
      </c>
    </row>
    <row r="61" spans="1:100" ht="12.75" customHeight="1">
      <c r="A61" s="55" t="s">
        <v>257</v>
      </c>
      <c r="B61" s="17">
        <v>3003</v>
      </c>
      <c r="C61" s="56" t="s">
        <v>247</v>
      </c>
      <c r="D61" s="19">
        <f t="shared" ca="1" si="23"/>
        <v>0</v>
      </c>
      <c r="E61" s="18">
        <f t="shared" ca="1" si="44"/>
        <v>0</v>
      </c>
      <c r="F61" s="18">
        <f t="shared" ca="1" si="44"/>
        <v>0</v>
      </c>
      <c r="G61" s="18">
        <f t="shared" ca="1" si="44"/>
        <v>0</v>
      </c>
      <c r="H61" s="18">
        <f t="shared" ca="1" si="44"/>
        <v>0</v>
      </c>
      <c r="I61" s="18">
        <f t="shared" ca="1" si="44"/>
        <v>0</v>
      </c>
      <c r="J61" s="18">
        <f t="shared" ca="1" si="44"/>
        <v>0</v>
      </c>
      <c r="K61" s="18">
        <f t="shared" ca="1" si="44"/>
        <v>0</v>
      </c>
      <c r="L61" s="18">
        <f t="shared" ca="1" si="44"/>
        <v>0</v>
      </c>
      <c r="M61" s="18">
        <f t="shared" ca="1" si="44"/>
        <v>0</v>
      </c>
      <c r="N61" s="18">
        <f t="shared" ca="1" si="44"/>
        <v>0</v>
      </c>
      <c r="O61" s="18">
        <f t="shared" ca="1" si="44"/>
        <v>0</v>
      </c>
      <c r="P61" s="18">
        <f t="shared" ca="1" si="44"/>
        <v>0</v>
      </c>
      <c r="Q61" s="18">
        <f t="shared" ca="1" si="44"/>
        <v>0</v>
      </c>
      <c r="R61" s="18">
        <f t="shared" ca="1" si="44"/>
        <v>0</v>
      </c>
      <c r="S61" s="18">
        <f t="shared" ca="1" si="44"/>
        <v>0</v>
      </c>
      <c r="T61" s="18">
        <f t="shared" ca="1" si="1"/>
        <v>0</v>
      </c>
      <c r="U61" s="18">
        <f t="shared" ca="1" si="45"/>
        <v>0</v>
      </c>
      <c r="V61" s="18">
        <f t="shared" ca="1" si="45"/>
        <v>0</v>
      </c>
      <c r="W61" s="18">
        <f t="shared" ca="1" si="45"/>
        <v>0</v>
      </c>
      <c r="X61" s="18">
        <f t="shared" ca="1" si="45"/>
        <v>0</v>
      </c>
      <c r="Y61" s="18">
        <f t="shared" ca="1" si="45"/>
        <v>0</v>
      </c>
      <c r="Z61" s="18">
        <f t="shared" ca="1" si="45"/>
        <v>0</v>
      </c>
      <c r="AA61" s="18">
        <f t="shared" ca="1" si="45"/>
        <v>0</v>
      </c>
      <c r="AB61" s="18">
        <f t="shared" ca="1" si="45"/>
        <v>0</v>
      </c>
      <c r="AC61" s="18">
        <f t="shared" ca="1" si="45"/>
        <v>0</v>
      </c>
      <c r="AD61" s="18">
        <f t="shared" ca="1" si="45"/>
        <v>0</v>
      </c>
      <c r="AE61" s="18">
        <f t="shared" ca="1" si="45"/>
        <v>0</v>
      </c>
      <c r="AF61" s="18">
        <f t="shared" ca="1" si="45"/>
        <v>0</v>
      </c>
      <c r="AG61" s="18">
        <f t="shared" ca="1" si="45"/>
        <v>0</v>
      </c>
      <c r="AH61" s="18">
        <f t="shared" ca="1" si="45"/>
        <v>0</v>
      </c>
      <c r="AI61" s="18">
        <f t="shared" ca="1" si="45"/>
        <v>0</v>
      </c>
      <c r="AJ61" s="18">
        <f t="shared" ca="1" si="45"/>
        <v>0</v>
      </c>
      <c r="AK61" s="18">
        <f t="shared" ca="1" si="42"/>
        <v>0</v>
      </c>
      <c r="AL61" s="18">
        <f t="shared" ca="1" si="42"/>
        <v>0</v>
      </c>
      <c r="AM61" s="18">
        <f t="shared" ca="1" si="42"/>
        <v>0</v>
      </c>
      <c r="AN61" s="18">
        <f t="shared" ca="1" si="42"/>
        <v>0</v>
      </c>
      <c r="AO61" s="18">
        <f t="shared" ca="1" si="42"/>
        <v>0</v>
      </c>
      <c r="AP61" s="18">
        <f t="shared" ca="1" si="42"/>
        <v>0</v>
      </c>
      <c r="AQ61" s="18">
        <f t="shared" ca="1" si="42"/>
        <v>0</v>
      </c>
      <c r="AR61" s="18">
        <f t="shared" ca="1" si="42"/>
        <v>0</v>
      </c>
      <c r="AS61" s="18">
        <f t="shared" ca="1" si="42"/>
        <v>0</v>
      </c>
      <c r="AT61" s="18">
        <f t="shared" ca="1" si="42"/>
        <v>0</v>
      </c>
      <c r="AU61" s="18">
        <f t="shared" ca="1" si="42"/>
        <v>0</v>
      </c>
      <c r="AV61" s="18">
        <f t="shared" ca="1" si="42"/>
        <v>0</v>
      </c>
      <c r="AW61" s="18">
        <f t="shared" ca="1" si="42"/>
        <v>0</v>
      </c>
      <c r="AX61" s="18">
        <f t="shared" ca="1" si="42"/>
        <v>0</v>
      </c>
      <c r="AY61" s="18">
        <f t="shared" ca="1" si="43"/>
        <v>0</v>
      </c>
      <c r="AZ61" s="18">
        <f t="shared" ca="1" si="43"/>
        <v>0</v>
      </c>
      <c r="BA61" s="18">
        <f t="shared" ca="1" si="43"/>
        <v>0</v>
      </c>
      <c r="BB61" s="18">
        <f t="shared" ca="1" si="43"/>
        <v>0</v>
      </c>
      <c r="BC61" s="18">
        <f t="shared" ca="1" si="43"/>
        <v>0</v>
      </c>
      <c r="BD61" s="18">
        <f t="shared" ca="1" si="43"/>
        <v>26531.989999999998</v>
      </c>
      <c r="BE61" s="18">
        <f t="shared" ca="1" si="43"/>
        <v>0</v>
      </c>
      <c r="BF61" s="18">
        <f t="shared" ca="1" si="43"/>
        <v>0</v>
      </c>
      <c r="BG61" s="18">
        <f t="shared" ca="1" si="43"/>
        <v>0</v>
      </c>
      <c r="BH61" s="18">
        <f t="shared" ca="1" si="43"/>
        <v>0</v>
      </c>
      <c r="BI61" s="18">
        <f t="shared" ca="1" si="43"/>
        <v>0</v>
      </c>
      <c r="BJ61" s="18">
        <f t="shared" ca="1" si="43"/>
        <v>0</v>
      </c>
      <c r="BK61" s="18">
        <f t="shared" ca="1" si="43"/>
        <v>0</v>
      </c>
      <c r="BL61" s="18">
        <f t="shared" ca="1" si="43"/>
        <v>0</v>
      </c>
      <c r="BM61" s="18">
        <f t="shared" ca="1" si="43"/>
        <v>0</v>
      </c>
      <c r="BN61" s="18">
        <f t="shared" ca="1" si="43"/>
        <v>0</v>
      </c>
      <c r="BO61" s="18">
        <f t="shared" ca="1" si="46"/>
        <v>0</v>
      </c>
      <c r="BP61" s="18">
        <f t="shared" ca="1" si="46"/>
        <v>0</v>
      </c>
      <c r="BQ61" s="18">
        <f t="shared" ca="1" si="46"/>
        <v>0</v>
      </c>
      <c r="BR61" s="18">
        <f t="shared" ca="1" si="46"/>
        <v>0</v>
      </c>
      <c r="BS61" s="18">
        <f t="shared" ca="1" si="46"/>
        <v>0</v>
      </c>
      <c r="BT61" s="18">
        <f t="shared" ca="1" si="46"/>
        <v>0</v>
      </c>
      <c r="BU61" s="18">
        <f t="shared" ca="1" si="46"/>
        <v>0</v>
      </c>
      <c r="BV61" s="18">
        <f t="shared" ca="1" si="46"/>
        <v>0</v>
      </c>
      <c r="BW61" s="18">
        <f t="shared" ca="1" si="46"/>
        <v>0</v>
      </c>
      <c r="BX61" s="18">
        <f t="shared" ca="1" si="46"/>
        <v>0</v>
      </c>
      <c r="BY61" s="18">
        <f t="shared" ca="1" si="46"/>
        <v>0</v>
      </c>
      <c r="BZ61" s="18">
        <f t="shared" ca="1" si="46"/>
        <v>0</v>
      </c>
      <c r="CA61" s="18">
        <f t="shared" ca="1" si="46"/>
        <v>0</v>
      </c>
      <c r="CB61" s="18">
        <f t="shared" ca="1" si="46"/>
        <v>0</v>
      </c>
      <c r="CC61" s="18">
        <f t="shared" ca="1" si="46"/>
        <v>0</v>
      </c>
      <c r="CD61" s="18">
        <f t="shared" ca="1" si="47"/>
        <v>0</v>
      </c>
      <c r="CE61" s="18">
        <f t="shared" ca="1" si="47"/>
        <v>0</v>
      </c>
      <c r="CF61" s="18">
        <f t="shared" ca="1" si="47"/>
        <v>0</v>
      </c>
      <c r="CG61" s="18">
        <f t="shared" ca="1" si="47"/>
        <v>0</v>
      </c>
      <c r="CH61" s="18">
        <f t="shared" ca="1" si="47"/>
        <v>0</v>
      </c>
      <c r="CI61" s="18">
        <f t="shared" ca="1" si="47"/>
        <v>0</v>
      </c>
      <c r="CJ61" s="19">
        <f t="shared" ca="1" si="24"/>
        <v>0</v>
      </c>
      <c r="CK61" s="18">
        <f t="shared" ca="1" si="38"/>
        <v>0</v>
      </c>
      <c r="CL61" s="18">
        <f t="shared" ca="1" si="38"/>
        <v>0</v>
      </c>
      <c r="CM61" s="19">
        <f t="shared" ca="1" si="25"/>
        <v>0</v>
      </c>
      <c r="CN61" s="18">
        <f t="shared" ca="1" si="39"/>
        <v>0</v>
      </c>
      <c r="CO61" s="18">
        <f t="shared" ca="1" si="39"/>
        <v>0</v>
      </c>
      <c r="CP61" s="19">
        <f t="shared" ca="1" si="26"/>
        <v>0</v>
      </c>
      <c r="CQ61" s="18">
        <f t="shared" ca="1" si="48"/>
        <v>0</v>
      </c>
      <c r="CR61" s="18">
        <f t="shared" ca="1" si="48"/>
        <v>0</v>
      </c>
      <c r="CS61" s="18">
        <f t="shared" ca="1" si="48"/>
        <v>0</v>
      </c>
      <c r="CT61" s="18">
        <f t="shared" ca="1" si="48"/>
        <v>0</v>
      </c>
      <c r="CU61" s="18">
        <f t="shared" ca="1" si="48"/>
        <v>0</v>
      </c>
      <c r="CV61" s="19">
        <f t="shared" ca="1" si="50"/>
        <v>26531.989999999998</v>
      </c>
    </row>
    <row r="62" spans="1:100" ht="12.75" customHeight="1">
      <c r="A62" s="55" t="s">
        <v>259</v>
      </c>
      <c r="B62" s="17">
        <v>3004</v>
      </c>
      <c r="C62" s="56" t="s">
        <v>247</v>
      </c>
      <c r="D62" s="19">
        <f t="shared" ca="1" si="23"/>
        <v>0</v>
      </c>
      <c r="E62" s="18">
        <f t="shared" ca="1" si="44"/>
        <v>0</v>
      </c>
      <c r="F62" s="18">
        <f t="shared" ca="1" si="44"/>
        <v>0</v>
      </c>
      <c r="G62" s="18">
        <f t="shared" ca="1" si="44"/>
        <v>0</v>
      </c>
      <c r="H62" s="18">
        <f t="shared" ca="1" si="44"/>
        <v>0</v>
      </c>
      <c r="I62" s="18">
        <f t="shared" ca="1" si="44"/>
        <v>0</v>
      </c>
      <c r="J62" s="18">
        <f t="shared" ca="1" si="44"/>
        <v>0</v>
      </c>
      <c r="K62" s="18">
        <f t="shared" ca="1" si="44"/>
        <v>0</v>
      </c>
      <c r="L62" s="18">
        <f t="shared" ca="1" si="44"/>
        <v>0</v>
      </c>
      <c r="M62" s="18">
        <f t="shared" ca="1" si="44"/>
        <v>0</v>
      </c>
      <c r="N62" s="18">
        <f t="shared" ca="1" si="44"/>
        <v>0</v>
      </c>
      <c r="O62" s="18">
        <f t="shared" ca="1" si="44"/>
        <v>0</v>
      </c>
      <c r="P62" s="18">
        <f t="shared" ca="1" si="44"/>
        <v>0</v>
      </c>
      <c r="Q62" s="18">
        <f t="shared" ca="1" si="44"/>
        <v>0</v>
      </c>
      <c r="R62" s="18">
        <f t="shared" ca="1" si="44"/>
        <v>0</v>
      </c>
      <c r="S62" s="18">
        <f t="shared" ca="1" si="44"/>
        <v>0</v>
      </c>
      <c r="T62" s="18">
        <f t="shared" ca="1" si="1"/>
        <v>0</v>
      </c>
      <c r="U62" s="18">
        <f t="shared" ca="1" si="45"/>
        <v>0</v>
      </c>
      <c r="V62" s="18">
        <f t="shared" ca="1" si="45"/>
        <v>0</v>
      </c>
      <c r="W62" s="18">
        <f t="shared" ca="1" si="45"/>
        <v>0</v>
      </c>
      <c r="X62" s="18">
        <f t="shared" ca="1" si="45"/>
        <v>0</v>
      </c>
      <c r="Y62" s="18">
        <f t="shared" ca="1" si="45"/>
        <v>0</v>
      </c>
      <c r="Z62" s="18">
        <f t="shared" ca="1" si="45"/>
        <v>0</v>
      </c>
      <c r="AA62" s="18">
        <f t="shared" ca="1" si="45"/>
        <v>0</v>
      </c>
      <c r="AB62" s="18">
        <f t="shared" ca="1" si="45"/>
        <v>0</v>
      </c>
      <c r="AC62" s="18">
        <f t="shared" ca="1" si="45"/>
        <v>0</v>
      </c>
      <c r="AD62" s="18">
        <f t="shared" ca="1" si="45"/>
        <v>0</v>
      </c>
      <c r="AE62" s="18">
        <f t="shared" ca="1" si="45"/>
        <v>0</v>
      </c>
      <c r="AF62" s="18">
        <f t="shared" ca="1" si="45"/>
        <v>0</v>
      </c>
      <c r="AG62" s="18">
        <f t="shared" ca="1" si="45"/>
        <v>0</v>
      </c>
      <c r="AH62" s="18">
        <f t="shared" ca="1" si="45"/>
        <v>0</v>
      </c>
      <c r="AI62" s="18">
        <f t="shared" ca="1" si="45"/>
        <v>0</v>
      </c>
      <c r="AJ62" s="18">
        <f t="shared" ca="1" si="45"/>
        <v>0</v>
      </c>
      <c r="AK62" s="18">
        <f t="shared" ca="1" si="42"/>
        <v>0</v>
      </c>
      <c r="AL62" s="18">
        <f t="shared" ca="1" si="42"/>
        <v>0</v>
      </c>
      <c r="AM62" s="18">
        <f t="shared" ca="1" si="42"/>
        <v>0</v>
      </c>
      <c r="AN62" s="18">
        <f t="shared" ca="1" si="42"/>
        <v>0</v>
      </c>
      <c r="AO62" s="18">
        <f t="shared" ca="1" si="42"/>
        <v>0</v>
      </c>
      <c r="AP62" s="18">
        <f t="shared" ca="1" si="42"/>
        <v>0</v>
      </c>
      <c r="AQ62" s="18">
        <f t="shared" ca="1" si="42"/>
        <v>0</v>
      </c>
      <c r="AR62" s="18">
        <f t="shared" ca="1" si="42"/>
        <v>0</v>
      </c>
      <c r="AS62" s="18">
        <f t="shared" ca="1" si="42"/>
        <v>0</v>
      </c>
      <c r="AT62" s="18">
        <f t="shared" ca="1" si="42"/>
        <v>0</v>
      </c>
      <c r="AU62" s="18">
        <f t="shared" ca="1" si="42"/>
        <v>0</v>
      </c>
      <c r="AV62" s="18">
        <f t="shared" ca="1" si="42"/>
        <v>0</v>
      </c>
      <c r="AW62" s="18">
        <f t="shared" ca="1" si="42"/>
        <v>0</v>
      </c>
      <c r="AX62" s="18">
        <f t="shared" ca="1" si="42"/>
        <v>0</v>
      </c>
      <c r="AY62" s="18">
        <f t="shared" ca="1" si="43"/>
        <v>0</v>
      </c>
      <c r="AZ62" s="18">
        <f t="shared" ca="1" si="43"/>
        <v>0</v>
      </c>
      <c r="BA62" s="18">
        <f t="shared" ca="1" si="43"/>
        <v>0</v>
      </c>
      <c r="BB62" s="18">
        <f t="shared" ca="1" si="43"/>
        <v>0</v>
      </c>
      <c r="BC62" s="18">
        <f t="shared" ca="1" si="43"/>
        <v>0</v>
      </c>
      <c r="BD62" s="18">
        <f t="shared" ca="1" si="43"/>
        <v>1401935.1600000006</v>
      </c>
      <c r="BE62" s="18">
        <f t="shared" ca="1" si="43"/>
        <v>0</v>
      </c>
      <c r="BF62" s="18">
        <f t="shared" ca="1" si="43"/>
        <v>0</v>
      </c>
      <c r="BG62" s="18">
        <f t="shared" ca="1" si="43"/>
        <v>0</v>
      </c>
      <c r="BH62" s="18">
        <f t="shared" ca="1" si="43"/>
        <v>0</v>
      </c>
      <c r="BI62" s="18">
        <f t="shared" ca="1" si="43"/>
        <v>0</v>
      </c>
      <c r="BJ62" s="18">
        <f t="shared" ca="1" si="43"/>
        <v>0</v>
      </c>
      <c r="BK62" s="18">
        <f t="shared" ca="1" si="43"/>
        <v>0</v>
      </c>
      <c r="BL62" s="18">
        <f t="shared" ca="1" si="43"/>
        <v>0</v>
      </c>
      <c r="BM62" s="18">
        <f t="shared" ca="1" si="43"/>
        <v>0</v>
      </c>
      <c r="BN62" s="18">
        <f t="shared" ca="1" si="43"/>
        <v>0</v>
      </c>
      <c r="BO62" s="18">
        <f t="shared" ca="1" si="46"/>
        <v>0</v>
      </c>
      <c r="BP62" s="18">
        <f t="shared" ca="1" si="46"/>
        <v>0</v>
      </c>
      <c r="BQ62" s="18">
        <f t="shared" ca="1" si="46"/>
        <v>0</v>
      </c>
      <c r="BR62" s="18">
        <f t="shared" ca="1" si="46"/>
        <v>0</v>
      </c>
      <c r="BS62" s="18">
        <f t="shared" ca="1" si="46"/>
        <v>0</v>
      </c>
      <c r="BT62" s="18">
        <f t="shared" ca="1" si="46"/>
        <v>0</v>
      </c>
      <c r="BU62" s="18">
        <f t="shared" ca="1" si="46"/>
        <v>0</v>
      </c>
      <c r="BV62" s="18">
        <f t="shared" ca="1" si="46"/>
        <v>0</v>
      </c>
      <c r="BW62" s="18">
        <f t="shared" ca="1" si="46"/>
        <v>0</v>
      </c>
      <c r="BX62" s="18">
        <f t="shared" ca="1" si="46"/>
        <v>0</v>
      </c>
      <c r="BY62" s="18">
        <f t="shared" ca="1" si="46"/>
        <v>0</v>
      </c>
      <c r="BZ62" s="18">
        <f t="shared" ca="1" si="46"/>
        <v>0</v>
      </c>
      <c r="CA62" s="18">
        <f t="shared" ca="1" si="46"/>
        <v>0</v>
      </c>
      <c r="CB62" s="18">
        <f t="shared" ca="1" si="46"/>
        <v>0</v>
      </c>
      <c r="CC62" s="18">
        <f t="shared" ca="1" si="46"/>
        <v>0</v>
      </c>
      <c r="CD62" s="18">
        <f t="shared" ca="1" si="47"/>
        <v>0</v>
      </c>
      <c r="CE62" s="18">
        <f t="shared" ca="1" si="47"/>
        <v>0</v>
      </c>
      <c r="CF62" s="18">
        <f t="shared" ca="1" si="47"/>
        <v>0</v>
      </c>
      <c r="CG62" s="18">
        <f t="shared" ca="1" si="47"/>
        <v>0</v>
      </c>
      <c r="CH62" s="18">
        <f t="shared" ca="1" si="47"/>
        <v>0</v>
      </c>
      <c r="CI62" s="18">
        <f t="shared" ca="1" si="47"/>
        <v>0</v>
      </c>
      <c r="CJ62" s="19">
        <f t="shared" ca="1" si="24"/>
        <v>0</v>
      </c>
      <c r="CK62" s="18">
        <f t="shared" ca="1" si="38"/>
        <v>0</v>
      </c>
      <c r="CL62" s="18">
        <f t="shared" ca="1" si="38"/>
        <v>0</v>
      </c>
      <c r="CM62" s="19">
        <f t="shared" ca="1" si="25"/>
        <v>0</v>
      </c>
      <c r="CN62" s="18">
        <f t="shared" ca="1" si="39"/>
        <v>0</v>
      </c>
      <c r="CO62" s="18">
        <f t="shared" ca="1" si="39"/>
        <v>0</v>
      </c>
      <c r="CP62" s="19">
        <f t="shared" ca="1" si="26"/>
        <v>0</v>
      </c>
      <c r="CQ62" s="18">
        <f t="shared" ca="1" si="48"/>
        <v>0</v>
      </c>
      <c r="CR62" s="18">
        <f t="shared" ca="1" si="48"/>
        <v>0</v>
      </c>
      <c r="CS62" s="18">
        <f t="shared" ca="1" si="48"/>
        <v>0</v>
      </c>
      <c r="CT62" s="18">
        <f t="shared" ca="1" si="48"/>
        <v>0</v>
      </c>
      <c r="CU62" s="18">
        <f t="shared" ca="1" si="48"/>
        <v>0</v>
      </c>
      <c r="CV62" s="19">
        <f t="shared" ca="1" si="50"/>
        <v>1401935.1600000006</v>
      </c>
    </row>
    <row r="63" spans="1:100" ht="12.75" customHeight="1">
      <c r="A63" s="55" t="s">
        <v>261</v>
      </c>
      <c r="B63" s="17">
        <v>3005</v>
      </c>
      <c r="C63" s="56" t="s">
        <v>247</v>
      </c>
      <c r="D63" s="19">
        <f t="shared" ca="1" si="23"/>
        <v>0</v>
      </c>
      <c r="E63" s="18">
        <f t="shared" ca="1" si="44"/>
        <v>0</v>
      </c>
      <c r="F63" s="18">
        <f t="shared" ca="1" si="44"/>
        <v>0</v>
      </c>
      <c r="G63" s="18">
        <f t="shared" ca="1" si="44"/>
        <v>0</v>
      </c>
      <c r="H63" s="18">
        <f t="shared" ca="1" si="44"/>
        <v>0</v>
      </c>
      <c r="I63" s="18">
        <f t="shared" ca="1" si="44"/>
        <v>0</v>
      </c>
      <c r="J63" s="18">
        <f t="shared" ca="1" si="44"/>
        <v>0</v>
      </c>
      <c r="K63" s="18">
        <f t="shared" ca="1" si="44"/>
        <v>0</v>
      </c>
      <c r="L63" s="18">
        <f t="shared" ca="1" si="44"/>
        <v>0</v>
      </c>
      <c r="M63" s="18">
        <f t="shared" ca="1" si="44"/>
        <v>0</v>
      </c>
      <c r="N63" s="18">
        <f t="shared" ca="1" si="44"/>
        <v>0</v>
      </c>
      <c r="O63" s="18">
        <f t="shared" ca="1" si="44"/>
        <v>0</v>
      </c>
      <c r="P63" s="18">
        <f t="shared" ca="1" si="44"/>
        <v>0</v>
      </c>
      <c r="Q63" s="18">
        <f t="shared" ca="1" si="44"/>
        <v>0</v>
      </c>
      <c r="R63" s="18">
        <f t="shared" ca="1" si="44"/>
        <v>0</v>
      </c>
      <c r="S63" s="18">
        <f t="shared" ca="1" si="44"/>
        <v>0</v>
      </c>
      <c r="T63" s="18">
        <f t="shared" ca="1" si="1"/>
        <v>0</v>
      </c>
      <c r="U63" s="18">
        <f t="shared" ca="1" si="45"/>
        <v>0</v>
      </c>
      <c r="V63" s="18">
        <f t="shared" ca="1" si="45"/>
        <v>0</v>
      </c>
      <c r="W63" s="18">
        <f t="shared" ca="1" si="45"/>
        <v>0</v>
      </c>
      <c r="X63" s="18">
        <f t="shared" ca="1" si="45"/>
        <v>0</v>
      </c>
      <c r="Y63" s="18">
        <f t="shared" ca="1" si="45"/>
        <v>0</v>
      </c>
      <c r="Z63" s="18">
        <f t="shared" ca="1" si="45"/>
        <v>0</v>
      </c>
      <c r="AA63" s="18">
        <f t="shared" ca="1" si="45"/>
        <v>0</v>
      </c>
      <c r="AB63" s="18">
        <f t="shared" ca="1" si="45"/>
        <v>0</v>
      </c>
      <c r="AC63" s="18">
        <f t="shared" ca="1" si="45"/>
        <v>0</v>
      </c>
      <c r="AD63" s="18">
        <f t="shared" ca="1" si="45"/>
        <v>0</v>
      </c>
      <c r="AE63" s="18">
        <f t="shared" ca="1" si="45"/>
        <v>0</v>
      </c>
      <c r="AF63" s="18">
        <f t="shared" ca="1" si="45"/>
        <v>0</v>
      </c>
      <c r="AG63" s="18">
        <f t="shared" ca="1" si="45"/>
        <v>0</v>
      </c>
      <c r="AH63" s="18">
        <f t="shared" ca="1" si="45"/>
        <v>0</v>
      </c>
      <c r="AI63" s="18">
        <f t="shared" ca="1" si="45"/>
        <v>0</v>
      </c>
      <c r="AJ63" s="18">
        <f t="shared" ca="1" si="45"/>
        <v>0</v>
      </c>
      <c r="AK63" s="18">
        <f t="shared" ca="1" si="42"/>
        <v>0</v>
      </c>
      <c r="AL63" s="18">
        <f t="shared" ca="1" si="42"/>
        <v>0</v>
      </c>
      <c r="AM63" s="18">
        <f t="shared" ca="1" si="42"/>
        <v>0</v>
      </c>
      <c r="AN63" s="18">
        <f t="shared" ca="1" si="42"/>
        <v>0</v>
      </c>
      <c r="AO63" s="18">
        <f t="shared" ca="1" si="42"/>
        <v>0</v>
      </c>
      <c r="AP63" s="18">
        <f t="shared" ca="1" si="42"/>
        <v>0</v>
      </c>
      <c r="AQ63" s="18">
        <f t="shared" ca="1" si="42"/>
        <v>0</v>
      </c>
      <c r="AR63" s="18">
        <f t="shared" ca="1" si="42"/>
        <v>0</v>
      </c>
      <c r="AS63" s="18">
        <f t="shared" ca="1" si="42"/>
        <v>0</v>
      </c>
      <c r="AT63" s="18">
        <f t="shared" ca="1" si="42"/>
        <v>0</v>
      </c>
      <c r="AU63" s="18">
        <f t="shared" ca="1" si="42"/>
        <v>0</v>
      </c>
      <c r="AV63" s="18">
        <f t="shared" ca="1" si="42"/>
        <v>0</v>
      </c>
      <c r="AW63" s="18">
        <f t="shared" ca="1" si="42"/>
        <v>0</v>
      </c>
      <c r="AX63" s="18">
        <f t="shared" ca="1" si="42"/>
        <v>0</v>
      </c>
      <c r="AY63" s="18">
        <f t="shared" ca="1" si="43"/>
        <v>0</v>
      </c>
      <c r="AZ63" s="18">
        <f t="shared" ca="1" si="43"/>
        <v>0</v>
      </c>
      <c r="BA63" s="18">
        <f t="shared" ca="1" si="43"/>
        <v>0</v>
      </c>
      <c r="BB63" s="18">
        <f t="shared" ca="1" si="43"/>
        <v>0</v>
      </c>
      <c r="BC63" s="18">
        <f t="shared" ca="1" si="43"/>
        <v>0</v>
      </c>
      <c r="BD63" s="18">
        <f t="shared" ca="1" si="43"/>
        <v>89198215.549950406</v>
      </c>
      <c r="BE63" s="18">
        <f t="shared" ca="1" si="43"/>
        <v>0</v>
      </c>
      <c r="BF63" s="18">
        <f t="shared" ca="1" si="43"/>
        <v>0</v>
      </c>
      <c r="BG63" s="18">
        <f t="shared" ca="1" si="43"/>
        <v>0</v>
      </c>
      <c r="BH63" s="18">
        <f t="shared" ca="1" si="43"/>
        <v>0</v>
      </c>
      <c r="BI63" s="18">
        <f t="shared" ca="1" si="43"/>
        <v>0</v>
      </c>
      <c r="BJ63" s="18">
        <f t="shared" ca="1" si="43"/>
        <v>0</v>
      </c>
      <c r="BK63" s="18">
        <f t="shared" ca="1" si="43"/>
        <v>0</v>
      </c>
      <c r="BL63" s="18">
        <f t="shared" ca="1" si="43"/>
        <v>0</v>
      </c>
      <c r="BM63" s="18">
        <f t="shared" ca="1" si="43"/>
        <v>0</v>
      </c>
      <c r="BN63" s="18">
        <f t="shared" ca="1" si="43"/>
        <v>0</v>
      </c>
      <c r="BO63" s="18">
        <f t="shared" ca="1" si="46"/>
        <v>0</v>
      </c>
      <c r="BP63" s="18">
        <f t="shared" ca="1" si="46"/>
        <v>0</v>
      </c>
      <c r="BQ63" s="18">
        <f t="shared" ca="1" si="46"/>
        <v>0</v>
      </c>
      <c r="BR63" s="18">
        <f t="shared" ca="1" si="46"/>
        <v>0</v>
      </c>
      <c r="BS63" s="18">
        <f t="shared" ca="1" si="46"/>
        <v>0</v>
      </c>
      <c r="BT63" s="18">
        <f t="shared" ca="1" si="46"/>
        <v>0</v>
      </c>
      <c r="BU63" s="18">
        <f t="shared" ca="1" si="46"/>
        <v>0</v>
      </c>
      <c r="BV63" s="18">
        <f t="shared" ca="1" si="46"/>
        <v>0</v>
      </c>
      <c r="BW63" s="18">
        <f t="shared" ca="1" si="46"/>
        <v>0</v>
      </c>
      <c r="BX63" s="18">
        <f t="shared" ca="1" si="46"/>
        <v>0</v>
      </c>
      <c r="BY63" s="18">
        <f t="shared" ca="1" si="46"/>
        <v>0</v>
      </c>
      <c r="BZ63" s="18">
        <f t="shared" ca="1" si="46"/>
        <v>0</v>
      </c>
      <c r="CA63" s="18">
        <f t="shared" ca="1" si="46"/>
        <v>0</v>
      </c>
      <c r="CB63" s="18">
        <f t="shared" ca="1" si="46"/>
        <v>0</v>
      </c>
      <c r="CC63" s="18">
        <f t="shared" ca="1" si="46"/>
        <v>0</v>
      </c>
      <c r="CD63" s="18">
        <f t="shared" ca="1" si="47"/>
        <v>0</v>
      </c>
      <c r="CE63" s="18">
        <f t="shared" ca="1" si="47"/>
        <v>0</v>
      </c>
      <c r="CF63" s="18">
        <f t="shared" ca="1" si="47"/>
        <v>0</v>
      </c>
      <c r="CG63" s="18">
        <f t="shared" ca="1" si="47"/>
        <v>0</v>
      </c>
      <c r="CH63" s="18">
        <f t="shared" ca="1" si="47"/>
        <v>0</v>
      </c>
      <c r="CI63" s="18">
        <f t="shared" ca="1" si="47"/>
        <v>0</v>
      </c>
      <c r="CJ63" s="19">
        <f t="shared" ca="1" si="24"/>
        <v>0</v>
      </c>
      <c r="CK63" s="18">
        <f t="shared" ca="1" si="38"/>
        <v>0</v>
      </c>
      <c r="CL63" s="18">
        <f t="shared" ca="1" si="38"/>
        <v>0</v>
      </c>
      <c r="CM63" s="19">
        <f t="shared" ca="1" si="25"/>
        <v>0</v>
      </c>
      <c r="CN63" s="18">
        <f t="shared" ca="1" si="39"/>
        <v>0</v>
      </c>
      <c r="CO63" s="18">
        <f t="shared" ca="1" si="39"/>
        <v>0</v>
      </c>
      <c r="CP63" s="19">
        <f t="shared" ca="1" si="26"/>
        <v>0</v>
      </c>
      <c r="CQ63" s="18">
        <f t="shared" ca="1" si="48"/>
        <v>0</v>
      </c>
      <c r="CR63" s="18">
        <f t="shared" ca="1" si="48"/>
        <v>0</v>
      </c>
      <c r="CS63" s="18">
        <f t="shared" ca="1" si="48"/>
        <v>0</v>
      </c>
      <c r="CT63" s="18">
        <f t="shared" ca="1" si="48"/>
        <v>0</v>
      </c>
      <c r="CU63" s="18">
        <f t="shared" ca="1" si="48"/>
        <v>0</v>
      </c>
      <c r="CV63" s="19">
        <f t="shared" ca="1" si="50"/>
        <v>89198215.549950406</v>
      </c>
    </row>
    <row r="64" spans="1:100" ht="12.75" customHeight="1">
      <c r="A64" s="55" t="s">
        <v>263</v>
      </c>
      <c r="B64" s="17">
        <v>3006</v>
      </c>
      <c r="C64" s="56" t="s">
        <v>247</v>
      </c>
      <c r="D64" s="19">
        <f t="shared" ca="1" si="23"/>
        <v>0</v>
      </c>
      <c r="E64" s="18">
        <f t="shared" ca="1" si="44"/>
        <v>0</v>
      </c>
      <c r="F64" s="18">
        <f t="shared" ca="1" si="44"/>
        <v>0</v>
      </c>
      <c r="G64" s="18">
        <f t="shared" ca="1" si="44"/>
        <v>0</v>
      </c>
      <c r="H64" s="18">
        <f t="shared" ca="1" si="44"/>
        <v>0</v>
      </c>
      <c r="I64" s="18">
        <f t="shared" ca="1" si="44"/>
        <v>0</v>
      </c>
      <c r="J64" s="18">
        <f t="shared" ca="1" si="44"/>
        <v>0</v>
      </c>
      <c r="K64" s="18">
        <f t="shared" ca="1" si="44"/>
        <v>0</v>
      </c>
      <c r="L64" s="18">
        <f t="shared" ca="1" si="44"/>
        <v>0</v>
      </c>
      <c r="M64" s="18">
        <f t="shared" ca="1" si="44"/>
        <v>0</v>
      </c>
      <c r="N64" s="18">
        <f t="shared" ca="1" si="44"/>
        <v>0</v>
      </c>
      <c r="O64" s="18">
        <f t="shared" ca="1" si="44"/>
        <v>0</v>
      </c>
      <c r="P64" s="18">
        <f t="shared" ca="1" si="44"/>
        <v>0</v>
      </c>
      <c r="Q64" s="18">
        <f t="shared" ca="1" si="44"/>
        <v>0</v>
      </c>
      <c r="R64" s="18">
        <f t="shared" ca="1" si="44"/>
        <v>0</v>
      </c>
      <c r="S64" s="18">
        <f t="shared" ca="1" si="44"/>
        <v>0</v>
      </c>
      <c r="T64" s="18">
        <f t="shared" ca="1" si="1"/>
        <v>0</v>
      </c>
      <c r="U64" s="18">
        <f t="shared" ca="1" si="45"/>
        <v>0</v>
      </c>
      <c r="V64" s="18">
        <f t="shared" ca="1" si="45"/>
        <v>0</v>
      </c>
      <c r="W64" s="18">
        <f t="shared" ca="1" si="45"/>
        <v>0</v>
      </c>
      <c r="X64" s="18">
        <f t="shared" ca="1" si="45"/>
        <v>0</v>
      </c>
      <c r="Y64" s="18">
        <f t="shared" ca="1" si="45"/>
        <v>0</v>
      </c>
      <c r="Z64" s="18">
        <f t="shared" ca="1" si="45"/>
        <v>0</v>
      </c>
      <c r="AA64" s="18">
        <f t="shared" ca="1" si="45"/>
        <v>0</v>
      </c>
      <c r="AB64" s="18">
        <f t="shared" ca="1" si="45"/>
        <v>0</v>
      </c>
      <c r="AC64" s="18">
        <f t="shared" ca="1" si="45"/>
        <v>0</v>
      </c>
      <c r="AD64" s="18">
        <f t="shared" ca="1" si="45"/>
        <v>0</v>
      </c>
      <c r="AE64" s="18">
        <f t="shared" ca="1" si="45"/>
        <v>0</v>
      </c>
      <c r="AF64" s="18">
        <f t="shared" ca="1" si="45"/>
        <v>0</v>
      </c>
      <c r="AG64" s="18">
        <f t="shared" ca="1" si="45"/>
        <v>0</v>
      </c>
      <c r="AH64" s="18">
        <f t="shared" ca="1" si="45"/>
        <v>0</v>
      </c>
      <c r="AI64" s="18">
        <f t="shared" ca="1" si="45"/>
        <v>0</v>
      </c>
      <c r="AJ64" s="18">
        <f t="shared" ca="1" si="45"/>
        <v>0</v>
      </c>
      <c r="AK64" s="18">
        <f t="shared" ca="1" si="42"/>
        <v>0</v>
      </c>
      <c r="AL64" s="18">
        <f t="shared" ca="1" si="42"/>
        <v>0</v>
      </c>
      <c r="AM64" s="18">
        <f t="shared" ca="1" si="42"/>
        <v>0</v>
      </c>
      <c r="AN64" s="18">
        <f t="shared" ca="1" si="42"/>
        <v>0</v>
      </c>
      <c r="AO64" s="18">
        <f t="shared" ca="1" si="42"/>
        <v>0</v>
      </c>
      <c r="AP64" s="18">
        <f t="shared" ca="1" si="42"/>
        <v>0</v>
      </c>
      <c r="AQ64" s="18">
        <f t="shared" ca="1" si="42"/>
        <v>0</v>
      </c>
      <c r="AR64" s="18">
        <f t="shared" ca="1" si="42"/>
        <v>0</v>
      </c>
      <c r="AS64" s="18">
        <f t="shared" ca="1" si="42"/>
        <v>0</v>
      </c>
      <c r="AT64" s="18">
        <f t="shared" ca="1" si="42"/>
        <v>0</v>
      </c>
      <c r="AU64" s="18">
        <f t="shared" ca="1" si="42"/>
        <v>0</v>
      </c>
      <c r="AV64" s="18">
        <f t="shared" ca="1" si="42"/>
        <v>0</v>
      </c>
      <c r="AW64" s="18">
        <f t="shared" ca="1" si="42"/>
        <v>0</v>
      </c>
      <c r="AX64" s="18">
        <f t="shared" ca="1" si="42"/>
        <v>0</v>
      </c>
      <c r="AY64" s="18">
        <f t="shared" ca="1" si="43"/>
        <v>0</v>
      </c>
      <c r="AZ64" s="18">
        <f t="shared" ca="1" si="43"/>
        <v>0</v>
      </c>
      <c r="BA64" s="18">
        <f t="shared" ca="1" si="43"/>
        <v>0</v>
      </c>
      <c r="BB64" s="18">
        <f t="shared" ca="1" si="43"/>
        <v>0</v>
      </c>
      <c r="BC64" s="18">
        <f t="shared" ca="1" si="43"/>
        <v>0</v>
      </c>
      <c r="BD64" s="18">
        <f t="shared" ca="1" si="43"/>
        <v>266766748.56999999</v>
      </c>
      <c r="BE64" s="18">
        <f t="shared" ca="1" si="43"/>
        <v>0</v>
      </c>
      <c r="BF64" s="18">
        <f t="shared" ca="1" si="43"/>
        <v>0</v>
      </c>
      <c r="BG64" s="18">
        <f t="shared" ca="1" si="43"/>
        <v>0</v>
      </c>
      <c r="BH64" s="18">
        <f t="shared" ca="1" si="43"/>
        <v>0</v>
      </c>
      <c r="BI64" s="18">
        <f t="shared" ca="1" si="43"/>
        <v>0</v>
      </c>
      <c r="BJ64" s="18">
        <f t="shared" ca="1" si="43"/>
        <v>0</v>
      </c>
      <c r="BK64" s="18">
        <f t="shared" ca="1" si="43"/>
        <v>0</v>
      </c>
      <c r="BL64" s="18">
        <f t="shared" ca="1" si="43"/>
        <v>0</v>
      </c>
      <c r="BM64" s="18">
        <f t="shared" ca="1" si="43"/>
        <v>0</v>
      </c>
      <c r="BN64" s="18">
        <f t="shared" ca="1" si="43"/>
        <v>0</v>
      </c>
      <c r="BO64" s="18">
        <f t="shared" ca="1" si="46"/>
        <v>0</v>
      </c>
      <c r="BP64" s="18">
        <f t="shared" ca="1" si="46"/>
        <v>0</v>
      </c>
      <c r="BQ64" s="18">
        <f t="shared" ca="1" si="46"/>
        <v>0</v>
      </c>
      <c r="BR64" s="18">
        <f t="shared" ca="1" si="46"/>
        <v>0</v>
      </c>
      <c r="BS64" s="18">
        <f t="shared" ca="1" si="46"/>
        <v>0</v>
      </c>
      <c r="BT64" s="18">
        <f t="shared" ca="1" si="46"/>
        <v>0</v>
      </c>
      <c r="BU64" s="18">
        <f t="shared" ca="1" si="46"/>
        <v>0</v>
      </c>
      <c r="BV64" s="18">
        <f t="shared" ca="1" si="46"/>
        <v>0</v>
      </c>
      <c r="BW64" s="18">
        <f t="shared" ca="1" si="46"/>
        <v>0</v>
      </c>
      <c r="BX64" s="18">
        <f t="shared" ca="1" si="46"/>
        <v>0</v>
      </c>
      <c r="BY64" s="18">
        <f t="shared" ca="1" si="46"/>
        <v>0</v>
      </c>
      <c r="BZ64" s="18">
        <f t="shared" ca="1" si="46"/>
        <v>0</v>
      </c>
      <c r="CA64" s="18">
        <f t="shared" ca="1" si="46"/>
        <v>0</v>
      </c>
      <c r="CB64" s="18">
        <f t="shared" ca="1" si="46"/>
        <v>0</v>
      </c>
      <c r="CC64" s="18">
        <f t="shared" ca="1" si="46"/>
        <v>0</v>
      </c>
      <c r="CD64" s="18">
        <f t="shared" ca="1" si="47"/>
        <v>0</v>
      </c>
      <c r="CE64" s="18">
        <f t="shared" ca="1" si="47"/>
        <v>0</v>
      </c>
      <c r="CF64" s="18">
        <f t="shared" ca="1" si="47"/>
        <v>0</v>
      </c>
      <c r="CG64" s="18">
        <f t="shared" ca="1" si="47"/>
        <v>0</v>
      </c>
      <c r="CH64" s="18">
        <f t="shared" ca="1" si="47"/>
        <v>0</v>
      </c>
      <c r="CI64" s="18">
        <f t="shared" ca="1" si="47"/>
        <v>0</v>
      </c>
      <c r="CJ64" s="19">
        <f t="shared" ca="1" si="24"/>
        <v>86017544.74000001</v>
      </c>
      <c r="CK64" s="18">
        <f t="shared" ref="CK64:CL72" ca="1" si="51">IFERROR(IF($C$2="Yurtiçi",INDIRECT("'"&amp;$B$2&amp;"'!"&amp;ADDRESS(MATCH($B64,INDIRECT("'"&amp;$B$2&amp;"'!$B$1:$B$1095"),0),MATCH(CK$5,INDIRECT("'"&amp;$B$2&amp;"'!5:5"),0))),IF($C$2="Yurtdışı",INDIRECT("'"&amp;$B$2&amp;"'!"&amp;ADDRESS(MATCH($B64,INDIRECT("'"&amp;$B$2&amp;"'!$B$1:$B$1095"),0),MATCH(CK$5,INDIRECT("'"&amp;$B$2&amp;"'!5:5"),0)+1)),INDIRECT("'"&amp;$B$2&amp;"'!"&amp;ADDRESS(MATCH($B64,INDIRECT("'"&amp;$B$2&amp;"'!$B$1:$B$1095"),0),MATCH(CK$5,INDIRECT("'"&amp;$B$2&amp;"'!5:5"),0)))+INDIRECT("'"&amp;$B$2&amp;"'!"&amp;ADDRESS(MATCH($B64,INDIRECT("'"&amp;$B$2&amp;"'!$B$1:$B$1095"),0),MATCH(CK$5,INDIRECT("'"&amp;$B$2&amp;"'!5:5"),0)+1)))),0)</f>
        <v>0</v>
      </c>
      <c r="CL64" s="18">
        <f t="shared" ca="1" si="51"/>
        <v>0</v>
      </c>
      <c r="CM64" s="19">
        <f t="shared" ca="1" si="25"/>
        <v>86017544.74000001</v>
      </c>
      <c r="CN64" s="18">
        <f t="shared" ref="CN64:CO72" ca="1" si="52">IFERROR(IF($C$2="Yurtiçi",INDIRECT("'"&amp;$B$2&amp;"'!"&amp;ADDRESS(MATCH($B64,INDIRECT("'"&amp;$B$2&amp;"'!$B$1:$B$1095"),0),MATCH(CN$5,INDIRECT("'"&amp;$B$2&amp;"'!5:5"),0))),IF($C$2="Yurtdışı",INDIRECT("'"&amp;$B$2&amp;"'!"&amp;ADDRESS(MATCH($B64,INDIRECT("'"&amp;$B$2&amp;"'!$B$1:$B$1095"),0),MATCH(CN$5,INDIRECT("'"&amp;$B$2&amp;"'!5:5"),0)+1)),INDIRECT("'"&amp;$B$2&amp;"'!"&amp;ADDRESS(MATCH($B64,INDIRECT("'"&amp;$B$2&amp;"'!$B$1:$B$1095"),0),MATCH(CN$5,INDIRECT("'"&amp;$B$2&amp;"'!5:5"),0)))+INDIRECT("'"&amp;$B$2&amp;"'!"&amp;ADDRESS(MATCH($B64,INDIRECT("'"&amp;$B$2&amp;"'!$B$1:$B$1095"),0),MATCH(CN$5,INDIRECT("'"&amp;$B$2&amp;"'!5:5"),0)+1)))),0)</f>
        <v>2340981.6099999989</v>
      </c>
      <c r="CO64" s="18">
        <f t="shared" ca="1" si="52"/>
        <v>83676563.13000001</v>
      </c>
      <c r="CP64" s="19">
        <f t="shared" ca="1" si="26"/>
        <v>0</v>
      </c>
      <c r="CQ64" s="18">
        <f t="shared" ca="1" si="48"/>
        <v>0</v>
      </c>
      <c r="CR64" s="18">
        <f t="shared" ca="1" si="48"/>
        <v>0</v>
      </c>
      <c r="CS64" s="18">
        <f t="shared" ca="1" si="48"/>
        <v>0</v>
      </c>
      <c r="CT64" s="18">
        <f t="shared" ca="1" si="48"/>
        <v>0</v>
      </c>
      <c r="CU64" s="18">
        <f t="shared" ca="1" si="48"/>
        <v>0</v>
      </c>
      <c r="CV64" s="19">
        <f t="shared" ca="1" si="50"/>
        <v>352784293.31</v>
      </c>
    </row>
    <row r="65" spans="1:100" ht="12.75" customHeight="1">
      <c r="A65" s="55" t="s">
        <v>265</v>
      </c>
      <c r="B65" s="17">
        <v>3007</v>
      </c>
      <c r="C65" s="56" t="s">
        <v>247</v>
      </c>
      <c r="D65" s="19">
        <f t="shared" ca="1" si="23"/>
        <v>0</v>
      </c>
      <c r="E65" s="18">
        <f t="shared" ca="1" si="44"/>
        <v>0</v>
      </c>
      <c r="F65" s="18">
        <f t="shared" ca="1" si="44"/>
        <v>0</v>
      </c>
      <c r="G65" s="18">
        <f t="shared" ca="1" si="44"/>
        <v>0</v>
      </c>
      <c r="H65" s="18">
        <f t="shared" ca="1" si="44"/>
        <v>0</v>
      </c>
      <c r="I65" s="18">
        <f t="shared" ca="1" si="44"/>
        <v>0</v>
      </c>
      <c r="J65" s="18">
        <f t="shared" ca="1" si="44"/>
        <v>0</v>
      </c>
      <c r="K65" s="18">
        <f t="shared" ca="1" si="44"/>
        <v>0</v>
      </c>
      <c r="L65" s="18">
        <f t="shared" ca="1" si="44"/>
        <v>0</v>
      </c>
      <c r="M65" s="18">
        <f t="shared" ca="1" si="44"/>
        <v>0</v>
      </c>
      <c r="N65" s="18">
        <f t="shared" ca="1" si="44"/>
        <v>0</v>
      </c>
      <c r="O65" s="18">
        <f t="shared" ca="1" si="44"/>
        <v>0</v>
      </c>
      <c r="P65" s="18">
        <f t="shared" ca="1" si="44"/>
        <v>0</v>
      </c>
      <c r="Q65" s="18">
        <f t="shared" ca="1" si="44"/>
        <v>0</v>
      </c>
      <c r="R65" s="18">
        <f t="shared" ca="1" si="44"/>
        <v>0</v>
      </c>
      <c r="S65" s="18">
        <f t="shared" ca="1" si="44"/>
        <v>0</v>
      </c>
      <c r="T65" s="18">
        <f t="shared" ca="1" si="1"/>
        <v>0</v>
      </c>
      <c r="U65" s="18">
        <f t="shared" ca="1" si="45"/>
        <v>0</v>
      </c>
      <c r="V65" s="18">
        <f t="shared" ca="1" si="45"/>
        <v>0</v>
      </c>
      <c r="W65" s="18">
        <f t="shared" ca="1" si="45"/>
        <v>0</v>
      </c>
      <c r="X65" s="18">
        <f t="shared" ca="1" si="45"/>
        <v>0</v>
      </c>
      <c r="Y65" s="18">
        <f t="shared" ca="1" si="45"/>
        <v>0</v>
      </c>
      <c r="Z65" s="18">
        <f t="shared" ca="1" si="45"/>
        <v>0</v>
      </c>
      <c r="AA65" s="18">
        <f t="shared" ca="1" si="45"/>
        <v>0</v>
      </c>
      <c r="AB65" s="18">
        <f t="shared" ca="1" si="45"/>
        <v>0</v>
      </c>
      <c r="AC65" s="18">
        <f t="shared" ca="1" si="45"/>
        <v>0</v>
      </c>
      <c r="AD65" s="18">
        <f t="shared" ca="1" si="45"/>
        <v>0</v>
      </c>
      <c r="AE65" s="18">
        <f t="shared" ca="1" si="45"/>
        <v>0</v>
      </c>
      <c r="AF65" s="18">
        <f t="shared" ca="1" si="45"/>
        <v>0</v>
      </c>
      <c r="AG65" s="18">
        <f t="shared" ca="1" si="45"/>
        <v>0</v>
      </c>
      <c r="AH65" s="18">
        <f t="shared" ca="1" si="45"/>
        <v>0</v>
      </c>
      <c r="AI65" s="18">
        <f t="shared" ca="1" si="45"/>
        <v>0</v>
      </c>
      <c r="AJ65" s="18">
        <f t="shared" ca="1" si="45"/>
        <v>0</v>
      </c>
      <c r="AK65" s="18">
        <f t="shared" ca="1" si="42"/>
        <v>0</v>
      </c>
      <c r="AL65" s="18">
        <f t="shared" ca="1" si="42"/>
        <v>0</v>
      </c>
      <c r="AM65" s="18">
        <f t="shared" ca="1" si="42"/>
        <v>0</v>
      </c>
      <c r="AN65" s="18">
        <f t="shared" ca="1" si="42"/>
        <v>0</v>
      </c>
      <c r="AO65" s="18">
        <f t="shared" ca="1" si="42"/>
        <v>0</v>
      </c>
      <c r="AP65" s="18">
        <f t="shared" ca="1" si="42"/>
        <v>0</v>
      </c>
      <c r="AQ65" s="18">
        <f t="shared" ca="1" si="42"/>
        <v>0</v>
      </c>
      <c r="AR65" s="18">
        <f t="shared" ca="1" si="42"/>
        <v>0</v>
      </c>
      <c r="AS65" s="18">
        <f t="shared" ca="1" si="42"/>
        <v>0</v>
      </c>
      <c r="AT65" s="18">
        <f t="shared" ca="1" si="42"/>
        <v>0</v>
      </c>
      <c r="AU65" s="18">
        <f t="shared" ca="1" si="42"/>
        <v>0</v>
      </c>
      <c r="AV65" s="18">
        <f t="shared" ca="1" si="42"/>
        <v>0</v>
      </c>
      <c r="AW65" s="18">
        <f t="shared" ca="1" si="42"/>
        <v>0</v>
      </c>
      <c r="AX65" s="18">
        <f t="shared" ca="1" si="42"/>
        <v>0</v>
      </c>
      <c r="AY65" s="18">
        <f t="shared" ca="1" si="43"/>
        <v>0</v>
      </c>
      <c r="AZ65" s="18">
        <f t="shared" ca="1" si="43"/>
        <v>0</v>
      </c>
      <c r="BA65" s="18">
        <f t="shared" ca="1" si="43"/>
        <v>0</v>
      </c>
      <c r="BB65" s="18">
        <f t="shared" ca="1" si="43"/>
        <v>0</v>
      </c>
      <c r="BC65" s="18">
        <f t="shared" ca="1" si="43"/>
        <v>0</v>
      </c>
      <c r="BD65" s="18">
        <f t="shared" ca="1" si="43"/>
        <v>12290416.93</v>
      </c>
      <c r="BE65" s="18">
        <f t="shared" ca="1" si="43"/>
        <v>0</v>
      </c>
      <c r="BF65" s="18">
        <f t="shared" ca="1" si="43"/>
        <v>0</v>
      </c>
      <c r="BG65" s="18">
        <f t="shared" ca="1" si="43"/>
        <v>0</v>
      </c>
      <c r="BH65" s="18">
        <f t="shared" ca="1" si="43"/>
        <v>0</v>
      </c>
      <c r="BI65" s="18">
        <f t="shared" ca="1" si="43"/>
        <v>0</v>
      </c>
      <c r="BJ65" s="18">
        <f t="shared" ca="1" si="43"/>
        <v>0</v>
      </c>
      <c r="BK65" s="18">
        <f t="shared" ca="1" si="43"/>
        <v>0</v>
      </c>
      <c r="BL65" s="18">
        <f t="shared" ca="1" si="43"/>
        <v>0</v>
      </c>
      <c r="BM65" s="18">
        <f t="shared" ca="1" si="43"/>
        <v>0</v>
      </c>
      <c r="BN65" s="18">
        <f t="shared" ca="1" si="43"/>
        <v>0</v>
      </c>
      <c r="BO65" s="18">
        <f t="shared" ca="1" si="46"/>
        <v>0</v>
      </c>
      <c r="BP65" s="18">
        <f t="shared" ca="1" si="46"/>
        <v>0</v>
      </c>
      <c r="BQ65" s="18">
        <f t="shared" ca="1" si="46"/>
        <v>0</v>
      </c>
      <c r="BR65" s="18">
        <f t="shared" ca="1" si="46"/>
        <v>0</v>
      </c>
      <c r="BS65" s="18">
        <f t="shared" ca="1" si="46"/>
        <v>0</v>
      </c>
      <c r="BT65" s="18">
        <f t="shared" ca="1" si="46"/>
        <v>0</v>
      </c>
      <c r="BU65" s="18">
        <f t="shared" ca="1" si="46"/>
        <v>0</v>
      </c>
      <c r="BV65" s="18">
        <f t="shared" ca="1" si="46"/>
        <v>0</v>
      </c>
      <c r="BW65" s="18">
        <f t="shared" ca="1" si="46"/>
        <v>0</v>
      </c>
      <c r="BX65" s="18">
        <f t="shared" ca="1" si="46"/>
        <v>0</v>
      </c>
      <c r="BY65" s="18">
        <f t="shared" ca="1" si="46"/>
        <v>0</v>
      </c>
      <c r="BZ65" s="18">
        <f t="shared" ca="1" si="46"/>
        <v>0</v>
      </c>
      <c r="CA65" s="18">
        <f t="shared" ca="1" si="46"/>
        <v>0</v>
      </c>
      <c r="CB65" s="18">
        <f t="shared" ca="1" si="46"/>
        <v>0</v>
      </c>
      <c r="CC65" s="18">
        <f t="shared" ca="1" si="46"/>
        <v>0</v>
      </c>
      <c r="CD65" s="18">
        <f t="shared" ca="1" si="47"/>
        <v>0</v>
      </c>
      <c r="CE65" s="18">
        <f t="shared" ca="1" si="47"/>
        <v>0</v>
      </c>
      <c r="CF65" s="18">
        <f t="shared" ca="1" si="47"/>
        <v>0</v>
      </c>
      <c r="CG65" s="18">
        <f t="shared" ca="1" si="47"/>
        <v>0</v>
      </c>
      <c r="CH65" s="18">
        <f t="shared" ca="1" si="47"/>
        <v>0</v>
      </c>
      <c r="CI65" s="18">
        <f t="shared" ca="1" si="47"/>
        <v>0</v>
      </c>
      <c r="CJ65" s="19">
        <f t="shared" ca="1" si="24"/>
        <v>0</v>
      </c>
      <c r="CK65" s="18">
        <f t="shared" ca="1" si="51"/>
        <v>0</v>
      </c>
      <c r="CL65" s="18">
        <f t="shared" ca="1" si="51"/>
        <v>0</v>
      </c>
      <c r="CM65" s="19">
        <f t="shared" ca="1" si="25"/>
        <v>0</v>
      </c>
      <c r="CN65" s="18">
        <f t="shared" ca="1" si="52"/>
        <v>0</v>
      </c>
      <c r="CO65" s="18">
        <f t="shared" ca="1" si="52"/>
        <v>0</v>
      </c>
      <c r="CP65" s="19">
        <f t="shared" ca="1" si="26"/>
        <v>0</v>
      </c>
      <c r="CQ65" s="18">
        <f t="shared" ca="1" si="48"/>
        <v>0</v>
      </c>
      <c r="CR65" s="18">
        <f t="shared" ca="1" si="48"/>
        <v>0</v>
      </c>
      <c r="CS65" s="18">
        <f t="shared" ca="1" si="48"/>
        <v>0</v>
      </c>
      <c r="CT65" s="18">
        <f t="shared" ca="1" si="48"/>
        <v>0</v>
      </c>
      <c r="CU65" s="18">
        <f t="shared" ca="1" si="48"/>
        <v>0</v>
      </c>
      <c r="CV65" s="19">
        <f t="shared" ca="1" si="50"/>
        <v>12290416.93</v>
      </c>
    </row>
    <row r="66" spans="1:100" ht="12.75" customHeight="1">
      <c r="A66" s="55" t="s">
        <v>267</v>
      </c>
      <c r="B66" s="17">
        <v>3008</v>
      </c>
      <c r="C66" s="56" t="s">
        <v>247</v>
      </c>
      <c r="D66" s="19">
        <f t="shared" ca="1" si="23"/>
        <v>0</v>
      </c>
      <c r="E66" s="18">
        <f t="shared" ca="1" si="44"/>
        <v>0</v>
      </c>
      <c r="F66" s="18">
        <f t="shared" ca="1" si="44"/>
        <v>0</v>
      </c>
      <c r="G66" s="18">
        <f t="shared" ca="1" si="44"/>
        <v>0</v>
      </c>
      <c r="H66" s="18">
        <f t="shared" ca="1" si="44"/>
        <v>0</v>
      </c>
      <c r="I66" s="18">
        <f t="shared" ca="1" si="44"/>
        <v>0</v>
      </c>
      <c r="J66" s="18">
        <f t="shared" ca="1" si="44"/>
        <v>0</v>
      </c>
      <c r="K66" s="18">
        <f t="shared" ca="1" si="44"/>
        <v>0</v>
      </c>
      <c r="L66" s="18">
        <f t="shared" ca="1" si="44"/>
        <v>0</v>
      </c>
      <c r="M66" s="18">
        <f t="shared" ca="1" si="44"/>
        <v>0</v>
      </c>
      <c r="N66" s="18">
        <f t="shared" ca="1" si="44"/>
        <v>0</v>
      </c>
      <c r="O66" s="18">
        <f t="shared" ca="1" si="44"/>
        <v>0</v>
      </c>
      <c r="P66" s="18">
        <f t="shared" ca="1" si="44"/>
        <v>0</v>
      </c>
      <c r="Q66" s="18">
        <f t="shared" ca="1" si="44"/>
        <v>0</v>
      </c>
      <c r="R66" s="18">
        <f t="shared" ca="1" si="44"/>
        <v>0</v>
      </c>
      <c r="S66" s="18">
        <f t="shared" ca="1" si="44"/>
        <v>0</v>
      </c>
      <c r="T66" s="18">
        <f t="shared" ca="1" si="1"/>
        <v>0</v>
      </c>
      <c r="U66" s="18">
        <f t="shared" ca="1" si="45"/>
        <v>0</v>
      </c>
      <c r="V66" s="18">
        <f t="shared" ca="1" si="45"/>
        <v>0</v>
      </c>
      <c r="W66" s="18">
        <f t="shared" ca="1" si="45"/>
        <v>0</v>
      </c>
      <c r="X66" s="18">
        <f t="shared" ca="1" si="45"/>
        <v>0</v>
      </c>
      <c r="Y66" s="18">
        <f t="shared" ca="1" si="45"/>
        <v>0</v>
      </c>
      <c r="Z66" s="18">
        <f t="shared" ca="1" si="45"/>
        <v>0</v>
      </c>
      <c r="AA66" s="18">
        <f t="shared" ca="1" si="45"/>
        <v>0</v>
      </c>
      <c r="AB66" s="18">
        <f t="shared" ca="1" si="45"/>
        <v>0</v>
      </c>
      <c r="AC66" s="18">
        <f t="shared" ca="1" si="45"/>
        <v>0</v>
      </c>
      <c r="AD66" s="18">
        <f t="shared" ca="1" si="45"/>
        <v>0</v>
      </c>
      <c r="AE66" s="18">
        <f t="shared" ca="1" si="45"/>
        <v>0</v>
      </c>
      <c r="AF66" s="18">
        <f t="shared" ca="1" si="45"/>
        <v>0</v>
      </c>
      <c r="AG66" s="18">
        <f t="shared" ca="1" si="45"/>
        <v>0</v>
      </c>
      <c r="AH66" s="18">
        <f t="shared" ca="1" si="45"/>
        <v>0</v>
      </c>
      <c r="AI66" s="18">
        <f t="shared" ca="1" si="45"/>
        <v>0</v>
      </c>
      <c r="AJ66" s="18">
        <f t="shared" ca="1" si="45"/>
        <v>0</v>
      </c>
      <c r="AK66" s="18">
        <f t="shared" ca="1" si="42"/>
        <v>0</v>
      </c>
      <c r="AL66" s="18">
        <f t="shared" ca="1" si="42"/>
        <v>0</v>
      </c>
      <c r="AM66" s="18">
        <f t="shared" ca="1" si="42"/>
        <v>0</v>
      </c>
      <c r="AN66" s="18">
        <f t="shared" ca="1" si="42"/>
        <v>0</v>
      </c>
      <c r="AO66" s="18">
        <f t="shared" ca="1" si="42"/>
        <v>0</v>
      </c>
      <c r="AP66" s="18">
        <f t="shared" ca="1" si="42"/>
        <v>0</v>
      </c>
      <c r="AQ66" s="18">
        <f t="shared" ca="1" si="42"/>
        <v>0</v>
      </c>
      <c r="AR66" s="18">
        <f t="shared" ca="1" si="42"/>
        <v>0</v>
      </c>
      <c r="AS66" s="18">
        <f t="shared" ca="1" si="42"/>
        <v>0</v>
      </c>
      <c r="AT66" s="18">
        <f t="shared" ca="1" si="42"/>
        <v>0</v>
      </c>
      <c r="AU66" s="18">
        <f t="shared" ca="1" si="42"/>
        <v>0</v>
      </c>
      <c r="AV66" s="18">
        <f t="shared" ca="1" si="42"/>
        <v>0</v>
      </c>
      <c r="AW66" s="18">
        <f t="shared" ca="1" si="42"/>
        <v>0</v>
      </c>
      <c r="AX66" s="18">
        <f t="shared" ca="1" si="42"/>
        <v>0</v>
      </c>
      <c r="AY66" s="18">
        <f t="shared" ca="1" si="43"/>
        <v>0</v>
      </c>
      <c r="AZ66" s="18">
        <f t="shared" ca="1" si="43"/>
        <v>0</v>
      </c>
      <c r="BA66" s="18">
        <f t="shared" ca="1" si="43"/>
        <v>0</v>
      </c>
      <c r="BB66" s="18">
        <f t="shared" ca="1" si="43"/>
        <v>0</v>
      </c>
      <c r="BC66" s="18">
        <f t="shared" ca="1" si="43"/>
        <v>0</v>
      </c>
      <c r="BD66" s="18">
        <f t="shared" ca="1" si="43"/>
        <v>175422754.06999999</v>
      </c>
      <c r="BE66" s="18">
        <f t="shared" ca="1" si="43"/>
        <v>0</v>
      </c>
      <c r="BF66" s="18">
        <f t="shared" ca="1" si="43"/>
        <v>0</v>
      </c>
      <c r="BG66" s="18">
        <f t="shared" ca="1" si="43"/>
        <v>0</v>
      </c>
      <c r="BH66" s="18">
        <f t="shared" ca="1" si="43"/>
        <v>0</v>
      </c>
      <c r="BI66" s="18">
        <f t="shared" ca="1" si="43"/>
        <v>0</v>
      </c>
      <c r="BJ66" s="18">
        <f t="shared" ca="1" si="43"/>
        <v>0</v>
      </c>
      <c r="BK66" s="18">
        <f t="shared" ca="1" si="43"/>
        <v>0</v>
      </c>
      <c r="BL66" s="18">
        <f t="shared" ca="1" si="43"/>
        <v>0</v>
      </c>
      <c r="BM66" s="18">
        <f t="shared" ca="1" si="43"/>
        <v>0</v>
      </c>
      <c r="BN66" s="18">
        <f t="shared" ca="1" si="43"/>
        <v>0</v>
      </c>
      <c r="BO66" s="18">
        <f t="shared" ca="1" si="46"/>
        <v>0</v>
      </c>
      <c r="BP66" s="18">
        <f t="shared" ca="1" si="46"/>
        <v>0</v>
      </c>
      <c r="BQ66" s="18">
        <f t="shared" ca="1" si="46"/>
        <v>0</v>
      </c>
      <c r="BR66" s="18">
        <f t="shared" ca="1" si="46"/>
        <v>0</v>
      </c>
      <c r="BS66" s="18">
        <f t="shared" ca="1" si="46"/>
        <v>0</v>
      </c>
      <c r="BT66" s="18">
        <f t="shared" ca="1" si="46"/>
        <v>0</v>
      </c>
      <c r="BU66" s="18">
        <f t="shared" ca="1" si="46"/>
        <v>0</v>
      </c>
      <c r="BV66" s="18">
        <f t="shared" ca="1" si="46"/>
        <v>0</v>
      </c>
      <c r="BW66" s="18">
        <f t="shared" ca="1" si="46"/>
        <v>0</v>
      </c>
      <c r="BX66" s="18">
        <f t="shared" ca="1" si="46"/>
        <v>0</v>
      </c>
      <c r="BY66" s="18">
        <f t="shared" ca="1" si="46"/>
        <v>0</v>
      </c>
      <c r="BZ66" s="18">
        <f t="shared" ca="1" si="46"/>
        <v>0</v>
      </c>
      <c r="CA66" s="18">
        <f t="shared" ca="1" si="46"/>
        <v>0</v>
      </c>
      <c r="CB66" s="18">
        <f t="shared" ca="1" si="46"/>
        <v>0</v>
      </c>
      <c r="CC66" s="18">
        <f t="shared" ca="1" si="46"/>
        <v>0</v>
      </c>
      <c r="CD66" s="18">
        <f t="shared" ca="1" si="47"/>
        <v>0</v>
      </c>
      <c r="CE66" s="18">
        <f t="shared" ca="1" si="47"/>
        <v>0</v>
      </c>
      <c r="CF66" s="18">
        <f t="shared" ca="1" si="47"/>
        <v>0</v>
      </c>
      <c r="CG66" s="18">
        <f t="shared" ca="1" si="47"/>
        <v>0</v>
      </c>
      <c r="CH66" s="18">
        <f t="shared" ca="1" si="47"/>
        <v>0</v>
      </c>
      <c r="CI66" s="18">
        <f t="shared" ca="1" si="47"/>
        <v>0</v>
      </c>
      <c r="CJ66" s="19">
        <f t="shared" ca="1" si="24"/>
        <v>0</v>
      </c>
      <c r="CK66" s="18">
        <f t="shared" ca="1" si="51"/>
        <v>0</v>
      </c>
      <c r="CL66" s="18">
        <f t="shared" ca="1" si="51"/>
        <v>0</v>
      </c>
      <c r="CM66" s="19">
        <f t="shared" ca="1" si="25"/>
        <v>0</v>
      </c>
      <c r="CN66" s="18">
        <f t="shared" ca="1" si="52"/>
        <v>0</v>
      </c>
      <c r="CO66" s="18">
        <f t="shared" ca="1" si="52"/>
        <v>0</v>
      </c>
      <c r="CP66" s="19">
        <f t="shared" ca="1" si="26"/>
        <v>0</v>
      </c>
      <c r="CQ66" s="18">
        <f t="shared" ca="1" si="48"/>
        <v>0</v>
      </c>
      <c r="CR66" s="18">
        <f t="shared" ca="1" si="48"/>
        <v>0</v>
      </c>
      <c r="CS66" s="18">
        <f t="shared" ca="1" si="48"/>
        <v>0</v>
      </c>
      <c r="CT66" s="18">
        <f t="shared" ca="1" si="48"/>
        <v>0</v>
      </c>
      <c r="CU66" s="18">
        <f t="shared" ca="1" si="48"/>
        <v>0</v>
      </c>
      <c r="CV66" s="19">
        <f t="shared" ca="1" si="50"/>
        <v>175422754.06999999</v>
      </c>
    </row>
    <row r="67" spans="1:100" ht="12.75" customHeight="1">
      <c r="A67" s="55" t="s">
        <v>269</v>
      </c>
      <c r="B67" s="17">
        <v>3009</v>
      </c>
      <c r="C67" s="56" t="s">
        <v>247</v>
      </c>
      <c r="D67" s="19">
        <f t="shared" ca="1" si="23"/>
        <v>0</v>
      </c>
      <c r="E67" s="18">
        <f t="shared" ca="1" si="44"/>
        <v>0</v>
      </c>
      <c r="F67" s="18">
        <f t="shared" ca="1" si="44"/>
        <v>0</v>
      </c>
      <c r="G67" s="18">
        <f t="shared" ca="1" si="44"/>
        <v>0</v>
      </c>
      <c r="H67" s="18">
        <f t="shared" ca="1" si="44"/>
        <v>0</v>
      </c>
      <c r="I67" s="18">
        <f t="shared" ca="1" si="44"/>
        <v>0</v>
      </c>
      <c r="J67" s="18">
        <f t="shared" ca="1" si="44"/>
        <v>0</v>
      </c>
      <c r="K67" s="18">
        <f t="shared" ca="1" si="44"/>
        <v>0</v>
      </c>
      <c r="L67" s="18">
        <f t="shared" ca="1" si="44"/>
        <v>0</v>
      </c>
      <c r="M67" s="18">
        <f t="shared" ca="1" si="44"/>
        <v>0</v>
      </c>
      <c r="N67" s="18">
        <f t="shared" ca="1" si="44"/>
        <v>0</v>
      </c>
      <c r="O67" s="18">
        <f t="shared" ca="1" si="44"/>
        <v>0</v>
      </c>
      <c r="P67" s="18">
        <f t="shared" ca="1" si="44"/>
        <v>0</v>
      </c>
      <c r="Q67" s="18">
        <f t="shared" ca="1" si="44"/>
        <v>0</v>
      </c>
      <c r="R67" s="18">
        <f t="shared" ca="1" si="44"/>
        <v>0</v>
      </c>
      <c r="S67" s="18">
        <f t="shared" ca="1" si="44"/>
        <v>0</v>
      </c>
      <c r="T67" s="18">
        <f t="shared" ca="1" si="1"/>
        <v>0</v>
      </c>
      <c r="U67" s="18">
        <f t="shared" ca="1" si="45"/>
        <v>0</v>
      </c>
      <c r="V67" s="18">
        <f t="shared" ca="1" si="45"/>
        <v>0</v>
      </c>
      <c r="W67" s="18">
        <f t="shared" ca="1" si="45"/>
        <v>0</v>
      </c>
      <c r="X67" s="18">
        <f t="shared" ca="1" si="45"/>
        <v>0</v>
      </c>
      <c r="Y67" s="18">
        <f t="shared" ca="1" si="45"/>
        <v>0</v>
      </c>
      <c r="Z67" s="18">
        <f t="shared" ca="1" si="45"/>
        <v>0</v>
      </c>
      <c r="AA67" s="18">
        <f t="shared" ca="1" si="45"/>
        <v>0</v>
      </c>
      <c r="AB67" s="18">
        <f t="shared" ca="1" si="45"/>
        <v>0</v>
      </c>
      <c r="AC67" s="18">
        <f t="shared" ca="1" si="45"/>
        <v>0</v>
      </c>
      <c r="AD67" s="18">
        <f t="shared" ca="1" si="45"/>
        <v>0</v>
      </c>
      <c r="AE67" s="18">
        <f t="shared" ca="1" si="45"/>
        <v>0</v>
      </c>
      <c r="AF67" s="18">
        <f t="shared" ca="1" si="45"/>
        <v>0</v>
      </c>
      <c r="AG67" s="18">
        <f t="shared" ca="1" si="45"/>
        <v>0</v>
      </c>
      <c r="AH67" s="18">
        <f t="shared" ca="1" si="45"/>
        <v>0</v>
      </c>
      <c r="AI67" s="18">
        <f t="shared" ca="1" si="45"/>
        <v>0</v>
      </c>
      <c r="AJ67" s="18">
        <f t="shared" ca="1" si="45"/>
        <v>0</v>
      </c>
      <c r="AK67" s="18">
        <f t="shared" ca="1" si="42"/>
        <v>0</v>
      </c>
      <c r="AL67" s="18">
        <f t="shared" ca="1" si="42"/>
        <v>0</v>
      </c>
      <c r="AM67" s="18">
        <f t="shared" ca="1" si="42"/>
        <v>0</v>
      </c>
      <c r="AN67" s="18">
        <f t="shared" ca="1" si="42"/>
        <v>0</v>
      </c>
      <c r="AO67" s="18">
        <f t="shared" ca="1" si="42"/>
        <v>0</v>
      </c>
      <c r="AP67" s="18">
        <f t="shared" ca="1" si="42"/>
        <v>0</v>
      </c>
      <c r="AQ67" s="18">
        <f t="shared" ca="1" si="42"/>
        <v>0</v>
      </c>
      <c r="AR67" s="18">
        <f t="shared" ca="1" si="42"/>
        <v>0</v>
      </c>
      <c r="AS67" s="18">
        <f t="shared" ca="1" si="42"/>
        <v>0</v>
      </c>
      <c r="AT67" s="18">
        <f t="shared" ca="1" si="42"/>
        <v>0</v>
      </c>
      <c r="AU67" s="18">
        <f t="shared" ca="1" si="42"/>
        <v>0</v>
      </c>
      <c r="AV67" s="18">
        <f t="shared" ca="1" si="42"/>
        <v>0</v>
      </c>
      <c r="AW67" s="18">
        <f t="shared" ca="1" si="42"/>
        <v>0</v>
      </c>
      <c r="AX67" s="18">
        <f t="shared" ca="1" si="42"/>
        <v>0</v>
      </c>
      <c r="AY67" s="18">
        <f t="shared" ca="1" si="43"/>
        <v>0</v>
      </c>
      <c r="AZ67" s="18">
        <f t="shared" ca="1" si="43"/>
        <v>0</v>
      </c>
      <c r="BA67" s="18">
        <f t="shared" ca="1" si="43"/>
        <v>0</v>
      </c>
      <c r="BB67" s="18">
        <f t="shared" ca="1" si="43"/>
        <v>0</v>
      </c>
      <c r="BC67" s="18">
        <f t="shared" ca="1" si="43"/>
        <v>0</v>
      </c>
      <c r="BD67" s="18">
        <f t="shared" ca="1" si="43"/>
        <v>67466041.099999979</v>
      </c>
      <c r="BE67" s="18">
        <f t="shared" ca="1" si="43"/>
        <v>54794278.420000002</v>
      </c>
      <c r="BF67" s="18">
        <f t="shared" ca="1" si="43"/>
        <v>0</v>
      </c>
      <c r="BG67" s="18">
        <f t="shared" ca="1" si="43"/>
        <v>0</v>
      </c>
      <c r="BH67" s="18">
        <f t="shared" ca="1" si="43"/>
        <v>0</v>
      </c>
      <c r="BI67" s="18">
        <f t="shared" ca="1" si="43"/>
        <v>0</v>
      </c>
      <c r="BJ67" s="18">
        <f t="shared" ca="1" si="43"/>
        <v>0</v>
      </c>
      <c r="BK67" s="18">
        <f t="shared" ca="1" si="43"/>
        <v>0</v>
      </c>
      <c r="BL67" s="18">
        <f t="shared" ca="1" si="43"/>
        <v>0</v>
      </c>
      <c r="BM67" s="18">
        <f t="shared" ca="1" si="43"/>
        <v>0</v>
      </c>
      <c r="BN67" s="18">
        <f t="shared" ca="1" si="43"/>
        <v>0</v>
      </c>
      <c r="BO67" s="18">
        <f t="shared" ca="1" si="46"/>
        <v>0</v>
      </c>
      <c r="BP67" s="18">
        <f t="shared" ca="1" si="46"/>
        <v>0</v>
      </c>
      <c r="BQ67" s="18">
        <f t="shared" ca="1" si="46"/>
        <v>0</v>
      </c>
      <c r="BR67" s="18">
        <f t="shared" ca="1" si="46"/>
        <v>0</v>
      </c>
      <c r="BS67" s="18">
        <f t="shared" ca="1" si="46"/>
        <v>0</v>
      </c>
      <c r="BT67" s="18">
        <f t="shared" ca="1" si="46"/>
        <v>0</v>
      </c>
      <c r="BU67" s="18">
        <f t="shared" ca="1" si="46"/>
        <v>0</v>
      </c>
      <c r="BV67" s="18">
        <f t="shared" ca="1" si="46"/>
        <v>0</v>
      </c>
      <c r="BW67" s="18">
        <f t="shared" ca="1" si="46"/>
        <v>0</v>
      </c>
      <c r="BX67" s="18">
        <f t="shared" ca="1" si="46"/>
        <v>0</v>
      </c>
      <c r="BY67" s="18">
        <f t="shared" ca="1" si="46"/>
        <v>0</v>
      </c>
      <c r="BZ67" s="18">
        <f t="shared" ca="1" si="46"/>
        <v>0</v>
      </c>
      <c r="CA67" s="18">
        <f t="shared" ca="1" si="46"/>
        <v>0</v>
      </c>
      <c r="CB67" s="18">
        <f t="shared" ca="1" si="46"/>
        <v>0</v>
      </c>
      <c r="CC67" s="18">
        <f t="shared" ca="1" si="46"/>
        <v>0</v>
      </c>
      <c r="CD67" s="18">
        <f t="shared" ca="1" si="47"/>
        <v>0</v>
      </c>
      <c r="CE67" s="18">
        <f t="shared" ca="1" si="47"/>
        <v>0</v>
      </c>
      <c r="CF67" s="18">
        <f t="shared" ca="1" si="47"/>
        <v>0</v>
      </c>
      <c r="CG67" s="18">
        <f t="shared" ca="1" si="47"/>
        <v>0</v>
      </c>
      <c r="CH67" s="18">
        <f t="shared" ca="1" si="47"/>
        <v>0</v>
      </c>
      <c r="CI67" s="18">
        <f t="shared" ca="1" si="47"/>
        <v>0</v>
      </c>
      <c r="CJ67" s="19">
        <f t="shared" ca="1" si="24"/>
        <v>921270721.37000012</v>
      </c>
      <c r="CK67" s="18">
        <f t="shared" ca="1" si="51"/>
        <v>0</v>
      </c>
      <c r="CL67" s="18">
        <f t="shared" ca="1" si="51"/>
        <v>0</v>
      </c>
      <c r="CM67" s="19">
        <f t="shared" ca="1" si="25"/>
        <v>921270721.37000012</v>
      </c>
      <c r="CN67" s="18">
        <f t="shared" ca="1" si="52"/>
        <v>294216855.10999995</v>
      </c>
      <c r="CO67" s="18">
        <f t="shared" ca="1" si="52"/>
        <v>627053866.26000011</v>
      </c>
      <c r="CP67" s="19">
        <f t="shared" ca="1" si="26"/>
        <v>0</v>
      </c>
      <c r="CQ67" s="18">
        <f t="shared" ca="1" si="48"/>
        <v>0</v>
      </c>
      <c r="CR67" s="18">
        <f t="shared" ca="1" si="48"/>
        <v>0</v>
      </c>
      <c r="CS67" s="18">
        <f t="shared" ca="1" si="48"/>
        <v>0</v>
      </c>
      <c r="CT67" s="18">
        <f t="shared" ca="1" si="48"/>
        <v>0</v>
      </c>
      <c r="CU67" s="18">
        <f t="shared" ca="1" si="48"/>
        <v>0</v>
      </c>
      <c r="CV67" s="19">
        <f t="shared" ca="1" si="50"/>
        <v>1043531040.8900001</v>
      </c>
    </row>
    <row r="68" spans="1:100" ht="12.75" customHeight="1">
      <c r="A68" s="55" t="s">
        <v>271</v>
      </c>
      <c r="B68" s="17">
        <v>3011</v>
      </c>
      <c r="C68" s="56" t="s">
        <v>247</v>
      </c>
      <c r="D68" s="19">
        <f t="shared" ca="1" si="23"/>
        <v>0</v>
      </c>
      <c r="E68" s="18">
        <f t="shared" ca="1" si="44"/>
        <v>0</v>
      </c>
      <c r="F68" s="18">
        <f t="shared" ca="1" si="44"/>
        <v>0</v>
      </c>
      <c r="G68" s="18">
        <f t="shared" ca="1" si="44"/>
        <v>0</v>
      </c>
      <c r="H68" s="18">
        <f t="shared" ca="1" si="44"/>
        <v>0</v>
      </c>
      <c r="I68" s="18">
        <f t="shared" ca="1" si="44"/>
        <v>0</v>
      </c>
      <c r="J68" s="18">
        <f t="shared" ca="1" si="44"/>
        <v>0</v>
      </c>
      <c r="K68" s="18">
        <f t="shared" ca="1" si="44"/>
        <v>0</v>
      </c>
      <c r="L68" s="18">
        <f t="shared" ca="1" si="44"/>
        <v>0</v>
      </c>
      <c r="M68" s="18">
        <f t="shared" ca="1" si="44"/>
        <v>0</v>
      </c>
      <c r="N68" s="18">
        <f t="shared" ca="1" si="44"/>
        <v>0</v>
      </c>
      <c r="O68" s="18">
        <f t="shared" ca="1" si="44"/>
        <v>0</v>
      </c>
      <c r="P68" s="18">
        <f t="shared" ca="1" si="44"/>
        <v>0</v>
      </c>
      <c r="Q68" s="18">
        <f t="shared" ca="1" si="44"/>
        <v>0</v>
      </c>
      <c r="R68" s="18">
        <f t="shared" ca="1" si="44"/>
        <v>0</v>
      </c>
      <c r="S68" s="18">
        <f t="shared" ca="1" si="44"/>
        <v>0</v>
      </c>
      <c r="T68" s="18">
        <f t="shared" ca="1" si="1"/>
        <v>0</v>
      </c>
      <c r="U68" s="18">
        <f t="shared" ca="1" si="45"/>
        <v>0</v>
      </c>
      <c r="V68" s="18">
        <f t="shared" ca="1" si="45"/>
        <v>0</v>
      </c>
      <c r="W68" s="18">
        <f t="shared" ca="1" si="45"/>
        <v>0</v>
      </c>
      <c r="X68" s="18">
        <f t="shared" ca="1" si="45"/>
        <v>0</v>
      </c>
      <c r="Y68" s="18">
        <f t="shared" ca="1" si="45"/>
        <v>0</v>
      </c>
      <c r="Z68" s="18">
        <f t="shared" ca="1" si="45"/>
        <v>0</v>
      </c>
      <c r="AA68" s="18">
        <f t="shared" ca="1" si="45"/>
        <v>0</v>
      </c>
      <c r="AB68" s="18">
        <f t="shared" ca="1" si="45"/>
        <v>0</v>
      </c>
      <c r="AC68" s="18">
        <f t="shared" ca="1" si="45"/>
        <v>0</v>
      </c>
      <c r="AD68" s="18">
        <f t="shared" ca="1" si="45"/>
        <v>0</v>
      </c>
      <c r="AE68" s="18">
        <f t="shared" ca="1" si="45"/>
        <v>0</v>
      </c>
      <c r="AF68" s="18">
        <f t="shared" ca="1" si="45"/>
        <v>0</v>
      </c>
      <c r="AG68" s="18">
        <f t="shared" ca="1" si="45"/>
        <v>0</v>
      </c>
      <c r="AH68" s="18">
        <f t="shared" ca="1" si="45"/>
        <v>0</v>
      </c>
      <c r="AI68" s="18">
        <f t="shared" ca="1" si="45"/>
        <v>0</v>
      </c>
      <c r="AJ68" s="18">
        <f t="shared" ca="1" si="45"/>
        <v>0</v>
      </c>
      <c r="AK68" s="18">
        <f t="shared" ca="1" si="42"/>
        <v>0</v>
      </c>
      <c r="AL68" s="18">
        <f t="shared" ca="1" si="42"/>
        <v>0</v>
      </c>
      <c r="AM68" s="18">
        <f t="shared" ca="1" si="42"/>
        <v>0</v>
      </c>
      <c r="AN68" s="18">
        <f t="shared" ca="1" si="42"/>
        <v>0</v>
      </c>
      <c r="AO68" s="18">
        <f t="shared" ca="1" si="42"/>
        <v>0</v>
      </c>
      <c r="AP68" s="18">
        <f t="shared" ca="1" si="42"/>
        <v>0</v>
      </c>
      <c r="AQ68" s="18">
        <f t="shared" ca="1" si="42"/>
        <v>0</v>
      </c>
      <c r="AR68" s="18">
        <f t="shared" ca="1" si="42"/>
        <v>0</v>
      </c>
      <c r="AS68" s="18">
        <f t="shared" ca="1" si="42"/>
        <v>0</v>
      </c>
      <c r="AT68" s="18">
        <f t="shared" ca="1" si="42"/>
        <v>0</v>
      </c>
      <c r="AU68" s="18">
        <f t="shared" ca="1" si="42"/>
        <v>0</v>
      </c>
      <c r="AV68" s="18">
        <f t="shared" ca="1" si="42"/>
        <v>0</v>
      </c>
      <c r="AW68" s="18">
        <f t="shared" ca="1" si="42"/>
        <v>0</v>
      </c>
      <c r="AX68" s="18">
        <f t="shared" ca="1" si="42"/>
        <v>0</v>
      </c>
      <c r="AY68" s="18">
        <f t="shared" ca="1" si="43"/>
        <v>0</v>
      </c>
      <c r="AZ68" s="18">
        <f t="shared" ca="1" si="43"/>
        <v>0</v>
      </c>
      <c r="BA68" s="18">
        <f t="shared" ca="1" si="43"/>
        <v>0</v>
      </c>
      <c r="BB68" s="18">
        <f t="shared" ca="1" si="43"/>
        <v>0</v>
      </c>
      <c r="BC68" s="18">
        <f t="shared" ca="1" si="43"/>
        <v>0</v>
      </c>
      <c r="BD68" s="18">
        <f t="shared" ca="1" si="43"/>
        <v>31508910.722463999</v>
      </c>
      <c r="BE68" s="18">
        <f t="shared" ca="1" si="43"/>
        <v>0</v>
      </c>
      <c r="BF68" s="18">
        <f t="shared" ca="1" si="43"/>
        <v>0</v>
      </c>
      <c r="BG68" s="18">
        <f t="shared" ca="1" si="43"/>
        <v>0</v>
      </c>
      <c r="BH68" s="18">
        <f t="shared" ca="1" si="43"/>
        <v>0</v>
      </c>
      <c r="BI68" s="18">
        <f t="shared" ca="1" si="43"/>
        <v>0</v>
      </c>
      <c r="BJ68" s="18">
        <f t="shared" ca="1" si="43"/>
        <v>0</v>
      </c>
      <c r="BK68" s="18">
        <f t="shared" ca="1" si="43"/>
        <v>0</v>
      </c>
      <c r="BL68" s="18">
        <f t="shared" ca="1" si="43"/>
        <v>0</v>
      </c>
      <c r="BM68" s="18">
        <f t="shared" ca="1" si="43"/>
        <v>0</v>
      </c>
      <c r="BN68" s="18">
        <f t="shared" ca="1" si="43"/>
        <v>0</v>
      </c>
      <c r="BO68" s="18">
        <f t="shared" ca="1" si="46"/>
        <v>0</v>
      </c>
      <c r="BP68" s="18">
        <f t="shared" ca="1" si="46"/>
        <v>0</v>
      </c>
      <c r="BQ68" s="18">
        <f t="shared" ca="1" si="46"/>
        <v>0</v>
      </c>
      <c r="BR68" s="18">
        <f t="shared" ca="1" si="46"/>
        <v>0</v>
      </c>
      <c r="BS68" s="18">
        <f t="shared" ca="1" si="46"/>
        <v>0</v>
      </c>
      <c r="BT68" s="18">
        <f t="shared" ca="1" si="46"/>
        <v>0</v>
      </c>
      <c r="BU68" s="18">
        <f t="shared" ca="1" si="46"/>
        <v>0</v>
      </c>
      <c r="BV68" s="18">
        <f t="shared" ca="1" si="46"/>
        <v>0</v>
      </c>
      <c r="BW68" s="18">
        <f t="shared" ca="1" si="46"/>
        <v>0</v>
      </c>
      <c r="BX68" s="18">
        <f t="shared" ca="1" si="46"/>
        <v>0</v>
      </c>
      <c r="BY68" s="18">
        <f t="shared" ca="1" si="46"/>
        <v>0</v>
      </c>
      <c r="BZ68" s="18">
        <f t="shared" ca="1" si="46"/>
        <v>0</v>
      </c>
      <c r="CA68" s="18">
        <f t="shared" ca="1" si="46"/>
        <v>0</v>
      </c>
      <c r="CB68" s="18">
        <f t="shared" ca="1" si="46"/>
        <v>0</v>
      </c>
      <c r="CC68" s="18">
        <f t="shared" ca="1" si="46"/>
        <v>0</v>
      </c>
      <c r="CD68" s="18">
        <f t="shared" ca="1" si="47"/>
        <v>0</v>
      </c>
      <c r="CE68" s="18">
        <f t="shared" ca="1" si="47"/>
        <v>0</v>
      </c>
      <c r="CF68" s="18">
        <f t="shared" ca="1" si="47"/>
        <v>0</v>
      </c>
      <c r="CG68" s="18">
        <f t="shared" ca="1" si="47"/>
        <v>0</v>
      </c>
      <c r="CH68" s="18">
        <f t="shared" ca="1" si="47"/>
        <v>0</v>
      </c>
      <c r="CI68" s="18">
        <f t="shared" ca="1" si="47"/>
        <v>0</v>
      </c>
      <c r="CJ68" s="19">
        <f t="shared" ca="1" si="24"/>
        <v>428062160</v>
      </c>
      <c r="CK68" s="18">
        <f t="shared" ca="1" si="51"/>
        <v>0</v>
      </c>
      <c r="CL68" s="18">
        <f t="shared" ca="1" si="51"/>
        <v>0</v>
      </c>
      <c r="CM68" s="19">
        <f t="shared" ca="1" si="25"/>
        <v>428062160</v>
      </c>
      <c r="CN68" s="18">
        <f t="shared" ca="1" si="52"/>
        <v>0</v>
      </c>
      <c r="CO68" s="18">
        <f t="shared" ca="1" si="52"/>
        <v>428062160</v>
      </c>
      <c r="CP68" s="19">
        <f t="shared" ca="1" si="26"/>
        <v>0</v>
      </c>
      <c r="CQ68" s="18">
        <f t="shared" ca="1" si="48"/>
        <v>0</v>
      </c>
      <c r="CR68" s="18">
        <f t="shared" ca="1" si="48"/>
        <v>0</v>
      </c>
      <c r="CS68" s="18">
        <f t="shared" ca="1" si="48"/>
        <v>0</v>
      </c>
      <c r="CT68" s="18">
        <f t="shared" ca="1" si="48"/>
        <v>0</v>
      </c>
      <c r="CU68" s="18">
        <f t="shared" ca="1" si="48"/>
        <v>0</v>
      </c>
      <c r="CV68" s="19">
        <f t="shared" ca="1" si="50"/>
        <v>459571070.72246403</v>
      </c>
    </row>
    <row r="69" spans="1:100" ht="12.75" customHeight="1">
      <c r="A69" s="55" t="s">
        <v>273</v>
      </c>
      <c r="B69" s="17">
        <v>3012</v>
      </c>
      <c r="C69" s="56" t="s">
        <v>247</v>
      </c>
      <c r="D69" s="19">
        <f t="shared" ca="1" si="23"/>
        <v>0</v>
      </c>
      <c r="E69" s="18">
        <f t="shared" ca="1" si="44"/>
        <v>0</v>
      </c>
      <c r="F69" s="18">
        <f t="shared" ca="1" si="44"/>
        <v>0</v>
      </c>
      <c r="G69" s="18">
        <f t="shared" ca="1" si="44"/>
        <v>0</v>
      </c>
      <c r="H69" s="18">
        <f t="shared" ca="1" si="44"/>
        <v>0</v>
      </c>
      <c r="I69" s="18">
        <f t="shared" ca="1" si="44"/>
        <v>0</v>
      </c>
      <c r="J69" s="18">
        <f t="shared" ca="1" si="44"/>
        <v>0</v>
      </c>
      <c r="K69" s="18">
        <f t="shared" ca="1" si="44"/>
        <v>0</v>
      </c>
      <c r="L69" s="18">
        <f t="shared" ca="1" si="44"/>
        <v>0</v>
      </c>
      <c r="M69" s="18">
        <f t="shared" ca="1" si="44"/>
        <v>0</v>
      </c>
      <c r="N69" s="18">
        <f t="shared" ca="1" si="44"/>
        <v>0</v>
      </c>
      <c r="O69" s="18">
        <f t="shared" ca="1" si="44"/>
        <v>0</v>
      </c>
      <c r="P69" s="18">
        <f t="shared" ca="1" si="44"/>
        <v>0</v>
      </c>
      <c r="Q69" s="18">
        <f t="shared" ca="1" si="44"/>
        <v>0</v>
      </c>
      <c r="R69" s="18">
        <f t="shared" ca="1" si="44"/>
        <v>0</v>
      </c>
      <c r="S69" s="18">
        <f t="shared" ca="1" si="44"/>
        <v>0</v>
      </c>
      <c r="T69" s="18">
        <f t="shared" ca="1" si="1"/>
        <v>0</v>
      </c>
      <c r="U69" s="18">
        <f t="shared" ca="1" si="45"/>
        <v>0</v>
      </c>
      <c r="V69" s="18">
        <f t="shared" ca="1" si="45"/>
        <v>0</v>
      </c>
      <c r="W69" s="18">
        <f t="shared" ca="1" si="45"/>
        <v>0</v>
      </c>
      <c r="X69" s="18">
        <f t="shared" ca="1" si="45"/>
        <v>0</v>
      </c>
      <c r="Y69" s="18">
        <f t="shared" ca="1" si="45"/>
        <v>0</v>
      </c>
      <c r="Z69" s="18">
        <f t="shared" ca="1" si="45"/>
        <v>0</v>
      </c>
      <c r="AA69" s="18">
        <f t="shared" ca="1" si="45"/>
        <v>0</v>
      </c>
      <c r="AB69" s="18">
        <f t="shared" ca="1" si="45"/>
        <v>0</v>
      </c>
      <c r="AC69" s="18">
        <f t="shared" ca="1" si="45"/>
        <v>0</v>
      </c>
      <c r="AD69" s="18">
        <f t="shared" ca="1" si="45"/>
        <v>0</v>
      </c>
      <c r="AE69" s="18">
        <f t="shared" ca="1" si="45"/>
        <v>0</v>
      </c>
      <c r="AF69" s="18">
        <f t="shared" ca="1" si="45"/>
        <v>0</v>
      </c>
      <c r="AG69" s="18">
        <f t="shared" ca="1" si="45"/>
        <v>0</v>
      </c>
      <c r="AH69" s="18">
        <f t="shared" ca="1" si="45"/>
        <v>0</v>
      </c>
      <c r="AI69" s="18">
        <f t="shared" ca="1" si="45"/>
        <v>0</v>
      </c>
      <c r="AJ69" s="18">
        <f t="shared" ca="1" si="45"/>
        <v>0</v>
      </c>
      <c r="AK69" s="18">
        <f t="shared" ca="1" si="42"/>
        <v>0</v>
      </c>
      <c r="AL69" s="18">
        <f t="shared" ca="1" si="42"/>
        <v>0</v>
      </c>
      <c r="AM69" s="18">
        <f t="shared" ca="1" si="42"/>
        <v>0</v>
      </c>
      <c r="AN69" s="18">
        <f t="shared" ca="1" si="42"/>
        <v>0</v>
      </c>
      <c r="AO69" s="18">
        <f t="shared" ca="1" si="42"/>
        <v>0</v>
      </c>
      <c r="AP69" s="18">
        <f t="shared" ca="1" si="42"/>
        <v>0</v>
      </c>
      <c r="AQ69" s="18">
        <f t="shared" ca="1" si="42"/>
        <v>0</v>
      </c>
      <c r="AR69" s="18">
        <f t="shared" ca="1" si="42"/>
        <v>0</v>
      </c>
      <c r="AS69" s="18">
        <f t="shared" ca="1" si="42"/>
        <v>0</v>
      </c>
      <c r="AT69" s="18">
        <f t="shared" ca="1" si="42"/>
        <v>0</v>
      </c>
      <c r="AU69" s="18">
        <f t="shared" ca="1" si="42"/>
        <v>0</v>
      </c>
      <c r="AV69" s="18">
        <f t="shared" ca="1" si="42"/>
        <v>0</v>
      </c>
      <c r="AW69" s="18">
        <f t="shared" ca="1" si="42"/>
        <v>0</v>
      </c>
      <c r="AX69" s="18">
        <f t="shared" ca="1" si="42"/>
        <v>0</v>
      </c>
      <c r="AY69" s="18">
        <f t="shared" ca="1" si="43"/>
        <v>0</v>
      </c>
      <c r="AZ69" s="18">
        <f t="shared" ca="1" si="43"/>
        <v>0</v>
      </c>
      <c r="BA69" s="18">
        <f t="shared" ca="1" si="43"/>
        <v>0</v>
      </c>
      <c r="BB69" s="18">
        <f t="shared" ca="1" si="43"/>
        <v>0</v>
      </c>
      <c r="BC69" s="18">
        <f t="shared" ca="1" si="43"/>
        <v>0</v>
      </c>
      <c r="BD69" s="18">
        <f t="shared" ca="1" si="43"/>
        <v>39238.92</v>
      </c>
      <c r="BE69" s="18">
        <f t="shared" ca="1" si="43"/>
        <v>0</v>
      </c>
      <c r="BF69" s="18">
        <f t="shared" ca="1" si="43"/>
        <v>0</v>
      </c>
      <c r="BG69" s="18">
        <f t="shared" ca="1" si="43"/>
        <v>0</v>
      </c>
      <c r="BH69" s="18">
        <f t="shared" ca="1" si="43"/>
        <v>0</v>
      </c>
      <c r="BI69" s="18">
        <f t="shared" ca="1" si="43"/>
        <v>0</v>
      </c>
      <c r="BJ69" s="18">
        <f t="shared" ca="1" si="43"/>
        <v>0</v>
      </c>
      <c r="BK69" s="18">
        <f t="shared" ca="1" si="43"/>
        <v>0</v>
      </c>
      <c r="BL69" s="18">
        <f t="shared" ca="1" si="43"/>
        <v>0</v>
      </c>
      <c r="BM69" s="18">
        <f t="shared" ca="1" si="43"/>
        <v>0</v>
      </c>
      <c r="BN69" s="18">
        <f t="shared" ca="1" si="43"/>
        <v>0</v>
      </c>
      <c r="BO69" s="18">
        <f t="shared" ca="1" si="46"/>
        <v>0</v>
      </c>
      <c r="BP69" s="18">
        <f t="shared" ca="1" si="46"/>
        <v>0</v>
      </c>
      <c r="BQ69" s="18">
        <f t="shared" ca="1" si="46"/>
        <v>0</v>
      </c>
      <c r="BR69" s="18">
        <f t="shared" ca="1" si="46"/>
        <v>0</v>
      </c>
      <c r="BS69" s="18">
        <f t="shared" ca="1" si="46"/>
        <v>0</v>
      </c>
      <c r="BT69" s="18">
        <f t="shared" ca="1" si="46"/>
        <v>0</v>
      </c>
      <c r="BU69" s="18">
        <f t="shared" ca="1" si="46"/>
        <v>0</v>
      </c>
      <c r="BV69" s="18">
        <f t="shared" ca="1" si="46"/>
        <v>0</v>
      </c>
      <c r="BW69" s="18">
        <f t="shared" ca="1" si="46"/>
        <v>0</v>
      </c>
      <c r="BX69" s="18">
        <f t="shared" ca="1" si="46"/>
        <v>0</v>
      </c>
      <c r="BY69" s="18">
        <f t="shared" ca="1" si="46"/>
        <v>0</v>
      </c>
      <c r="BZ69" s="18">
        <f t="shared" ca="1" si="46"/>
        <v>0</v>
      </c>
      <c r="CA69" s="18">
        <f t="shared" ca="1" si="46"/>
        <v>0</v>
      </c>
      <c r="CB69" s="18">
        <f t="shared" ca="1" si="46"/>
        <v>0</v>
      </c>
      <c r="CC69" s="18">
        <f t="shared" ca="1" si="46"/>
        <v>0</v>
      </c>
      <c r="CD69" s="18">
        <f t="shared" ca="1" si="47"/>
        <v>0</v>
      </c>
      <c r="CE69" s="18">
        <f t="shared" ca="1" si="47"/>
        <v>0</v>
      </c>
      <c r="CF69" s="18">
        <f t="shared" ca="1" si="47"/>
        <v>0</v>
      </c>
      <c r="CG69" s="18">
        <f t="shared" ca="1" si="47"/>
        <v>0</v>
      </c>
      <c r="CH69" s="18">
        <f t="shared" ca="1" si="47"/>
        <v>0</v>
      </c>
      <c r="CI69" s="18">
        <f t="shared" ca="1" si="47"/>
        <v>0</v>
      </c>
      <c r="CJ69" s="19">
        <f t="shared" ca="1" si="24"/>
        <v>99927207.909999952</v>
      </c>
      <c r="CK69" s="18">
        <f t="shared" ca="1" si="51"/>
        <v>0</v>
      </c>
      <c r="CL69" s="18">
        <f t="shared" ca="1" si="51"/>
        <v>0</v>
      </c>
      <c r="CM69" s="19">
        <f t="shared" ca="1" si="25"/>
        <v>99927207.909999952</v>
      </c>
      <c r="CN69" s="18">
        <f t="shared" ca="1" si="52"/>
        <v>1593412.76</v>
      </c>
      <c r="CO69" s="18">
        <f t="shared" ca="1" si="52"/>
        <v>98333795.149999946</v>
      </c>
      <c r="CP69" s="19">
        <f t="shared" ca="1" si="26"/>
        <v>0</v>
      </c>
      <c r="CQ69" s="18">
        <f t="shared" ca="1" si="48"/>
        <v>0</v>
      </c>
      <c r="CR69" s="18">
        <f t="shared" ca="1" si="48"/>
        <v>0</v>
      </c>
      <c r="CS69" s="18">
        <f t="shared" ca="1" si="48"/>
        <v>0</v>
      </c>
      <c r="CT69" s="18">
        <f t="shared" ca="1" si="48"/>
        <v>0</v>
      </c>
      <c r="CU69" s="18">
        <f t="shared" ca="1" si="48"/>
        <v>0</v>
      </c>
      <c r="CV69" s="19">
        <f t="shared" ca="1" si="50"/>
        <v>99966446.829999954</v>
      </c>
    </row>
    <row r="70" spans="1:100" ht="12.75" customHeight="1">
      <c r="A70" s="55" t="s">
        <v>275</v>
      </c>
      <c r="B70" s="17">
        <v>3016</v>
      </c>
      <c r="C70" s="56" t="s">
        <v>247</v>
      </c>
      <c r="D70" s="19">
        <f t="shared" ca="1" si="23"/>
        <v>0</v>
      </c>
      <c r="E70" s="18">
        <f t="shared" ca="1" si="44"/>
        <v>0</v>
      </c>
      <c r="F70" s="18">
        <f t="shared" ca="1" si="44"/>
        <v>0</v>
      </c>
      <c r="G70" s="18">
        <f t="shared" ca="1" si="44"/>
        <v>0</v>
      </c>
      <c r="H70" s="18">
        <f t="shared" ca="1" si="44"/>
        <v>0</v>
      </c>
      <c r="I70" s="18">
        <f t="shared" ca="1" si="44"/>
        <v>0</v>
      </c>
      <c r="J70" s="18">
        <f t="shared" ca="1" si="44"/>
        <v>0</v>
      </c>
      <c r="K70" s="18">
        <f t="shared" ca="1" si="44"/>
        <v>0</v>
      </c>
      <c r="L70" s="18">
        <f t="shared" ca="1" si="44"/>
        <v>0</v>
      </c>
      <c r="M70" s="18">
        <f t="shared" ca="1" si="44"/>
        <v>0</v>
      </c>
      <c r="N70" s="18">
        <f t="shared" ca="1" si="44"/>
        <v>0</v>
      </c>
      <c r="O70" s="18">
        <f t="shared" ca="1" si="44"/>
        <v>0</v>
      </c>
      <c r="P70" s="18">
        <f t="shared" ca="1" si="44"/>
        <v>0</v>
      </c>
      <c r="Q70" s="18">
        <f t="shared" ca="1" si="44"/>
        <v>0</v>
      </c>
      <c r="R70" s="18">
        <f t="shared" ca="1" si="44"/>
        <v>0</v>
      </c>
      <c r="S70" s="18">
        <f t="shared" ca="1" si="44"/>
        <v>0</v>
      </c>
      <c r="T70" s="18">
        <f t="shared" ca="1" si="1"/>
        <v>0</v>
      </c>
      <c r="U70" s="18">
        <f t="shared" ca="1" si="45"/>
        <v>0</v>
      </c>
      <c r="V70" s="18">
        <f t="shared" ca="1" si="45"/>
        <v>0</v>
      </c>
      <c r="W70" s="18">
        <f t="shared" ca="1" si="45"/>
        <v>0</v>
      </c>
      <c r="X70" s="18">
        <f t="shared" ca="1" si="45"/>
        <v>0</v>
      </c>
      <c r="Y70" s="18">
        <f t="shared" ca="1" si="45"/>
        <v>0</v>
      </c>
      <c r="Z70" s="18">
        <f t="shared" ca="1" si="45"/>
        <v>0</v>
      </c>
      <c r="AA70" s="18">
        <f t="shared" ca="1" si="45"/>
        <v>0</v>
      </c>
      <c r="AB70" s="18">
        <f t="shared" ca="1" si="45"/>
        <v>0</v>
      </c>
      <c r="AC70" s="18">
        <f t="shared" ca="1" si="45"/>
        <v>0</v>
      </c>
      <c r="AD70" s="18">
        <f t="shared" ca="1" si="45"/>
        <v>0</v>
      </c>
      <c r="AE70" s="18">
        <f t="shared" ca="1" si="45"/>
        <v>0</v>
      </c>
      <c r="AF70" s="18">
        <f t="shared" ca="1" si="45"/>
        <v>0</v>
      </c>
      <c r="AG70" s="18">
        <f t="shared" ca="1" si="45"/>
        <v>0</v>
      </c>
      <c r="AH70" s="18">
        <f t="shared" ca="1" si="45"/>
        <v>0</v>
      </c>
      <c r="AI70" s="18">
        <f t="shared" ca="1" si="45"/>
        <v>0</v>
      </c>
      <c r="AJ70" s="18">
        <f t="shared" ref="AJ70:AY72" ca="1" si="53">IFERROR(IF($C$2="Yurtiçi",INDIRECT("'"&amp;$B$2&amp;"'!"&amp;ADDRESS(MATCH($B70,INDIRECT("'"&amp;$B$2&amp;"'!$B$1:$B$1095"),0),MATCH(AJ$5,INDIRECT("'"&amp;$B$2&amp;"'!5:5"),0))),IF($C$2="Yurtdışı",INDIRECT("'"&amp;$B$2&amp;"'!"&amp;ADDRESS(MATCH($B70,INDIRECT("'"&amp;$B$2&amp;"'!$B$1:$B$1095"),0),MATCH(AJ$5,INDIRECT("'"&amp;$B$2&amp;"'!5:5"),0)+1)),INDIRECT("'"&amp;$B$2&amp;"'!"&amp;ADDRESS(MATCH($B70,INDIRECT("'"&amp;$B$2&amp;"'!$B$1:$B$1095"),0),MATCH(AJ$5,INDIRECT("'"&amp;$B$2&amp;"'!5:5"),0)))+INDIRECT("'"&amp;$B$2&amp;"'!"&amp;ADDRESS(MATCH($B70,INDIRECT("'"&amp;$B$2&amp;"'!$B$1:$B$1095"),0),MATCH(AJ$5,INDIRECT("'"&amp;$B$2&amp;"'!5:5"),0)+1)))),0)</f>
        <v>0</v>
      </c>
      <c r="AK70" s="18">
        <f t="shared" ca="1" si="53"/>
        <v>0</v>
      </c>
      <c r="AL70" s="18">
        <f t="shared" ca="1" si="53"/>
        <v>0</v>
      </c>
      <c r="AM70" s="18">
        <f t="shared" ca="1" si="53"/>
        <v>0</v>
      </c>
      <c r="AN70" s="18">
        <f t="shared" ca="1" si="53"/>
        <v>0</v>
      </c>
      <c r="AO70" s="18">
        <f t="shared" ca="1" si="53"/>
        <v>0</v>
      </c>
      <c r="AP70" s="18">
        <f t="shared" ca="1" si="53"/>
        <v>0</v>
      </c>
      <c r="AQ70" s="18">
        <f t="shared" ca="1" si="53"/>
        <v>0</v>
      </c>
      <c r="AR70" s="18">
        <f t="shared" ca="1" si="53"/>
        <v>0</v>
      </c>
      <c r="AS70" s="18">
        <f t="shared" ca="1" si="53"/>
        <v>0</v>
      </c>
      <c r="AT70" s="18">
        <f t="shared" ca="1" si="53"/>
        <v>0</v>
      </c>
      <c r="AU70" s="18">
        <f t="shared" ca="1" si="53"/>
        <v>0</v>
      </c>
      <c r="AV70" s="18">
        <f t="shared" ca="1" si="53"/>
        <v>0</v>
      </c>
      <c r="AW70" s="18">
        <f t="shared" ca="1" si="53"/>
        <v>0</v>
      </c>
      <c r="AX70" s="18">
        <f t="shared" ca="1" si="53"/>
        <v>0</v>
      </c>
      <c r="AY70" s="18">
        <f t="shared" ca="1" si="53"/>
        <v>0</v>
      </c>
      <c r="AZ70" s="18">
        <f t="shared" ref="AZ70:BO72" ca="1" si="54">IFERROR(IF($C$2="Yurtiçi",INDIRECT("'"&amp;$B$2&amp;"'!"&amp;ADDRESS(MATCH($B70,INDIRECT("'"&amp;$B$2&amp;"'!$B$1:$B$1095"),0),MATCH(AZ$5,INDIRECT("'"&amp;$B$2&amp;"'!5:5"),0))),IF($C$2="Yurtdışı",INDIRECT("'"&amp;$B$2&amp;"'!"&amp;ADDRESS(MATCH($B70,INDIRECT("'"&amp;$B$2&amp;"'!$B$1:$B$1095"),0),MATCH(AZ$5,INDIRECT("'"&amp;$B$2&amp;"'!5:5"),0)+1)),INDIRECT("'"&amp;$B$2&amp;"'!"&amp;ADDRESS(MATCH($B70,INDIRECT("'"&amp;$B$2&amp;"'!$B$1:$B$1095"),0),MATCH(AZ$5,INDIRECT("'"&amp;$B$2&amp;"'!5:5"),0)))+INDIRECT("'"&amp;$B$2&amp;"'!"&amp;ADDRESS(MATCH($B70,INDIRECT("'"&amp;$B$2&amp;"'!$B$1:$B$1095"),0),MATCH(AZ$5,INDIRECT("'"&amp;$B$2&amp;"'!5:5"),0)+1)))),0)</f>
        <v>0</v>
      </c>
      <c r="BA70" s="18">
        <f t="shared" ca="1" si="54"/>
        <v>0</v>
      </c>
      <c r="BB70" s="18">
        <f t="shared" ca="1" si="54"/>
        <v>0</v>
      </c>
      <c r="BC70" s="18">
        <f t="shared" ca="1" si="54"/>
        <v>0</v>
      </c>
      <c r="BD70" s="18">
        <f t="shared" ca="1" si="54"/>
        <v>469537152.12998199</v>
      </c>
      <c r="BE70" s="18">
        <f t="shared" ca="1" si="54"/>
        <v>45467481.359999798</v>
      </c>
      <c r="BF70" s="18">
        <f t="shared" ca="1" si="54"/>
        <v>0</v>
      </c>
      <c r="BG70" s="18">
        <f t="shared" ca="1" si="54"/>
        <v>0</v>
      </c>
      <c r="BH70" s="18">
        <f t="shared" ca="1" si="54"/>
        <v>0</v>
      </c>
      <c r="BI70" s="18">
        <f t="shared" ca="1" si="54"/>
        <v>0</v>
      </c>
      <c r="BJ70" s="18">
        <f t="shared" ca="1" si="54"/>
        <v>0</v>
      </c>
      <c r="BK70" s="18">
        <f t="shared" ca="1" si="54"/>
        <v>0</v>
      </c>
      <c r="BL70" s="18">
        <f t="shared" ca="1" si="54"/>
        <v>0</v>
      </c>
      <c r="BM70" s="18">
        <f t="shared" ca="1" si="54"/>
        <v>0</v>
      </c>
      <c r="BN70" s="18">
        <f t="shared" ca="1" si="54"/>
        <v>0</v>
      </c>
      <c r="BO70" s="18">
        <f t="shared" ca="1" si="54"/>
        <v>0</v>
      </c>
      <c r="BP70" s="18">
        <f t="shared" ca="1" si="46"/>
        <v>0</v>
      </c>
      <c r="BQ70" s="18">
        <f t="shared" ca="1" si="46"/>
        <v>0</v>
      </c>
      <c r="BR70" s="18">
        <f t="shared" ca="1" si="46"/>
        <v>0</v>
      </c>
      <c r="BS70" s="18">
        <f t="shared" ca="1" si="46"/>
        <v>0</v>
      </c>
      <c r="BT70" s="18">
        <f t="shared" ca="1" si="46"/>
        <v>0</v>
      </c>
      <c r="BU70" s="18">
        <f t="shared" ca="1" si="46"/>
        <v>0</v>
      </c>
      <c r="BV70" s="18">
        <f t="shared" ca="1" si="46"/>
        <v>0</v>
      </c>
      <c r="BW70" s="18">
        <f t="shared" ca="1" si="46"/>
        <v>0</v>
      </c>
      <c r="BX70" s="18">
        <f t="shared" ca="1" si="46"/>
        <v>0</v>
      </c>
      <c r="BY70" s="18">
        <f t="shared" ca="1" si="46"/>
        <v>0</v>
      </c>
      <c r="BZ70" s="18">
        <f t="shared" ca="1" si="46"/>
        <v>0</v>
      </c>
      <c r="CA70" s="18">
        <f t="shared" ca="1" si="46"/>
        <v>0</v>
      </c>
      <c r="CB70" s="18">
        <f t="shared" ca="1" si="46"/>
        <v>0</v>
      </c>
      <c r="CC70" s="18">
        <f t="shared" ca="1" si="46"/>
        <v>0</v>
      </c>
      <c r="CD70" s="18">
        <f t="shared" ca="1" si="47"/>
        <v>0</v>
      </c>
      <c r="CE70" s="18">
        <f t="shared" ca="1" si="47"/>
        <v>0</v>
      </c>
      <c r="CF70" s="18">
        <f t="shared" ca="1" si="47"/>
        <v>0</v>
      </c>
      <c r="CG70" s="18">
        <f t="shared" ca="1" si="47"/>
        <v>0</v>
      </c>
      <c r="CH70" s="18">
        <f t="shared" ca="1" si="47"/>
        <v>0</v>
      </c>
      <c r="CI70" s="18">
        <f t="shared" ca="1" si="47"/>
        <v>0</v>
      </c>
      <c r="CJ70" s="19">
        <f t="shared" ca="1" si="24"/>
        <v>2712767507.9699926</v>
      </c>
      <c r="CK70" s="18">
        <f t="shared" ca="1" si="51"/>
        <v>11084089.250000006</v>
      </c>
      <c r="CL70" s="18">
        <f t="shared" ca="1" si="51"/>
        <v>548974.73</v>
      </c>
      <c r="CM70" s="19">
        <f t="shared" ca="1" si="25"/>
        <v>601147755.28999829</v>
      </c>
      <c r="CN70" s="18">
        <f t="shared" ca="1" si="52"/>
        <v>4706262.8100000033</v>
      </c>
      <c r="CO70" s="18">
        <f t="shared" ca="1" si="52"/>
        <v>596441492.47999823</v>
      </c>
      <c r="CP70" s="19">
        <f t="shared" ca="1" si="26"/>
        <v>2099986688.6999943</v>
      </c>
      <c r="CQ70" s="18">
        <f t="shared" ca="1" si="48"/>
        <v>14546955.859999971</v>
      </c>
      <c r="CR70" s="18">
        <f t="shared" ca="1" si="48"/>
        <v>2085439732.8399944</v>
      </c>
      <c r="CS70" s="18">
        <f t="shared" ca="1" si="48"/>
        <v>6276252.0399999758</v>
      </c>
      <c r="CT70" s="18">
        <f t="shared" ca="1" si="48"/>
        <v>0</v>
      </c>
      <c r="CU70" s="18">
        <f t="shared" ca="1" si="48"/>
        <v>0</v>
      </c>
      <c r="CV70" s="19">
        <f t="shared" ca="1" si="50"/>
        <v>3234048393.4999743</v>
      </c>
    </row>
    <row r="71" spans="1:100" ht="12.75" customHeight="1">
      <c r="A71" s="55" t="s">
        <v>277</v>
      </c>
      <c r="B71" s="17">
        <v>3017</v>
      </c>
      <c r="C71" s="56" t="s">
        <v>247</v>
      </c>
      <c r="D71" s="19">
        <f t="shared" ca="1" si="23"/>
        <v>0</v>
      </c>
      <c r="E71" s="18">
        <f t="shared" ref="E71:S72" ca="1" si="55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55"/>
        <v>0</v>
      </c>
      <c r="G71" s="18">
        <f t="shared" ca="1" si="55"/>
        <v>0</v>
      </c>
      <c r="H71" s="18">
        <f t="shared" ca="1" si="55"/>
        <v>0</v>
      </c>
      <c r="I71" s="18">
        <f t="shared" ca="1" si="55"/>
        <v>0</v>
      </c>
      <c r="J71" s="18">
        <f t="shared" ca="1" si="55"/>
        <v>0</v>
      </c>
      <c r="K71" s="18">
        <f t="shared" ca="1" si="55"/>
        <v>0</v>
      </c>
      <c r="L71" s="18">
        <f t="shared" ca="1" si="55"/>
        <v>0</v>
      </c>
      <c r="M71" s="18">
        <f t="shared" ca="1" si="55"/>
        <v>0</v>
      </c>
      <c r="N71" s="18">
        <f t="shared" ca="1" si="55"/>
        <v>0</v>
      </c>
      <c r="O71" s="18">
        <f t="shared" ca="1" si="55"/>
        <v>0</v>
      </c>
      <c r="P71" s="18">
        <f t="shared" ca="1" si="55"/>
        <v>0</v>
      </c>
      <c r="Q71" s="18">
        <f t="shared" ca="1" si="55"/>
        <v>0</v>
      </c>
      <c r="R71" s="18">
        <f t="shared" ca="1" si="55"/>
        <v>0</v>
      </c>
      <c r="S71" s="18">
        <f t="shared" ca="1" si="55"/>
        <v>0</v>
      </c>
      <c r="T71" s="18">
        <f t="shared" ref="T71:T72" ca="1" si="56">IFERROR(IF($C$2="Yurtiçi",INDIRECT("'"&amp;$B$2&amp;"'!"&amp;ADDRESS(MATCH($B71,INDIRECT("'"&amp;$B$2&amp;"'!$B$1:$B$1095"),0),MATCH("715-Yeşilkart Hariç",INDIRECT("'"&amp;$B$2&amp;"'!5:5"),0))),IF($C$2="Yurtdışı",INDIRECT("'"&amp;$B$2&amp;"'!"&amp;ADDRESS(MATCH($B71,INDIRECT("'"&amp;$B$2&amp;"'!$B$1:$B$1095"),0),MATCH("715-Yeşilkart Hariç",INDIRECT("'"&amp;$B$2&amp;"'!5:5"),0)+1)),INDIRECT("'"&amp;$B$2&amp;"'!"&amp;ADDRESS(MATCH($B71,INDIRECT("'"&amp;$B$2&amp;"'!$B$1:$B$1095"),0),MATCH("715-Yeşilkart Hariç",INDIRECT("'"&amp;$B$2&amp;"'!5:5"),0)))+INDIRECT("'"&amp;$B$2&amp;"'!"&amp;ADDRESS(MATCH($B71,INDIRECT("'"&amp;$B$2&amp;"'!$B$1:$B$1095"),0),MATCH("715-Yeşilkart Hariç",INDIRECT("'"&amp;$B$2&amp;"'!5:5"),0)+1)))),0)</f>
        <v>0</v>
      </c>
      <c r="U71" s="18">
        <f t="shared" ref="U71:AJ72" ca="1" si="57">IFERROR(IF($C$2="Yurtiçi",INDIRECT("'"&amp;$B$2&amp;"'!"&amp;ADDRESS(MATCH($B71,INDIRECT("'"&amp;$B$2&amp;"'!$B$1:$B$1095"),0),MATCH(U$5,INDIRECT("'"&amp;$B$2&amp;"'!5:5"),0))),IF($C$2="Yurtdışı",INDIRECT("'"&amp;$B$2&amp;"'!"&amp;ADDRESS(MATCH($B71,INDIRECT("'"&amp;$B$2&amp;"'!$B$1:$B$1095"),0),MATCH(U$5,INDIRECT("'"&amp;$B$2&amp;"'!5:5"),0)+1)),INDIRECT("'"&amp;$B$2&amp;"'!"&amp;ADDRESS(MATCH($B71,INDIRECT("'"&amp;$B$2&amp;"'!$B$1:$B$1095"),0),MATCH(U$5,INDIRECT("'"&amp;$B$2&amp;"'!5:5"),0)))+INDIRECT("'"&amp;$B$2&amp;"'!"&amp;ADDRESS(MATCH($B71,INDIRECT("'"&amp;$B$2&amp;"'!$B$1:$B$1095"),0),MATCH(U$5,INDIRECT("'"&amp;$B$2&amp;"'!5:5"),0)+1)))),0)</f>
        <v>0</v>
      </c>
      <c r="V71" s="18">
        <f t="shared" ca="1" si="57"/>
        <v>0</v>
      </c>
      <c r="W71" s="18">
        <f t="shared" ca="1" si="57"/>
        <v>0</v>
      </c>
      <c r="X71" s="18">
        <f t="shared" ca="1" si="57"/>
        <v>0</v>
      </c>
      <c r="Y71" s="18">
        <f t="shared" ca="1" si="57"/>
        <v>0</v>
      </c>
      <c r="Z71" s="18">
        <f t="shared" ca="1" si="57"/>
        <v>0</v>
      </c>
      <c r="AA71" s="18">
        <f t="shared" ca="1" si="57"/>
        <v>0</v>
      </c>
      <c r="AB71" s="18">
        <f t="shared" ca="1" si="57"/>
        <v>0</v>
      </c>
      <c r="AC71" s="18">
        <f t="shared" ca="1" si="57"/>
        <v>0</v>
      </c>
      <c r="AD71" s="18">
        <f t="shared" ca="1" si="57"/>
        <v>0</v>
      </c>
      <c r="AE71" s="18">
        <f t="shared" ca="1" si="57"/>
        <v>0</v>
      </c>
      <c r="AF71" s="18">
        <f t="shared" ca="1" si="57"/>
        <v>0</v>
      </c>
      <c r="AG71" s="18">
        <f t="shared" ca="1" si="57"/>
        <v>0</v>
      </c>
      <c r="AH71" s="18">
        <f t="shared" ca="1" si="57"/>
        <v>0</v>
      </c>
      <c r="AI71" s="18">
        <f t="shared" ca="1" si="57"/>
        <v>0</v>
      </c>
      <c r="AJ71" s="18">
        <f t="shared" ca="1" si="57"/>
        <v>0</v>
      </c>
      <c r="AK71" s="18">
        <f t="shared" ca="1" si="53"/>
        <v>0</v>
      </c>
      <c r="AL71" s="18">
        <f t="shared" ca="1" si="53"/>
        <v>0</v>
      </c>
      <c r="AM71" s="18">
        <f t="shared" ca="1" si="53"/>
        <v>0</v>
      </c>
      <c r="AN71" s="18">
        <f t="shared" ca="1" si="53"/>
        <v>0</v>
      </c>
      <c r="AO71" s="18">
        <f t="shared" ca="1" si="53"/>
        <v>0</v>
      </c>
      <c r="AP71" s="18">
        <f t="shared" ca="1" si="53"/>
        <v>0</v>
      </c>
      <c r="AQ71" s="18">
        <f t="shared" ca="1" si="53"/>
        <v>0</v>
      </c>
      <c r="AR71" s="18">
        <f t="shared" ca="1" si="53"/>
        <v>0</v>
      </c>
      <c r="AS71" s="18">
        <f t="shared" ca="1" si="53"/>
        <v>0</v>
      </c>
      <c r="AT71" s="18">
        <f t="shared" ca="1" si="53"/>
        <v>0</v>
      </c>
      <c r="AU71" s="18">
        <f t="shared" ca="1" si="53"/>
        <v>0</v>
      </c>
      <c r="AV71" s="18">
        <f t="shared" ca="1" si="53"/>
        <v>0</v>
      </c>
      <c r="AW71" s="18">
        <f t="shared" ca="1" si="53"/>
        <v>0</v>
      </c>
      <c r="AX71" s="18">
        <f t="shared" ca="1" si="53"/>
        <v>0</v>
      </c>
      <c r="AY71" s="18">
        <f t="shared" ca="1" si="53"/>
        <v>0</v>
      </c>
      <c r="AZ71" s="18">
        <f t="shared" ca="1" si="54"/>
        <v>0</v>
      </c>
      <c r="BA71" s="18">
        <f t="shared" ca="1" si="54"/>
        <v>0</v>
      </c>
      <c r="BB71" s="18">
        <f t="shared" ca="1" si="54"/>
        <v>0</v>
      </c>
      <c r="BC71" s="18">
        <f t="shared" ca="1" si="54"/>
        <v>0</v>
      </c>
      <c r="BD71" s="18">
        <f t="shared" ca="1" si="54"/>
        <v>736870105.72990501</v>
      </c>
      <c r="BE71" s="18">
        <f t="shared" ca="1" si="54"/>
        <v>728258826.61003077</v>
      </c>
      <c r="BF71" s="18">
        <f t="shared" ca="1" si="54"/>
        <v>0</v>
      </c>
      <c r="BG71" s="18">
        <f t="shared" ca="1" si="54"/>
        <v>0</v>
      </c>
      <c r="BH71" s="18">
        <f t="shared" ca="1" si="54"/>
        <v>0</v>
      </c>
      <c r="BI71" s="18">
        <f t="shared" ca="1" si="54"/>
        <v>0</v>
      </c>
      <c r="BJ71" s="18">
        <f t="shared" ca="1" si="54"/>
        <v>0</v>
      </c>
      <c r="BK71" s="18">
        <f t="shared" ca="1" si="54"/>
        <v>0</v>
      </c>
      <c r="BL71" s="18">
        <f t="shared" ca="1" si="54"/>
        <v>0</v>
      </c>
      <c r="BM71" s="18">
        <f t="shared" ca="1" si="54"/>
        <v>0</v>
      </c>
      <c r="BN71" s="18">
        <f t="shared" ca="1" si="54"/>
        <v>0</v>
      </c>
      <c r="BO71" s="18">
        <f t="shared" ca="1" si="54"/>
        <v>0</v>
      </c>
      <c r="BP71" s="18">
        <f t="shared" ref="BP71:CE72" ca="1" si="58">IFERROR(IF($C$2="Yurtiçi",INDIRECT("'"&amp;$B$2&amp;"'!"&amp;ADDRESS(MATCH($B71,INDIRECT("'"&amp;$B$2&amp;"'!$B$1:$B$1095"),0),MATCH(BP$5,INDIRECT("'"&amp;$B$2&amp;"'!5:5"),0))),IF($C$2="Yurtdışı",INDIRECT("'"&amp;$B$2&amp;"'!"&amp;ADDRESS(MATCH($B71,INDIRECT("'"&amp;$B$2&amp;"'!$B$1:$B$1095"),0),MATCH(BP$5,INDIRECT("'"&amp;$B$2&amp;"'!5:5"),0)+1)),INDIRECT("'"&amp;$B$2&amp;"'!"&amp;ADDRESS(MATCH($B71,INDIRECT("'"&amp;$B$2&amp;"'!$B$1:$B$1095"),0),MATCH(BP$5,INDIRECT("'"&amp;$B$2&amp;"'!5:5"),0)))+INDIRECT("'"&amp;$B$2&amp;"'!"&amp;ADDRESS(MATCH($B71,INDIRECT("'"&amp;$B$2&amp;"'!$B$1:$B$1095"),0),MATCH(BP$5,INDIRECT("'"&amp;$B$2&amp;"'!5:5"),0)+1)))),0)</f>
        <v>0</v>
      </c>
      <c r="BQ71" s="18">
        <f t="shared" ca="1" si="58"/>
        <v>0</v>
      </c>
      <c r="BR71" s="18">
        <f t="shared" ca="1" si="58"/>
        <v>0</v>
      </c>
      <c r="BS71" s="18">
        <f t="shared" ca="1" si="58"/>
        <v>0</v>
      </c>
      <c r="BT71" s="18">
        <f t="shared" ca="1" si="58"/>
        <v>0</v>
      </c>
      <c r="BU71" s="18">
        <f t="shared" ca="1" si="58"/>
        <v>0</v>
      </c>
      <c r="BV71" s="18">
        <f t="shared" ca="1" si="58"/>
        <v>0</v>
      </c>
      <c r="BW71" s="18">
        <f t="shared" ca="1" si="58"/>
        <v>0</v>
      </c>
      <c r="BX71" s="18">
        <f t="shared" ca="1" si="58"/>
        <v>0</v>
      </c>
      <c r="BY71" s="18">
        <f t="shared" ca="1" si="58"/>
        <v>0</v>
      </c>
      <c r="BZ71" s="18">
        <f t="shared" ca="1" si="58"/>
        <v>0</v>
      </c>
      <c r="CA71" s="18">
        <f t="shared" ca="1" si="58"/>
        <v>0</v>
      </c>
      <c r="CB71" s="18">
        <f t="shared" ca="1" si="58"/>
        <v>0</v>
      </c>
      <c r="CC71" s="18">
        <f t="shared" ca="1" si="58"/>
        <v>0</v>
      </c>
      <c r="CD71" s="18">
        <f t="shared" ca="1" si="58"/>
        <v>0</v>
      </c>
      <c r="CE71" s="18">
        <f t="shared" ca="1" si="58"/>
        <v>0</v>
      </c>
      <c r="CF71" s="18">
        <f t="shared" ref="CD71:CI72" ca="1" si="59">IFERROR(IF($C$2="Yurtiçi",INDIRECT("'"&amp;$B$2&amp;"'!"&amp;ADDRESS(MATCH($B71,INDIRECT("'"&amp;$B$2&amp;"'!$B$1:$B$1095"),0),MATCH(CF$5,INDIRECT("'"&amp;$B$2&amp;"'!5:5"),0))),IF($C$2="Yurtdışı",INDIRECT("'"&amp;$B$2&amp;"'!"&amp;ADDRESS(MATCH($B71,INDIRECT("'"&amp;$B$2&amp;"'!$B$1:$B$1095"),0),MATCH(CF$5,INDIRECT("'"&amp;$B$2&amp;"'!5:5"),0)+1)),INDIRECT("'"&amp;$B$2&amp;"'!"&amp;ADDRESS(MATCH($B71,INDIRECT("'"&amp;$B$2&amp;"'!$B$1:$B$1095"),0),MATCH(CF$5,INDIRECT("'"&amp;$B$2&amp;"'!5:5"),0)))+INDIRECT("'"&amp;$B$2&amp;"'!"&amp;ADDRESS(MATCH($B71,INDIRECT("'"&amp;$B$2&amp;"'!$B$1:$B$1095"),0),MATCH(CF$5,INDIRECT("'"&amp;$B$2&amp;"'!5:5"),0)+1)))),0)</f>
        <v>0</v>
      </c>
      <c r="CG71" s="18">
        <f t="shared" ca="1" si="59"/>
        <v>0</v>
      </c>
      <c r="CH71" s="18">
        <f t="shared" ca="1" si="59"/>
        <v>0</v>
      </c>
      <c r="CI71" s="18">
        <f t="shared" ca="1" si="59"/>
        <v>0</v>
      </c>
      <c r="CJ71" s="19">
        <f t="shared" ca="1" si="24"/>
        <v>16115980.060000001</v>
      </c>
      <c r="CK71" s="18">
        <f t="shared" ca="1" si="51"/>
        <v>0</v>
      </c>
      <c r="CL71" s="18">
        <f t="shared" ca="1" si="51"/>
        <v>0</v>
      </c>
      <c r="CM71" s="19">
        <f t="shared" ca="1" si="25"/>
        <v>16115980.060000001</v>
      </c>
      <c r="CN71" s="18">
        <f t="shared" ca="1" si="52"/>
        <v>1204605.99</v>
      </c>
      <c r="CO71" s="18">
        <f t="shared" ca="1" si="52"/>
        <v>14911374.07</v>
      </c>
      <c r="CP71" s="19">
        <f t="shared" ca="1" si="26"/>
        <v>0</v>
      </c>
      <c r="CQ71" s="18">
        <f t="shared" ref="CQ71:CU72" ca="1" si="60">IFERROR(IF($C$2="Yurtiçi",INDIRECT("'"&amp;$B$2&amp;"'!"&amp;ADDRESS(MATCH($B71,INDIRECT("'"&amp;$B$2&amp;"'!$B$1:$B$1095"),0),MATCH(CQ$5,INDIRECT("'"&amp;$B$2&amp;"'!5:5"),0))),IF($C$2="Yurtdışı",INDIRECT("'"&amp;$B$2&amp;"'!"&amp;ADDRESS(MATCH($B71,INDIRECT("'"&amp;$B$2&amp;"'!$B$1:$B$1095"),0),MATCH(CQ$5,INDIRECT("'"&amp;$B$2&amp;"'!5:5"),0)+1)),INDIRECT("'"&amp;$B$2&amp;"'!"&amp;ADDRESS(MATCH($B71,INDIRECT("'"&amp;$B$2&amp;"'!$B$1:$B$1095"),0),MATCH(CQ$5,INDIRECT("'"&amp;$B$2&amp;"'!5:5"),0)))+INDIRECT("'"&amp;$B$2&amp;"'!"&amp;ADDRESS(MATCH($B71,INDIRECT("'"&amp;$B$2&amp;"'!$B$1:$B$1095"),0),MATCH(CQ$5,INDIRECT("'"&amp;$B$2&amp;"'!5:5"),0)+1)))),0)</f>
        <v>0</v>
      </c>
      <c r="CR71" s="18">
        <f t="shared" ca="1" si="60"/>
        <v>0</v>
      </c>
      <c r="CS71" s="18">
        <f t="shared" ca="1" si="60"/>
        <v>0</v>
      </c>
      <c r="CT71" s="18">
        <f t="shared" ca="1" si="60"/>
        <v>0</v>
      </c>
      <c r="CU71" s="18">
        <f t="shared" ca="1" si="60"/>
        <v>0</v>
      </c>
      <c r="CV71" s="19">
        <f t="shared" ca="1" si="50"/>
        <v>1481244912.3999357</v>
      </c>
    </row>
    <row r="72" spans="1:100" ht="12.75" customHeight="1">
      <c r="A72" s="55" t="s">
        <v>279</v>
      </c>
      <c r="B72" s="17">
        <v>3018</v>
      </c>
      <c r="C72" s="56" t="s">
        <v>247</v>
      </c>
      <c r="D72" s="19">
        <f t="shared" ca="1" si="23"/>
        <v>0</v>
      </c>
      <c r="E72" s="18">
        <f t="shared" ca="1" si="55"/>
        <v>0</v>
      </c>
      <c r="F72" s="18">
        <f t="shared" ca="1" si="55"/>
        <v>0</v>
      </c>
      <c r="G72" s="18">
        <f t="shared" ca="1" si="55"/>
        <v>0</v>
      </c>
      <c r="H72" s="18">
        <f t="shared" ca="1" si="55"/>
        <v>0</v>
      </c>
      <c r="I72" s="18">
        <f t="shared" ca="1" si="55"/>
        <v>0</v>
      </c>
      <c r="J72" s="18">
        <f t="shared" ca="1" si="55"/>
        <v>0</v>
      </c>
      <c r="K72" s="18">
        <f t="shared" ca="1" si="55"/>
        <v>0</v>
      </c>
      <c r="L72" s="18">
        <f t="shared" ca="1" si="55"/>
        <v>0</v>
      </c>
      <c r="M72" s="18">
        <f t="shared" ca="1" si="55"/>
        <v>0</v>
      </c>
      <c r="N72" s="18">
        <f t="shared" ca="1" si="55"/>
        <v>0</v>
      </c>
      <c r="O72" s="18">
        <f t="shared" ca="1" si="55"/>
        <v>0</v>
      </c>
      <c r="P72" s="18">
        <f t="shared" ca="1" si="55"/>
        <v>0</v>
      </c>
      <c r="Q72" s="18">
        <f t="shared" ca="1" si="55"/>
        <v>0</v>
      </c>
      <c r="R72" s="18">
        <f t="shared" ca="1" si="55"/>
        <v>0</v>
      </c>
      <c r="S72" s="18">
        <f t="shared" ca="1" si="55"/>
        <v>0</v>
      </c>
      <c r="T72" s="18">
        <f t="shared" ca="1" si="56"/>
        <v>0</v>
      </c>
      <c r="U72" s="18">
        <f t="shared" ca="1" si="57"/>
        <v>0</v>
      </c>
      <c r="V72" s="18">
        <f t="shared" ca="1" si="57"/>
        <v>0</v>
      </c>
      <c r="W72" s="18">
        <f t="shared" ca="1" si="57"/>
        <v>0</v>
      </c>
      <c r="X72" s="18">
        <f t="shared" ca="1" si="57"/>
        <v>0</v>
      </c>
      <c r="Y72" s="18">
        <f t="shared" ca="1" si="57"/>
        <v>0</v>
      </c>
      <c r="Z72" s="18">
        <f t="shared" ca="1" si="57"/>
        <v>0</v>
      </c>
      <c r="AA72" s="18">
        <f t="shared" ca="1" si="57"/>
        <v>0</v>
      </c>
      <c r="AB72" s="18">
        <f t="shared" ca="1" si="57"/>
        <v>0</v>
      </c>
      <c r="AC72" s="18">
        <f t="shared" ca="1" si="57"/>
        <v>0</v>
      </c>
      <c r="AD72" s="18">
        <f t="shared" ca="1" si="57"/>
        <v>0</v>
      </c>
      <c r="AE72" s="18">
        <f t="shared" ca="1" si="57"/>
        <v>0</v>
      </c>
      <c r="AF72" s="18">
        <f t="shared" ca="1" si="57"/>
        <v>0</v>
      </c>
      <c r="AG72" s="18">
        <f t="shared" ca="1" si="57"/>
        <v>0</v>
      </c>
      <c r="AH72" s="18">
        <f t="shared" ca="1" si="57"/>
        <v>0</v>
      </c>
      <c r="AI72" s="18">
        <f t="shared" ca="1" si="57"/>
        <v>0</v>
      </c>
      <c r="AJ72" s="18">
        <f t="shared" ca="1" si="57"/>
        <v>0</v>
      </c>
      <c r="AK72" s="18">
        <f t="shared" ca="1" si="53"/>
        <v>0</v>
      </c>
      <c r="AL72" s="18">
        <f t="shared" ca="1" si="53"/>
        <v>0</v>
      </c>
      <c r="AM72" s="18">
        <f t="shared" ca="1" si="53"/>
        <v>0</v>
      </c>
      <c r="AN72" s="18">
        <f t="shared" ca="1" si="53"/>
        <v>0</v>
      </c>
      <c r="AO72" s="18">
        <f t="shared" ca="1" si="53"/>
        <v>0</v>
      </c>
      <c r="AP72" s="18">
        <f t="shared" ca="1" si="53"/>
        <v>0</v>
      </c>
      <c r="AQ72" s="18">
        <f t="shared" ca="1" si="53"/>
        <v>0</v>
      </c>
      <c r="AR72" s="18">
        <f t="shared" ca="1" si="53"/>
        <v>0</v>
      </c>
      <c r="AS72" s="18">
        <f t="shared" ca="1" si="53"/>
        <v>0</v>
      </c>
      <c r="AT72" s="18">
        <f t="shared" ca="1" si="53"/>
        <v>0</v>
      </c>
      <c r="AU72" s="18">
        <f t="shared" ca="1" si="53"/>
        <v>0</v>
      </c>
      <c r="AV72" s="18">
        <f t="shared" ca="1" si="53"/>
        <v>0</v>
      </c>
      <c r="AW72" s="18">
        <f t="shared" ca="1" si="53"/>
        <v>0</v>
      </c>
      <c r="AX72" s="18">
        <f t="shared" ca="1" si="53"/>
        <v>0</v>
      </c>
      <c r="AY72" s="18">
        <f t="shared" ca="1" si="53"/>
        <v>0</v>
      </c>
      <c r="AZ72" s="18">
        <f t="shared" ca="1" si="54"/>
        <v>0</v>
      </c>
      <c r="BA72" s="18">
        <f t="shared" ca="1" si="54"/>
        <v>0</v>
      </c>
      <c r="BB72" s="18">
        <f t="shared" ca="1" si="54"/>
        <v>0</v>
      </c>
      <c r="BC72" s="18">
        <f t="shared" ca="1" si="54"/>
        <v>0</v>
      </c>
      <c r="BD72" s="18">
        <f t="shared" ca="1" si="54"/>
        <v>2247076.3700000043</v>
      </c>
      <c r="BE72" s="18">
        <f t="shared" ca="1" si="54"/>
        <v>0</v>
      </c>
      <c r="BF72" s="18">
        <f t="shared" ca="1" si="54"/>
        <v>0</v>
      </c>
      <c r="BG72" s="18">
        <f t="shared" ca="1" si="54"/>
        <v>0</v>
      </c>
      <c r="BH72" s="18">
        <f t="shared" ca="1" si="54"/>
        <v>0</v>
      </c>
      <c r="BI72" s="18">
        <f t="shared" ca="1" si="54"/>
        <v>0</v>
      </c>
      <c r="BJ72" s="18">
        <f t="shared" ca="1" si="54"/>
        <v>0</v>
      </c>
      <c r="BK72" s="18">
        <f t="shared" ca="1" si="54"/>
        <v>0</v>
      </c>
      <c r="BL72" s="18">
        <f t="shared" ca="1" si="54"/>
        <v>0</v>
      </c>
      <c r="BM72" s="18">
        <f t="shared" ca="1" si="54"/>
        <v>0</v>
      </c>
      <c r="BN72" s="18">
        <f t="shared" ca="1" si="54"/>
        <v>0</v>
      </c>
      <c r="BO72" s="18">
        <f t="shared" ca="1" si="54"/>
        <v>0</v>
      </c>
      <c r="BP72" s="18">
        <f t="shared" ca="1" si="58"/>
        <v>0</v>
      </c>
      <c r="BQ72" s="18">
        <f t="shared" ca="1" si="58"/>
        <v>0</v>
      </c>
      <c r="BR72" s="18">
        <f t="shared" ca="1" si="58"/>
        <v>0</v>
      </c>
      <c r="BS72" s="18">
        <f t="shared" ca="1" si="58"/>
        <v>0</v>
      </c>
      <c r="BT72" s="18">
        <f t="shared" ca="1" si="58"/>
        <v>0</v>
      </c>
      <c r="BU72" s="18">
        <f t="shared" ca="1" si="58"/>
        <v>0</v>
      </c>
      <c r="BV72" s="18">
        <f t="shared" ca="1" si="58"/>
        <v>0</v>
      </c>
      <c r="BW72" s="18">
        <f t="shared" ca="1" si="58"/>
        <v>0</v>
      </c>
      <c r="BX72" s="18">
        <f t="shared" ca="1" si="58"/>
        <v>0</v>
      </c>
      <c r="BY72" s="18">
        <f t="shared" ca="1" si="58"/>
        <v>0</v>
      </c>
      <c r="BZ72" s="18">
        <f t="shared" ca="1" si="58"/>
        <v>0</v>
      </c>
      <c r="CA72" s="18">
        <f t="shared" ca="1" si="58"/>
        <v>0</v>
      </c>
      <c r="CB72" s="18">
        <f t="shared" ca="1" si="58"/>
        <v>0</v>
      </c>
      <c r="CC72" s="18">
        <f t="shared" ca="1" si="58"/>
        <v>0</v>
      </c>
      <c r="CD72" s="18">
        <f t="shared" ca="1" si="59"/>
        <v>0</v>
      </c>
      <c r="CE72" s="18">
        <f t="shared" ca="1" si="59"/>
        <v>0</v>
      </c>
      <c r="CF72" s="18">
        <f t="shared" ca="1" si="59"/>
        <v>0</v>
      </c>
      <c r="CG72" s="18">
        <f t="shared" ca="1" si="59"/>
        <v>0</v>
      </c>
      <c r="CH72" s="18">
        <f t="shared" ca="1" si="59"/>
        <v>0</v>
      </c>
      <c r="CI72" s="18">
        <f t="shared" ca="1" si="59"/>
        <v>0</v>
      </c>
      <c r="CJ72" s="19">
        <f t="shared" ca="1" si="24"/>
        <v>0</v>
      </c>
      <c r="CK72" s="18">
        <f t="shared" ca="1" si="51"/>
        <v>0</v>
      </c>
      <c r="CL72" s="18">
        <f t="shared" ca="1" si="51"/>
        <v>0</v>
      </c>
      <c r="CM72" s="19">
        <f t="shared" ca="1" si="25"/>
        <v>0</v>
      </c>
      <c r="CN72" s="18">
        <f t="shared" ca="1" si="52"/>
        <v>0</v>
      </c>
      <c r="CO72" s="18">
        <f t="shared" ca="1" si="52"/>
        <v>0</v>
      </c>
      <c r="CP72" s="19">
        <f t="shared" ca="1" si="26"/>
        <v>0</v>
      </c>
      <c r="CQ72" s="18">
        <f t="shared" ca="1" si="60"/>
        <v>0</v>
      </c>
      <c r="CR72" s="18">
        <f t="shared" ca="1" si="60"/>
        <v>0</v>
      </c>
      <c r="CS72" s="18">
        <f t="shared" ca="1" si="60"/>
        <v>0</v>
      </c>
      <c r="CT72" s="18">
        <f t="shared" ca="1" si="60"/>
        <v>0</v>
      </c>
      <c r="CU72" s="18">
        <f t="shared" ca="1" si="60"/>
        <v>0</v>
      </c>
      <c r="CV72" s="19">
        <f t="shared" ca="1" si="50"/>
        <v>2247076.3700000043</v>
      </c>
    </row>
    <row r="73" spans="1:100" ht="12.75" customHeight="1">
      <c r="A73" s="57" t="s">
        <v>281</v>
      </c>
      <c r="B73" s="47">
        <v>9000</v>
      </c>
      <c r="C73" s="56" t="s">
        <v>282</v>
      </c>
      <c r="D73" s="48">
        <f t="shared" ref="D73:BO73" ca="1" si="61">SUMIF($C$7:$C$72,"HD",D$7:D$72)</f>
        <v>79443884490.104462</v>
      </c>
      <c r="E73" s="48">
        <f t="shared" ca="1" si="61"/>
        <v>17490720999.109573</v>
      </c>
      <c r="F73" s="48">
        <f t="shared" ca="1" si="61"/>
        <v>30239926385.018696</v>
      </c>
      <c r="G73" s="48">
        <f t="shared" ca="1" si="61"/>
        <v>31713237105.976173</v>
      </c>
      <c r="H73" s="48">
        <f t="shared" ca="1" si="61"/>
        <v>5139497942.2716713</v>
      </c>
      <c r="I73" s="48">
        <f t="shared" ca="1" si="61"/>
        <v>15918756827.999977</v>
      </c>
      <c r="J73" s="48">
        <f t="shared" ca="1" si="61"/>
        <v>159083129.48999998</v>
      </c>
      <c r="K73" s="48">
        <f t="shared" ca="1" si="61"/>
        <v>400006814.54999995</v>
      </c>
      <c r="L73" s="48">
        <f t="shared" ca="1" si="61"/>
        <v>69917485.539999977</v>
      </c>
      <c r="M73" s="48">
        <f t="shared" ca="1" si="61"/>
        <v>87001898.329999998</v>
      </c>
      <c r="N73" s="48">
        <f t="shared" ca="1" si="61"/>
        <v>15455270.449999999</v>
      </c>
      <c r="O73" s="48">
        <f t="shared" ca="1" si="61"/>
        <v>10183533773.907858</v>
      </c>
      <c r="P73" s="48">
        <f t="shared" ca="1" si="61"/>
        <v>32502234.489999998</v>
      </c>
      <c r="Q73" s="48">
        <f t="shared" ca="1" si="61"/>
        <v>6485769139.6169872</v>
      </c>
      <c r="R73" s="48">
        <f t="shared" ca="1" si="61"/>
        <v>0</v>
      </c>
      <c r="S73" s="48">
        <f t="shared" ca="1" si="61"/>
        <v>0</v>
      </c>
      <c r="T73" s="48">
        <f t="shared" ca="1" si="61"/>
        <v>210509494062.93552</v>
      </c>
      <c r="U73" s="48">
        <f t="shared" ca="1" si="61"/>
        <v>3257792692.8966312</v>
      </c>
      <c r="V73" s="48">
        <f t="shared" ca="1" si="61"/>
        <v>16023052182.224264</v>
      </c>
      <c r="W73" s="48">
        <f t="shared" ca="1" si="61"/>
        <v>110113797169.43231</v>
      </c>
      <c r="X73" s="48">
        <f t="shared" ca="1" si="61"/>
        <v>164403132.51035562</v>
      </c>
      <c r="Y73" s="48">
        <f t="shared" ca="1" si="61"/>
        <v>4110835694.9784536</v>
      </c>
      <c r="Z73" s="48">
        <f t="shared" ca="1" si="61"/>
        <v>6551973022.8732023</v>
      </c>
      <c r="AA73" s="48">
        <f t="shared" ca="1" si="61"/>
        <v>1437757.37</v>
      </c>
      <c r="AB73" s="48">
        <f t="shared" ca="1" si="61"/>
        <v>15736022.609999999</v>
      </c>
      <c r="AC73" s="48">
        <f t="shared" ca="1" si="61"/>
        <v>534482097.72090447</v>
      </c>
      <c r="AD73" s="48">
        <f t="shared" ca="1" si="61"/>
        <v>2981162998.4148526</v>
      </c>
      <c r="AE73" s="48">
        <f t="shared" ca="1" si="61"/>
        <v>30202043.720000003</v>
      </c>
      <c r="AF73" s="48">
        <f t="shared" ca="1" si="61"/>
        <v>390224884.86059505</v>
      </c>
      <c r="AG73" s="48">
        <f t="shared" ca="1" si="61"/>
        <v>2094358910.054198</v>
      </c>
      <c r="AH73" s="48">
        <f t="shared" ca="1" si="61"/>
        <v>1661975505.4541981</v>
      </c>
      <c r="AI73" s="48">
        <f t="shared" ca="1" si="61"/>
        <v>161424863.52000001</v>
      </c>
      <c r="AJ73" s="48">
        <f t="shared" ca="1" si="61"/>
        <v>391804232.16957456</v>
      </c>
      <c r="AK73" s="48">
        <f t="shared" ca="1" si="61"/>
        <v>55354396.354008891</v>
      </c>
      <c r="AL73" s="48">
        <f t="shared" ca="1" si="61"/>
        <v>0</v>
      </c>
      <c r="AM73" s="48">
        <f t="shared" ca="1" si="61"/>
        <v>2734516964.1319027</v>
      </c>
      <c r="AN73" s="48">
        <f t="shared" ca="1" si="61"/>
        <v>58157945.070009001</v>
      </c>
      <c r="AO73" s="48">
        <f t="shared" ca="1" si="61"/>
        <v>1369385128.8411667</v>
      </c>
      <c r="AP73" s="48">
        <f t="shared" ca="1" si="61"/>
        <v>430678361.32539427</v>
      </c>
      <c r="AQ73" s="48">
        <f t="shared" ca="1" si="61"/>
        <v>0</v>
      </c>
      <c r="AR73" s="48">
        <f t="shared" ca="1" si="61"/>
        <v>0</v>
      </c>
      <c r="AS73" s="48">
        <f t="shared" ca="1" si="61"/>
        <v>0</v>
      </c>
      <c r="AT73" s="48">
        <f t="shared" ca="1" si="61"/>
        <v>29132851030.601437</v>
      </c>
      <c r="AU73" s="48">
        <f t="shared" ca="1" si="61"/>
        <v>2311492644.8997107</v>
      </c>
      <c r="AV73" s="48">
        <f t="shared" ca="1" si="61"/>
        <v>616875597.52745187</v>
      </c>
      <c r="AW73" s="48">
        <f t="shared" ca="1" si="61"/>
        <v>0</v>
      </c>
      <c r="AX73" s="48">
        <f t="shared" ca="1" si="61"/>
        <v>887288386.75873482</v>
      </c>
      <c r="AY73" s="48">
        <f t="shared" ca="1" si="61"/>
        <v>0</v>
      </c>
      <c r="AZ73" s="48">
        <f t="shared" ca="1" si="61"/>
        <v>0</v>
      </c>
      <c r="BA73" s="48">
        <f t="shared" ca="1" si="61"/>
        <v>139458.06</v>
      </c>
      <c r="BB73" s="48">
        <f t="shared" ca="1" si="61"/>
        <v>325790284.44</v>
      </c>
      <c r="BC73" s="48">
        <f t="shared" ca="1" si="61"/>
        <v>5739118.1600000001</v>
      </c>
      <c r="BD73" s="48">
        <f t="shared" ca="1" si="61"/>
        <v>13232064453.080545</v>
      </c>
      <c r="BE73" s="48">
        <f t="shared" ca="1" si="61"/>
        <v>39947395.949523821</v>
      </c>
      <c r="BF73" s="48">
        <f t="shared" ca="1" si="61"/>
        <v>0</v>
      </c>
      <c r="BG73" s="48">
        <f t="shared" ca="1" si="61"/>
        <v>0</v>
      </c>
      <c r="BH73" s="48">
        <f t="shared" ca="1" si="61"/>
        <v>5546209.7699999996</v>
      </c>
      <c r="BI73" s="48">
        <f t="shared" ca="1" si="61"/>
        <v>2214642275.9854426</v>
      </c>
      <c r="BJ73" s="48">
        <f t="shared" ca="1" si="61"/>
        <v>474890142.48469937</v>
      </c>
      <c r="BK73" s="48">
        <f t="shared" ca="1" si="61"/>
        <v>948242.98</v>
      </c>
      <c r="BL73" s="48">
        <f t="shared" ca="1" si="61"/>
        <v>39660868.740161195</v>
      </c>
      <c r="BM73" s="48">
        <f t="shared" ca="1" si="61"/>
        <v>520368668.36035317</v>
      </c>
      <c r="BN73" s="48">
        <f t="shared" ca="1" si="61"/>
        <v>5365913481.4957275</v>
      </c>
      <c r="BO73" s="48">
        <f t="shared" ca="1" si="61"/>
        <v>0</v>
      </c>
      <c r="BP73" s="48">
        <f t="shared" ref="BP73:CV73" ca="1" si="62">SUMIF($C$7:$C$72,"HD",BP$7:BP$72)</f>
        <v>13252840858.094067</v>
      </c>
      <c r="BQ73" s="48">
        <f t="shared" ca="1" si="62"/>
        <v>1251424186.1365781</v>
      </c>
      <c r="BR73" s="48">
        <f t="shared" ca="1" si="62"/>
        <v>11869424445.613163</v>
      </c>
      <c r="BS73" s="48">
        <f t="shared" ca="1" si="62"/>
        <v>12913175323.216599</v>
      </c>
      <c r="BT73" s="48">
        <f t="shared" ca="1" si="62"/>
        <v>0</v>
      </c>
      <c r="BU73" s="48">
        <f t="shared" ca="1" si="62"/>
        <v>0</v>
      </c>
      <c r="BV73" s="48">
        <f t="shared" ca="1" si="62"/>
        <v>1965458814.7979374</v>
      </c>
      <c r="BW73" s="48">
        <f t="shared" ca="1" si="62"/>
        <v>0</v>
      </c>
      <c r="BX73" s="48">
        <f t="shared" ca="1" si="62"/>
        <v>143185661.09405002</v>
      </c>
      <c r="BY73" s="48">
        <f t="shared" ca="1" si="62"/>
        <v>0</v>
      </c>
      <c r="BZ73" s="48">
        <f t="shared" ca="1" si="62"/>
        <v>230033968.28999999</v>
      </c>
      <c r="CA73" s="48">
        <f t="shared" ca="1" si="62"/>
        <v>1370983732.9452002</v>
      </c>
      <c r="CB73" s="48">
        <f t="shared" ca="1" si="62"/>
        <v>33166171144.508873</v>
      </c>
      <c r="CC73" s="48">
        <f t="shared" ca="1" si="62"/>
        <v>382535172.537651</v>
      </c>
      <c r="CD73" s="48">
        <f t="shared" ca="1" si="62"/>
        <v>14334296794.080851</v>
      </c>
      <c r="CE73" s="48">
        <f t="shared" ca="1" si="62"/>
        <v>18649311.559999999</v>
      </c>
      <c r="CF73" s="48">
        <f t="shared" ca="1" si="62"/>
        <v>2952866.38</v>
      </c>
      <c r="CG73" s="48">
        <f t="shared" ca="1" si="62"/>
        <v>479592419.02909994</v>
      </c>
      <c r="CH73" s="48">
        <f t="shared" ca="1" si="62"/>
        <v>2571865066.2957001</v>
      </c>
      <c r="CI73" s="48">
        <f t="shared" ca="1" si="62"/>
        <v>689077288.22028065</v>
      </c>
      <c r="CJ73" s="48">
        <f t="shared" ca="1" si="62"/>
        <v>171726139699.86319</v>
      </c>
      <c r="CK73" s="48">
        <f t="shared" ca="1" si="62"/>
        <v>162678652.78650311</v>
      </c>
      <c r="CL73" s="48">
        <f t="shared" ca="1" si="62"/>
        <v>252956179.98032784</v>
      </c>
      <c r="CM73" s="48">
        <f t="shared" ca="1" si="62"/>
        <v>67519873810.07238</v>
      </c>
      <c r="CN73" s="48">
        <f t="shared" ca="1" si="62"/>
        <v>9884108889.8142185</v>
      </c>
      <c r="CO73" s="48">
        <f t="shared" ca="1" si="62"/>
        <v>57635764920.258171</v>
      </c>
      <c r="CP73" s="48">
        <f t="shared" ca="1" si="62"/>
        <v>103790631057.0239</v>
      </c>
      <c r="CQ73" s="48">
        <f t="shared" ca="1" si="62"/>
        <v>22558892317.744473</v>
      </c>
      <c r="CR73" s="48">
        <f t="shared" ca="1" si="62"/>
        <v>81231738739.279419</v>
      </c>
      <c r="CS73" s="48">
        <f t="shared" ca="1" si="62"/>
        <v>1736037333.952786</v>
      </c>
      <c r="CT73" s="48">
        <f t="shared" ca="1" si="62"/>
        <v>2344002326.3199997</v>
      </c>
      <c r="CU73" s="48">
        <f t="shared" ca="1" si="62"/>
        <v>729901.11</v>
      </c>
      <c r="CV73" s="48">
        <f t="shared" ca="1" si="62"/>
        <v>807200393649.55872</v>
      </c>
    </row>
    <row r="74" spans="1:100" ht="13.8">
      <c r="A74" s="57" t="s">
        <v>284</v>
      </c>
      <c r="B74" s="47">
        <v>9001</v>
      </c>
      <c r="C74" s="56" t="s">
        <v>285</v>
      </c>
      <c r="D74" s="48">
        <f t="shared" ref="D74:BO74" ca="1" si="63">SUMIF($C$7:$C$72,"H",D$7:D$72)+SUMIF($C$7:$C$72,"E",D$7:D$72)</f>
        <v>0</v>
      </c>
      <c r="E74" s="48">
        <f t="shared" ca="1" si="63"/>
        <v>0</v>
      </c>
      <c r="F74" s="48">
        <f t="shared" ca="1" si="63"/>
        <v>0</v>
      </c>
      <c r="G74" s="48">
        <f t="shared" ca="1" si="63"/>
        <v>0</v>
      </c>
      <c r="H74" s="48">
        <f t="shared" ca="1" si="63"/>
        <v>0</v>
      </c>
      <c r="I74" s="48">
        <f t="shared" ca="1" si="63"/>
        <v>0</v>
      </c>
      <c r="J74" s="48">
        <f t="shared" ca="1" si="63"/>
        <v>0</v>
      </c>
      <c r="K74" s="48">
        <f t="shared" ca="1" si="63"/>
        <v>0</v>
      </c>
      <c r="L74" s="48">
        <f t="shared" ca="1" si="63"/>
        <v>0</v>
      </c>
      <c r="M74" s="48">
        <f t="shared" ca="1" si="63"/>
        <v>0</v>
      </c>
      <c r="N74" s="48">
        <f t="shared" ca="1" si="63"/>
        <v>0</v>
      </c>
      <c r="O74" s="48">
        <f t="shared" ca="1" si="63"/>
        <v>0</v>
      </c>
      <c r="P74" s="48">
        <f t="shared" ca="1" si="63"/>
        <v>0</v>
      </c>
      <c r="Q74" s="48">
        <f t="shared" ca="1" si="63"/>
        <v>0</v>
      </c>
      <c r="R74" s="48">
        <f t="shared" ca="1" si="63"/>
        <v>0</v>
      </c>
      <c r="S74" s="48">
        <f t="shared" ca="1" si="63"/>
        <v>0</v>
      </c>
      <c r="T74" s="48">
        <f t="shared" ca="1" si="63"/>
        <v>0</v>
      </c>
      <c r="U74" s="48">
        <f t="shared" ca="1" si="63"/>
        <v>0</v>
      </c>
      <c r="V74" s="48">
        <f t="shared" ca="1" si="63"/>
        <v>0</v>
      </c>
      <c r="W74" s="48">
        <f t="shared" ca="1" si="63"/>
        <v>0</v>
      </c>
      <c r="X74" s="48">
        <f t="shared" ca="1" si="63"/>
        <v>0</v>
      </c>
      <c r="Y74" s="48">
        <f t="shared" ca="1" si="63"/>
        <v>0</v>
      </c>
      <c r="Z74" s="48">
        <f t="shared" ca="1" si="63"/>
        <v>0</v>
      </c>
      <c r="AA74" s="48">
        <f t="shared" ca="1" si="63"/>
        <v>0</v>
      </c>
      <c r="AB74" s="48">
        <f t="shared" ca="1" si="63"/>
        <v>0</v>
      </c>
      <c r="AC74" s="48">
        <f t="shared" ca="1" si="63"/>
        <v>0</v>
      </c>
      <c r="AD74" s="48">
        <f t="shared" ca="1" si="63"/>
        <v>0</v>
      </c>
      <c r="AE74" s="48">
        <f t="shared" ca="1" si="63"/>
        <v>0</v>
      </c>
      <c r="AF74" s="48">
        <f t="shared" ca="1" si="63"/>
        <v>0</v>
      </c>
      <c r="AG74" s="48">
        <f t="shared" ca="1" si="63"/>
        <v>0</v>
      </c>
      <c r="AH74" s="48">
        <f t="shared" ca="1" si="63"/>
        <v>0</v>
      </c>
      <c r="AI74" s="48">
        <f t="shared" ca="1" si="63"/>
        <v>0</v>
      </c>
      <c r="AJ74" s="48">
        <f t="shared" ca="1" si="63"/>
        <v>0</v>
      </c>
      <c r="AK74" s="48">
        <f t="shared" ca="1" si="63"/>
        <v>0</v>
      </c>
      <c r="AL74" s="48">
        <f t="shared" ca="1" si="63"/>
        <v>0</v>
      </c>
      <c r="AM74" s="48">
        <f t="shared" ca="1" si="63"/>
        <v>0</v>
      </c>
      <c r="AN74" s="48">
        <f t="shared" ca="1" si="63"/>
        <v>0</v>
      </c>
      <c r="AO74" s="48">
        <f t="shared" ca="1" si="63"/>
        <v>0</v>
      </c>
      <c r="AP74" s="48">
        <f t="shared" ca="1" si="63"/>
        <v>0</v>
      </c>
      <c r="AQ74" s="48">
        <f t="shared" ca="1" si="63"/>
        <v>0</v>
      </c>
      <c r="AR74" s="48">
        <f t="shared" ca="1" si="63"/>
        <v>0</v>
      </c>
      <c r="AS74" s="48">
        <f t="shared" ca="1" si="63"/>
        <v>0</v>
      </c>
      <c r="AT74" s="48">
        <f t="shared" ca="1" si="63"/>
        <v>0</v>
      </c>
      <c r="AU74" s="48">
        <f t="shared" ca="1" si="63"/>
        <v>0</v>
      </c>
      <c r="AV74" s="48">
        <f t="shared" ca="1" si="63"/>
        <v>0</v>
      </c>
      <c r="AW74" s="48">
        <f t="shared" ca="1" si="63"/>
        <v>0</v>
      </c>
      <c r="AX74" s="48">
        <f t="shared" ca="1" si="63"/>
        <v>0</v>
      </c>
      <c r="AY74" s="48">
        <f t="shared" ca="1" si="63"/>
        <v>0</v>
      </c>
      <c r="AZ74" s="48">
        <f t="shared" ca="1" si="63"/>
        <v>0</v>
      </c>
      <c r="BA74" s="48">
        <f t="shared" ca="1" si="63"/>
        <v>0</v>
      </c>
      <c r="BB74" s="48">
        <f t="shared" ca="1" si="63"/>
        <v>0</v>
      </c>
      <c r="BC74" s="48">
        <f t="shared" ca="1" si="63"/>
        <v>0</v>
      </c>
      <c r="BD74" s="48">
        <f t="shared" ca="1" si="63"/>
        <v>1874864357.1223016</v>
      </c>
      <c r="BE74" s="48">
        <f t="shared" ca="1" si="63"/>
        <v>829013326.10003066</v>
      </c>
      <c r="BF74" s="48">
        <f t="shared" ca="1" si="63"/>
        <v>0</v>
      </c>
      <c r="BG74" s="48">
        <f t="shared" ca="1" si="63"/>
        <v>0</v>
      </c>
      <c r="BH74" s="48">
        <f t="shared" ca="1" si="63"/>
        <v>0</v>
      </c>
      <c r="BI74" s="48">
        <f t="shared" ca="1" si="63"/>
        <v>0</v>
      </c>
      <c r="BJ74" s="48">
        <f t="shared" ca="1" si="63"/>
        <v>0</v>
      </c>
      <c r="BK74" s="48">
        <f t="shared" ca="1" si="63"/>
        <v>0</v>
      </c>
      <c r="BL74" s="48">
        <f t="shared" ca="1" si="63"/>
        <v>0</v>
      </c>
      <c r="BM74" s="48">
        <f t="shared" ca="1" si="63"/>
        <v>0</v>
      </c>
      <c r="BN74" s="48">
        <f t="shared" ca="1" si="63"/>
        <v>0</v>
      </c>
      <c r="BO74" s="48">
        <f t="shared" ca="1" si="63"/>
        <v>0</v>
      </c>
      <c r="BP74" s="48">
        <f t="shared" ref="BP74:CV74" ca="1" si="64">SUMIF($C$7:$C$72,"H",BP$7:BP$72)+SUMIF($C$7:$C$72,"E",BP$7:BP$72)</f>
        <v>0</v>
      </c>
      <c r="BQ74" s="48">
        <f t="shared" ca="1" si="64"/>
        <v>0</v>
      </c>
      <c r="BR74" s="48">
        <f t="shared" ca="1" si="64"/>
        <v>0</v>
      </c>
      <c r="BS74" s="48">
        <f t="shared" ca="1" si="64"/>
        <v>0</v>
      </c>
      <c r="BT74" s="48">
        <f t="shared" ca="1" si="64"/>
        <v>0</v>
      </c>
      <c r="BU74" s="48">
        <f t="shared" ca="1" si="64"/>
        <v>0</v>
      </c>
      <c r="BV74" s="48">
        <f t="shared" ca="1" si="64"/>
        <v>0</v>
      </c>
      <c r="BW74" s="48">
        <f t="shared" ca="1" si="64"/>
        <v>0</v>
      </c>
      <c r="BX74" s="48">
        <f t="shared" ca="1" si="64"/>
        <v>0</v>
      </c>
      <c r="BY74" s="48">
        <f t="shared" ca="1" si="64"/>
        <v>0</v>
      </c>
      <c r="BZ74" s="48">
        <f t="shared" ca="1" si="64"/>
        <v>0</v>
      </c>
      <c r="CA74" s="48">
        <f t="shared" ca="1" si="64"/>
        <v>0</v>
      </c>
      <c r="CB74" s="48">
        <f t="shared" ca="1" si="64"/>
        <v>0</v>
      </c>
      <c r="CC74" s="48">
        <f t="shared" ca="1" si="64"/>
        <v>0</v>
      </c>
      <c r="CD74" s="48">
        <f t="shared" ca="1" si="64"/>
        <v>0</v>
      </c>
      <c r="CE74" s="48">
        <f t="shared" ca="1" si="64"/>
        <v>0</v>
      </c>
      <c r="CF74" s="48">
        <f t="shared" ca="1" si="64"/>
        <v>0</v>
      </c>
      <c r="CG74" s="48">
        <f t="shared" ca="1" si="64"/>
        <v>0</v>
      </c>
      <c r="CH74" s="48">
        <f t="shared" ca="1" si="64"/>
        <v>0</v>
      </c>
      <c r="CI74" s="48">
        <f t="shared" ca="1" si="64"/>
        <v>363.48571428571427</v>
      </c>
      <c r="CJ74" s="48">
        <f t="shared" ca="1" si="64"/>
        <v>5567969231.6955929</v>
      </c>
      <c r="CK74" s="48">
        <f t="shared" ca="1" si="64"/>
        <v>11240456.260000005</v>
      </c>
      <c r="CL74" s="48">
        <f t="shared" ca="1" si="64"/>
        <v>66277754.389999993</v>
      </c>
      <c r="CM74" s="48">
        <f t="shared" ca="1" si="64"/>
        <v>2713246397.849998</v>
      </c>
      <c r="CN74" s="48">
        <f t="shared" ca="1" si="64"/>
        <v>307677474.58999997</v>
      </c>
      <c r="CO74" s="48">
        <f t="shared" ca="1" si="64"/>
        <v>2405568923.2599983</v>
      </c>
      <c r="CP74" s="48">
        <f t="shared" ca="1" si="64"/>
        <v>2777204623.1955943</v>
      </c>
      <c r="CQ74" s="48">
        <f t="shared" ca="1" si="64"/>
        <v>92019645.779999971</v>
      </c>
      <c r="CR74" s="48">
        <f t="shared" ca="1" si="64"/>
        <v>2685184977.4155946</v>
      </c>
      <c r="CS74" s="48">
        <f t="shared" ca="1" si="64"/>
        <v>259622472.13792297</v>
      </c>
      <c r="CT74" s="48">
        <f t="shared" ca="1" si="64"/>
        <v>0</v>
      </c>
      <c r="CU74" s="48">
        <f t="shared" ca="1" si="64"/>
        <v>0</v>
      </c>
      <c r="CV74" s="48">
        <f t="shared" ca="1" si="64"/>
        <v>8531469750.5415621</v>
      </c>
    </row>
    <row r="75" spans="1:100" ht="13.8">
      <c r="A75" s="57" t="s">
        <v>287</v>
      </c>
      <c r="B75" s="47">
        <v>9003</v>
      </c>
      <c r="C75" s="56" t="s">
        <v>288</v>
      </c>
      <c r="D75" s="48">
        <f t="shared" ref="D75:I75" ca="1" si="65">D73+D74</f>
        <v>79443884490.104462</v>
      </c>
      <c r="E75" s="48">
        <f t="shared" ca="1" si="65"/>
        <v>17490720999.109573</v>
      </c>
      <c r="F75" s="48">
        <f t="shared" ca="1" si="65"/>
        <v>30239926385.018696</v>
      </c>
      <c r="G75" s="48">
        <f t="shared" ca="1" si="65"/>
        <v>31713237105.976173</v>
      </c>
      <c r="H75" s="48">
        <f t="shared" ca="1" si="65"/>
        <v>5139497942.2716713</v>
      </c>
      <c r="I75" s="48">
        <f t="shared" ca="1" si="65"/>
        <v>15918756827.999977</v>
      </c>
      <c r="J75" s="48">
        <f ca="1">J73+J74</f>
        <v>159083129.48999998</v>
      </c>
      <c r="K75" s="48">
        <f ca="1">K73+K74</f>
        <v>400006814.54999995</v>
      </c>
      <c r="L75" s="48">
        <f t="shared" ref="L75:BU75" ca="1" si="66">L73+L74</f>
        <v>69917485.539999977</v>
      </c>
      <c r="M75" s="48">
        <f t="shared" ca="1" si="66"/>
        <v>87001898.329999998</v>
      </c>
      <c r="N75" s="48">
        <f t="shared" ca="1" si="66"/>
        <v>15455270.449999999</v>
      </c>
      <c r="O75" s="48">
        <f t="shared" ca="1" si="66"/>
        <v>10183533773.907858</v>
      </c>
      <c r="P75" s="48">
        <f t="shared" ca="1" si="66"/>
        <v>32502234.489999998</v>
      </c>
      <c r="Q75" s="48">
        <f t="shared" ca="1" si="66"/>
        <v>6485769139.6169872</v>
      </c>
      <c r="R75" s="48">
        <f t="shared" ca="1" si="66"/>
        <v>0</v>
      </c>
      <c r="S75" s="48">
        <f t="shared" ca="1" si="66"/>
        <v>0</v>
      </c>
      <c r="T75" s="48">
        <f t="shared" ca="1" si="66"/>
        <v>210509494062.93552</v>
      </c>
      <c r="U75" s="48">
        <f t="shared" ca="1" si="66"/>
        <v>3257792692.8966312</v>
      </c>
      <c r="V75" s="48">
        <f t="shared" ca="1" si="66"/>
        <v>16023052182.224264</v>
      </c>
      <c r="W75" s="48">
        <f t="shared" ca="1" si="66"/>
        <v>110113797169.43231</v>
      </c>
      <c r="X75" s="48">
        <f t="shared" ca="1" si="66"/>
        <v>164403132.51035562</v>
      </c>
      <c r="Y75" s="48">
        <f t="shared" ca="1" si="66"/>
        <v>4110835694.9784536</v>
      </c>
      <c r="Z75" s="48">
        <f t="shared" ca="1" si="66"/>
        <v>6551973022.8732023</v>
      </c>
      <c r="AA75" s="48">
        <f t="shared" ca="1" si="66"/>
        <v>1437757.37</v>
      </c>
      <c r="AB75" s="48">
        <f t="shared" ca="1" si="66"/>
        <v>15736022.609999999</v>
      </c>
      <c r="AC75" s="48">
        <f t="shared" ca="1" si="66"/>
        <v>534482097.72090447</v>
      </c>
      <c r="AD75" s="48">
        <f t="shared" ca="1" si="66"/>
        <v>2981162998.4148526</v>
      </c>
      <c r="AE75" s="48">
        <f t="shared" ca="1" si="66"/>
        <v>30202043.720000003</v>
      </c>
      <c r="AF75" s="48">
        <f t="shared" ca="1" si="66"/>
        <v>390224884.86059505</v>
      </c>
      <c r="AG75" s="48">
        <f t="shared" ca="1" si="66"/>
        <v>2094358910.054198</v>
      </c>
      <c r="AH75" s="48">
        <f t="shared" ca="1" si="66"/>
        <v>1661975505.4541981</v>
      </c>
      <c r="AI75" s="48">
        <f t="shared" ca="1" si="66"/>
        <v>161424863.52000001</v>
      </c>
      <c r="AJ75" s="48">
        <f t="shared" ca="1" si="66"/>
        <v>391804232.16957456</v>
      </c>
      <c r="AK75" s="48">
        <f t="shared" ca="1" si="66"/>
        <v>55354396.354008891</v>
      </c>
      <c r="AL75" s="48">
        <f t="shared" ca="1" si="66"/>
        <v>0</v>
      </c>
      <c r="AM75" s="48">
        <f t="shared" ca="1" si="66"/>
        <v>2734516964.1319027</v>
      </c>
      <c r="AN75" s="48">
        <f t="shared" ca="1" si="66"/>
        <v>58157945.070009001</v>
      </c>
      <c r="AO75" s="48">
        <f t="shared" ca="1" si="66"/>
        <v>1369385128.8411667</v>
      </c>
      <c r="AP75" s="48">
        <f t="shared" ca="1" si="66"/>
        <v>430678361.32539427</v>
      </c>
      <c r="AQ75" s="48">
        <f t="shared" ca="1" si="66"/>
        <v>0</v>
      </c>
      <c r="AR75" s="48">
        <f t="shared" ca="1" si="66"/>
        <v>0</v>
      </c>
      <c r="AS75" s="48">
        <f t="shared" ca="1" si="66"/>
        <v>0</v>
      </c>
      <c r="AT75" s="48">
        <f t="shared" ca="1" si="66"/>
        <v>29132851030.601437</v>
      </c>
      <c r="AU75" s="48">
        <f t="shared" ca="1" si="66"/>
        <v>2311492644.8997107</v>
      </c>
      <c r="AV75" s="48">
        <f t="shared" ca="1" si="66"/>
        <v>616875597.52745187</v>
      </c>
      <c r="AW75" s="48">
        <f t="shared" ca="1" si="66"/>
        <v>0</v>
      </c>
      <c r="AX75" s="48">
        <f t="shared" ca="1" si="66"/>
        <v>887288386.75873482</v>
      </c>
      <c r="AY75" s="48">
        <f t="shared" ca="1" si="66"/>
        <v>0</v>
      </c>
      <c r="AZ75" s="48">
        <f t="shared" ca="1" si="66"/>
        <v>0</v>
      </c>
      <c r="BA75" s="48">
        <f t="shared" ca="1" si="66"/>
        <v>139458.06</v>
      </c>
      <c r="BB75" s="48">
        <f t="shared" ca="1" si="66"/>
        <v>325790284.44</v>
      </c>
      <c r="BC75" s="48">
        <f t="shared" ca="1" si="66"/>
        <v>5739118.1600000001</v>
      </c>
      <c r="BD75" s="48">
        <f t="shared" ca="1" si="66"/>
        <v>15106928810.202847</v>
      </c>
      <c r="BE75" s="48">
        <f t="shared" ca="1" si="66"/>
        <v>868960722.04955447</v>
      </c>
      <c r="BF75" s="48">
        <f t="shared" ca="1" si="66"/>
        <v>0</v>
      </c>
      <c r="BG75" s="48">
        <f t="shared" ca="1" si="66"/>
        <v>0</v>
      </c>
      <c r="BH75" s="48">
        <f t="shared" ca="1" si="66"/>
        <v>5546209.7699999996</v>
      </c>
      <c r="BI75" s="48">
        <f t="shared" ca="1" si="66"/>
        <v>2214642275.9854426</v>
      </c>
      <c r="BJ75" s="48">
        <f t="shared" ca="1" si="66"/>
        <v>474890142.48469937</v>
      </c>
      <c r="BK75" s="48">
        <f t="shared" ca="1" si="66"/>
        <v>948242.98</v>
      </c>
      <c r="BL75" s="48">
        <f t="shared" ca="1" si="66"/>
        <v>39660868.740161195</v>
      </c>
      <c r="BM75" s="48">
        <f t="shared" ca="1" si="66"/>
        <v>520368668.36035317</v>
      </c>
      <c r="BN75" s="48">
        <f t="shared" ca="1" si="66"/>
        <v>5365913481.4957275</v>
      </c>
      <c r="BO75" s="48">
        <f t="shared" ca="1" si="66"/>
        <v>0</v>
      </c>
      <c r="BP75" s="48">
        <f t="shared" ca="1" si="66"/>
        <v>13252840858.094067</v>
      </c>
      <c r="BQ75" s="48">
        <f t="shared" ca="1" si="66"/>
        <v>1251424186.1365781</v>
      </c>
      <c r="BR75" s="48">
        <f t="shared" ca="1" si="66"/>
        <v>11869424445.613163</v>
      </c>
      <c r="BS75" s="48">
        <f t="shared" ca="1" si="66"/>
        <v>12913175323.216599</v>
      </c>
      <c r="BT75" s="48">
        <f t="shared" ca="1" si="66"/>
        <v>0</v>
      </c>
      <c r="BU75" s="48">
        <f t="shared" ca="1" si="66"/>
        <v>0</v>
      </c>
      <c r="BV75" s="48">
        <f ca="1">BV73+BV74</f>
        <v>1965458814.7979374</v>
      </c>
      <c r="BW75" s="48">
        <f ca="1">BW73+BW74</f>
        <v>0</v>
      </c>
      <c r="BX75" s="48">
        <f ca="1">BX73+BX74</f>
        <v>143185661.09405002</v>
      </c>
      <c r="BY75" s="48">
        <f ca="1">BY73+BY74</f>
        <v>0</v>
      </c>
      <c r="BZ75" s="48">
        <f ca="1">BZ73+BZ74</f>
        <v>230033968.28999999</v>
      </c>
      <c r="CA75" s="48">
        <f t="shared" ref="CA75:CQ75" ca="1" si="67">CA73+CA74</f>
        <v>1370983732.9452002</v>
      </c>
      <c r="CB75" s="48">
        <f t="shared" ca="1" si="67"/>
        <v>33166171144.508873</v>
      </c>
      <c r="CC75" s="48">
        <f t="shared" ca="1" si="67"/>
        <v>382535172.537651</v>
      </c>
      <c r="CD75" s="48">
        <f t="shared" ca="1" si="67"/>
        <v>14334296794.080851</v>
      </c>
      <c r="CE75" s="48">
        <f t="shared" ca="1" si="67"/>
        <v>18649311.559999999</v>
      </c>
      <c r="CF75" s="48">
        <f t="shared" ca="1" si="67"/>
        <v>2952866.38</v>
      </c>
      <c r="CG75" s="48">
        <f t="shared" ca="1" si="67"/>
        <v>479592419.02909994</v>
      </c>
      <c r="CH75" s="48">
        <f t="shared" ca="1" si="67"/>
        <v>2571865066.2957001</v>
      </c>
      <c r="CI75" s="48">
        <f t="shared" ca="1" si="67"/>
        <v>689077651.70599496</v>
      </c>
      <c r="CJ75" s="48">
        <f t="shared" ca="1" si="67"/>
        <v>177294108931.55878</v>
      </c>
      <c r="CK75" s="48">
        <f t="shared" ca="1" si="67"/>
        <v>173919109.04650313</v>
      </c>
      <c r="CL75" s="48">
        <f t="shared" ca="1" si="67"/>
        <v>319233934.37032783</v>
      </c>
      <c r="CM75" s="48">
        <f t="shared" ca="1" si="67"/>
        <v>70233120207.922379</v>
      </c>
      <c r="CN75" s="48">
        <f t="shared" ca="1" si="67"/>
        <v>10191786364.404219</v>
      </c>
      <c r="CO75" s="48">
        <f t="shared" ca="1" si="67"/>
        <v>60041333843.518173</v>
      </c>
      <c r="CP75" s="48">
        <f t="shared" ca="1" si="67"/>
        <v>106567835680.21948</v>
      </c>
      <c r="CQ75" s="48">
        <f t="shared" ca="1" si="67"/>
        <v>22650911963.524471</v>
      </c>
      <c r="CR75" s="48">
        <f ca="1">CR73+CR74</f>
        <v>83916923716.695007</v>
      </c>
      <c r="CS75" s="48">
        <f ca="1">CS73+CS74</f>
        <v>1995659806.090709</v>
      </c>
      <c r="CT75" s="48">
        <f ca="1">CT73+CT74</f>
        <v>2344002326.3199997</v>
      </c>
      <c r="CU75" s="48">
        <f ca="1">CU73+CU74</f>
        <v>729901.11</v>
      </c>
      <c r="CV75" s="48">
        <f ca="1">CV73+CV74</f>
        <v>815731863400.10022</v>
      </c>
    </row>
  </sheetData>
  <mergeCells count="1">
    <mergeCell ref="E2:G2"/>
  </mergeCells>
  <dataValidations count="2">
    <dataValidation type="list" allowBlank="1" showInputMessage="1" showErrorMessage="1" sqref="C2" xr:uid="{FF5D283C-60D4-4FEA-9329-320E53290C99}">
      <formula1>"Toplam,Yurtiçi,Yurtdışı"</formula1>
    </dataValidation>
    <dataValidation type="list" allowBlank="1" showInputMessage="1" showErrorMessage="1" sqref="B2" xr:uid="{75BDC60B-6A87-42AB-ABF0-E01401530773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B991E-A75F-4120-A611-7CBB0FE0A01A}">
  <dimension ref="A1:U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21" ht="15" customHeight="1">
      <c r="A1" s="1" t="s">
        <v>0</v>
      </c>
      <c r="B1" s="2"/>
      <c r="C1" s="2"/>
    </row>
    <row r="2" spans="1:21" ht="15" customHeight="1">
      <c r="A2" s="1" t="s">
        <v>322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21" ht="15" customHeight="1">
      <c r="A3" s="5" t="s">
        <v>362</v>
      </c>
      <c r="B3" s="2"/>
      <c r="C3" s="2"/>
      <c r="E3" s="7"/>
    </row>
    <row r="4" spans="1:21" ht="22.5" customHeight="1"/>
    <row r="5" spans="1:2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796</v>
      </c>
      <c r="K5" s="76">
        <v>797</v>
      </c>
      <c r="L5" s="76">
        <v>908</v>
      </c>
      <c r="M5" s="76">
        <v>909</v>
      </c>
      <c r="N5" s="76">
        <v>910</v>
      </c>
      <c r="O5" s="76">
        <v>91001</v>
      </c>
      <c r="P5" s="76">
        <v>91002</v>
      </c>
      <c r="Q5" s="76">
        <v>911</v>
      </c>
      <c r="R5" s="76">
        <v>91101</v>
      </c>
      <c r="S5" s="76">
        <v>91102</v>
      </c>
      <c r="T5" s="76">
        <v>799</v>
      </c>
      <c r="U5" s="77"/>
    </row>
    <row r="6" spans="1:2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17</v>
      </c>
      <c r="K6" s="54" t="s">
        <v>18</v>
      </c>
      <c r="L6" s="54" t="s">
        <v>19</v>
      </c>
      <c r="M6" s="54" t="s">
        <v>20</v>
      </c>
      <c r="N6" s="54" t="s">
        <v>21</v>
      </c>
      <c r="O6" s="54" t="s">
        <v>22</v>
      </c>
      <c r="P6" s="54" t="s">
        <v>23</v>
      </c>
      <c r="Q6" s="54" t="s">
        <v>24</v>
      </c>
      <c r="R6" s="54" t="s">
        <v>22</v>
      </c>
      <c r="S6" s="54" t="s">
        <v>23</v>
      </c>
      <c r="T6" s="54" t="s">
        <v>129</v>
      </c>
      <c r="U6" s="77" t="s">
        <v>323</v>
      </c>
    </row>
    <row r="7" spans="1:2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ca="1">L7+M7+N7+Q7</f>
        <v>0</v>
      </c>
      <c r="L7" s="18">
        <f t="shared" ref="L7:T22" ca="1" si="1">IFERROR(IF($C$2="Yurtiçi",INDIRECT("'"&amp;$B$2&amp;"'!"&amp;ADDRESS(MATCH($B7,INDIRECT("'"&amp;$B$2&amp;"'!$B$1:$B$1095"),0),MATCH(L$5,INDIRECT("'"&amp;$B$2&amp;"'!5:5"),0))),IF($C$2="Yurtdışı",INDIRECT("'"&amp;$B$2&amp;"'!"&amp;ADDRESS(MATCH($B7,INDIRECT("'"&amp;$B$2&amp;"'!$B$1:$B$1095"),0),MATCH(L$5,INDIRECT("'"&amp;$B$2&amp;"'!5:5"),0)+1)),INDIRECT("'"&amp;$B$2&amp;"'!"&amp;ADDRESS(MATCH($B7,INDIRECT("'"&amp;$B$2&amp;"'!$B$1:$B$1095"),0),MATCH(L$5,INDIRECT("'"&amp;$B$2&amp;"'!5:5"),0)))+INDIRECT("'"&amp;$B$2&amp;"'!"&amp;ADDRESS(MATCH($B7,INDIRECT("'"&amp;$B$2&amp;"'!$B$1:$B$1095"),0),MATCH(L$5,INDIRECT("'"&amp;$B$2&amp;"'!5:5"),0)+1)))),0)</f>
        <v>0</v>
      </c>
      <c r="M7" s="18">
        <f t="shared" ca="1" si="1"/>
        <v>0</v>
      </c>
      <c r="N7" s="19">
        <f ca="1">+O7+P7</f>
        <v>0</v>
      </c>
      <c r="O7" s="18">
        <f t="shared" ca="1" si="1"/>
        <v>0</v>
      </c>
      <c r="P7" s="18">
        <f t="shared" ca="1" si="1"/>
        <v>0</v>
      </c>
      <c r="Q7" s="19">
        <f ca="1">+R7+S7</f>
        <v>0</v>
      </c>
      <c r="R7" s="18">
        <f t="shared" ca="1" si="1"/>
        <v>0</v>
      </c>
      <c r="S7" s="18">
        <f t="shared" ca="1" si="1"/>
        <v>0</v>
      </c>
      <c r="T7" s="18">
        <f t="shared" ca="1" si="1"/>
        <v>0</v>
      </c>
      <c r="U7" s="19">
        <f ca="1">SUM(D7:K7)+T7</f>
        <v>0</v>
      </c>
    </row>
    <row r="8" spans="1:2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2">L8+M8+N8+Q8</f>
        <v>0</v>
      </c>
      <c r="L8" s="18">
        <f t="shared" ca="1" si="1"/>
        <v>0</v>
      </c>
      <c r="M8" s="18">
        <f t="shared" ca="1" si="1"/>
        <v>0</v>
      </c>
      <c r="N8" s="19">
        <f t="shared" ref="N8:N22" ca="1" si="3">+O8+P8</f>
        <v>0</v>
      </c>
      <c r="O8" s="18">
        <f t="shared" ca="1" si="1"/>
        <v>0</v>
      </c>
      <c r="P8" s="18">
        <f t="shared" ca="1" si="1"/>
        <v>0</v>
      </c>
      <c r="Q8" s="19">
        <f t="shared" ref="Q8:Q22" ca="1" si="4">+R8+S8</f>
        <v>0</v>
      </c>
      <c r="R8" s="18">
        <f t="shared" ca="1" si="1"/>
        <v>0</v>
      </c>
      <c r="S8" s="18">
        <f t="shared" ca="1" si="1"/>
        <v>0</v>
      </c>
      <c r="T8" s="18">
        <f t="shared" ca="1" si="1"/>
        <v>0</v>
      </c>
      <c r="U8" s="19">
        <f t="shared" ref="U8:U18" ca="1" si="5">SUM(D8:K8)+T8</f>
        <v>0</v>
      </c>
    </row>
    <row r="9" spans="1:2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2"/>
        <v>0</v>
      </c>
      <c r="L9" s="18">
        <f t="shared" ca="1" si="1"/>
        <v>0</v>
      </c>
      <c r="M9" s="18">
        <f t="shared" ca="1" si="1"/>
        <v>0</v>
      </c>
      <c r="N9" s="19">
        <f t="shared" ca="1" si="3"/>
        <v>0</v>
      </c>
      <c r="O9" s="18">
        <f t="shared" ca="1" si="1"/>
        <v>0</v>
      </c>
      <c r="P9" s="18">
        <f t="shared" ca="1" si="1"/>
        <v>0</v>
      </c>
      <c r="Q9" s="19">
        <f t="shared" ca="1" si="4"/>
        <v>0</v>
      </c>
      <c r="R9" s="18">
        <f t="shared" ca="1" si="1"/>
        <v>0</v>
      </c>
      <c r="S9" s="18">
        <f t="shared" ca="1" si="1"/>
        <v>0</v>
      </c>
      <c r="T9" s="18">
        <f t="shared" ca="1" si="1"/>
        <v>0</v>
      </c>
      <c r="U9" s="19">
        <f t="shared" ca="1" si="5"/>
        <v>0</v>
      </c>
    </row>
    <row r="10" spans="1:2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2"/>
        <v>0</v>
      </c>
      <c r="L10" s="18">
        <f t="shared" ca="1" si="1"/>
        <v>0</v>
      </c>
      <c r="M10" s="18">
        <f t="shared" ca="1" si="1"/>
        <v>0</v>
      </c>
      <c r="N10" s="19">
        <f t="shared" ca="1" si="3"/>
        <v>0</v>
      </c>
      <c r="O10" s="18">
        <f t="shared" ca="1" si="1"/>
        <v>0</v>
      </c>
      <c r="P10" s="18">
        <f t="shared" ca="1" si="1"/>
        <v>0</v>
      </c>
      <c r="Q10" s="19">
        <f t="shared" ca="1" si="4"/>
        <v>0</v>
      </c>
      <c r="R10" s="18">
        <f t="shared" ca="1" si="1"/>
        <v>0</v>
      </c>
      <c r="S10" s="18">
        <f t="shared" ca="1" si="1"/>
        <v>0</v>
      </c>
      <c r="T10" s="18">
        <f t="shared" ca="1" si="1"/>
        <v>0</v>
      </c>
      <c r="U10" s="19">
        <f t="shared" ca="1" si="5"/>
        <v>0</v>
      </c>
    </row>
    <row r="11" spans="1:2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2"/>
        <v>0</v>
      </c>
      <c r="L11" s="18">
        <f t="shared" ca="1" si="1"/>
        <v>0</v>
      </c>
      <c r="M11" s="18">
        <f t="shared" ca="1" si="1"/>
        <v>0</v>
      </c>
      <c r="N11" s="19">
        <f t="shared" ca="1" si="3"/>
        <v>0</v>
      </c>
      <c r="O11" s="18">
        <f t="shared" ca="1" si="1"/>
        <v>0</v>
      </c>
      <c r="P11" s="18">
        <f t="shared" ca="1" si="1"/>
        <v>0</v>
      </c>
      <c r="Q11" s="19">
        <f t="shared" ca="1" si="4"/>
        <v>0</v>
      </c>
      <c r="R11" s="18">
        <f t="shared" ca="1" si="1"/>
        <v>0</v>
      </c>
      <c r="S11" s="18">
        <f t="shared" ca="1" si="1"/>
        <v>0</v>
      </c>
      <c r="T11" s="18">
        <f t="shared" ca="1" si="1"/>
        <v>0</v>
      </c>
      <c r="U11" s="19">
        <f t="shared" ca="1" si="5"/>
        <v>0</v>
      </c>
    </row>
    <row r="12" spans="1:2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2"/>
        <v>0</v>
      </c>
      <c r="L12" s="18">
        <f t="shared" ca="1" si="1"/>
        <v>0</v>
      </c>
      <c r="M12" s="18">
        <f t="shared" ca="1" si="1"/>
        <v>0</v>
      </c>
      <c r="N12" s="19">
        <f t="shared" ca="1" si="3"/>
        <v>0</v>
      </c>
      <c r="O12" s="18">
        <f t="shared" ca="1" si="1"/>
        <v>0</v>
      </c>
      <c r="P12" s="18">
        <f t="shared" ca="1" si="1"/>
        <v>0</v>
      </c>
      <c r="Q12" s="19">
        <f t="shared" ca="1" si="4"/>
        <v>0</v>
      </c>
      <c r="R12" s="18">
        <f t="shared" ca="1" si="1"/>
        <v>0</v>
      </c>
      <c r="S12" s="18">
        <f t="shared" ca="1" si="1"/>
        <v>0</v>
      </c>
      <c r="T12" s="18">
        <f t="shared" ca="1" si="1"/>
        <v>0</v>
      </c>
      <c r="U12" s="19">
        <f t="shared" ca="1" si="5"/>
        <v>0</v>
      </c>
    </row>
    <row r="13" spans="1:2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2"/>
        <v>0</v>
      </c>
      <c r="L13" s="18">
        <f t="shared" ca="1" si="1"/>
        <v>0</v>
      </c>
      <c r="M13" s="18">
        <f t="shared" ca="1" si="1"/>
        <v>0</v>
      </c>
      <c r="N13" s="19">
        <f t="shared" ca="1" si="3"/>
        <v>0</v>
      </c>
      <c r="O13" s="18">
        <f t="shared" ca="1" si="1"/>
        <v>0</v>
      </c>
      <c r="P13" s="18">
        <f t="shared" ca="1" si="1"/>
        <v>0</v>
      </c>
      <c r="Q13" s="19">
        <f t="shared" ca="1" si="4"/>
        <v>0</v>
      </c>
      <c r="R13" s="18">
        <f t="shared" ca="1" si="1"/>
        <v>0</v>
      </c>
      <c r="S13" s="18">
        <f t="shared" ca="1" si="1"/>
        <v>0</v>
      </c>
      <c r="T13" s="18">
        <f t="shared" ca="1" si="1"/>
        <v>0</v>
      </c>
      <c r="U13" s="19">
        <f t="shared" ca="1" si="5"/>
        <v>0</v>
      </c>
    </row>
    <row r="14" spans="1:2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2"/>
        <v>0</v>
      </c>
      <c r="L14" s="18">
        <f t="shared" ca="1" si="1"/>
        <v>0</v>
      </c>
      <c r="M14" s="18">
        <f t="shared" ca="1" si="1"/>
        <v>0</v>
      </c>
      <c r="N14" s="19">
        <f t="shared" ca="1" si="3"/>
        <v>0</v>
      </c>
      <c r="O14" s="18">
        <f t="shared" ca="1" si="1"/>
        <v>0</v>
      </c>
      <c r="P14" s="18">
        <f t="shared" ca="1" si="1"/>
        <v>0</v>
      </c>
      <c r="Q14" s="19">
        <f t="shared" ca="1" si="4"/>
        <v>0</v>
      </c>
      <c r="R14" s="18">
        <f t="shared" ca="1" si="1"/>
        <v>0</v>
      </c>
      <c r="S14" s="18">
        <f t="shared" ca="1" si="1"/>
        <v>0</v>
      </c>
      <c r="T14" s="18">
        <f t="shared" ca="1" si="1"/>
        <v>0</v>
      </c>
      <c r="U14" s="19">
        <f t="shared" ca="1" si="5"/>
        <v>0</v>
      </c>
    </row>
    <row r="15" spans="1:2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2"/>
        <v>0</v>
      </c>
      <c r="L15" s="18">
        <f t="shared" ca="1" si="1"/>
        <v>0</v>
      </c>
      <c r="M15" s="18">
        <f t="shared" ca="1" si="1"/>
        <v>0</v>
      </c>
      <c r="N15" s="19">
        <f t="shared" ca="1" si="3"/>
        <v>0</v>
      </c>
      <c r="O15" s="18">
        <f t="shared" ca="1" si="1"/>
        <v>0</v>
      </c>
      <c r="P15" s="18">
        <f t="shared" ca="1" si="1"/>
        <v>0</v>
      </c>
      <c r="Q15" s="19">
        <f t="shared" ca="1" si="4"/>
        <v>0</v>
      </c>
      <c r="R15" s="18">
        <f t="shared" ca="1" si="1"/>
        <v>0</v>
      </c>
      <c r="S15" s="18">
        <f t="shared" ca="1" si="1"/>
        <v>0</v>
      </c>
      <c r="T15" s="18">
        <f t="shared" ca="1" si="1"/>
        <v>0</v>
      </c>
      <c r="U15" s="19">
        <f t="shared" ca="1" si="5"/>
        <v>0</v>
      </c>
    </row>
    <row r="16" spans="1:2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2"/>
        <v>0</v>
      </c>
      <c r="L16" s="18">
        <f t="shared" ca="1" si="1"/>
        <v>0</v>
      </c>
      <c r="M16" s="18">
        <f t="shared" ca="1" si="1"/>
        <v>0</v>
      </c>
      <c r="N16" s="19">
        <f t="shared" ca="1" si="3"/>
        <v>0</v>
      </c>
      <c r="O16" s="18">
        <f t="shared" ca="1" si="1"/>
        <v>0</v>
      </c>
      <c r="P16" s="18">
        <f t="shared" ca="1" si="1"/>
        <v>0</v>
      </c>
      <c r="Q16" s="19">
        <f t="shared" ca="1" si="4"/>
        <v>0</v>
      </c>
      <c r="R16" s="18">
        <f t="shared" ca="1" si="1"/>
        <v>0</v>
      </c>
      <c r="S16" s="18">
        <f t="shared" ca="1" si="1"/>
        <v>0</v>
      </c>
      <c r="T16" s="18">
        <f t="shared" ca="1" si="1"/>
        <v>0</v>
      </c>
      <c r="U16" s="19">
        <f t="shared" ca="1" si="5"/>
        <v>0</v>
      </c>
    </row>
    <row r="17" spans="1:2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2"/>
        <v>0</v>
      </c>
      <c r="L17" s="18">
        <f t="shared" ca="1" si="1"/>
        <v>0</v>
      </c>
      <c r="M17" s="18">
        <f t="shared" ca="1" si="1"/>
        <v>0</v>
      </c>
      <c r="N17" s="19">
        <f t="shared" ca="1" si="3"/>
        <v>0</v>
      </c>
      <c r="O17" s="18">
        <f t="shared" ca="1" si="1"/>
        <v>0</v>
      </c>
      <c r="P17" s="18">
        <f t="shared" ca="1" si="1"/>
        <v>0</v>
      </c>
      <c r="Q17" s="19">
        <f t="shared" ca="1" si="4"/>
        <v>0</v>
      </c>
      <c r="R17" s="18">
        <f t="shared" ca="1" si="1"/>
        <v>0</v>
      </c>
      <c r="S17" s="18">
        <f t="shared" ca="1" si="1"/>
        <v>0</v>
      </c>
      <c r="T17" s="18">
        <f t="shared" ca="1" si="1"/>
        <v>0</v>
      </c>
      <c r="U17" s="19">
        <f t="shared" ca="1" si="5"/>
        <v>0</v>
      </c>
    </row>
    <row r="18" spans="1:2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2"/>
        <v>0</v>
      </c>
      <c r="L18" s="18">
        <f t="shared" ca="1" si="1"/>
        <v>0</v>
      </c>
      <c r="M18" s="18">
        <f t="shared" ca="1" si="1"/>
        <v>0</v>
      </c>
      <c r="N18" s="19">
        <f t="shared" ca="1" si="3"/>
        <v>0</v>
      </c>
      <c r="O18" s="18">
        <f t="shared" ca="1" si="1"/>
        <v>0</v>
      </c>
      <c r="P18" s="18">
        <f t="shared" ca="1" si="1"/>
        <v>0</v>
      </c>
      <c r="Q18" s="19">
        <f t="shared" ca="1" si="4"/>
        <v>0</v>
      </c>
      <c r="R18" s="18">
        <f t="shared" ca="1" si="1"/>
        <v>0</v>
      </c>
      <c r="S18" s="18">
        <f t="shared" ca="1" si="1"/>
        <v>0</v>
      </c>
      <c r="T18" s="18">
        <f t="shared" ca="1" si="1"/>
        <v>0</v>
      </c>
      <c r="U18" s="19">
        <f t="shared" ca="1" si="5"/>
        <v>0</v>
      </c>
    </row>
    <row r="19" spans="1:2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2"/>
        <v>0</v>
      </c>
      <c r="L19" s="18">
        <f t="shared" ca="1" si="1"/>
        <v>0</v>
      </c>
      <c r="M19" s="18">
        <f t="shared" ca="1" si="1"/>
        <v>0</v>
      </c>
      <c r="N19" s="19">
        <f t="shared" ca="1" si="3"/>
        <v>0</v>
      </c>
      <c r="O19" s="18">
        <f t="shared" ca="1" si="1"/>
        <v>0</v>
      </c>
      <c r="P19" s="18">
        <f t="shared" ca="1" si="1"/>
        <v>0</v>
      </c>
      <c r="Q19" s="19">
        <f t="shared" ca="1" si="4"/>
        <v>0</v>
      </c>
      <c r="R19" s="18">
        <f t="shared" ca="1" si="1"/>
        <v>0</v>
      </c>
      <c r="S19" s="18">
        <f t="shared" ca="1" si="1"/>
        <v>0</v>
      </c>
      <c r="T19" s="18">
        <f t="shared" ca="1" si="1"/>
        <v>0</v>
      </c>
      <c r="U19" s="19">
        <f t="shared" ref="U19:U24" ca="1" si="6">SUM(D19:K19)+T19</f>
        <v>0</v>
      </c>
    </row>
    <row r="20" spans="1:2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2"/>
        <v>0</v>
      </c>
      <c r="L20" s="18">
        <f t="shared" ca="1" si="1"/>
        <v>0</v>
      </c>
      <c r="M20" s="18">
        <f t="shared" ca="1" si="1"/>
        <v>0</v>
      </c>
      <c r="N20" s="19">
        <f t="shared" ca="1" si="3"/>
        <v>0</v>
      </c>
      <c r="O20" s="18">
        <f t="shared" ca="1" si="1"/>
        <v>0</v>
      </c>
      <c r="P20" s="18">
        <f t="shared" ca="1" si="1"/>
        <v>0</v>
      </c>
      <c r="Q20" s="19">
        <f t="shared" ca="1" si="4"/>
        <v>0</v>
      </c>
      <c r="R20" s="18">
        <f t="shared" ca="1" si="1"/>
        <v>0</v>
      </c>
      <c r="S20" s="18">
        <f t="shared" ca="1" si="1"/>
        <v>0</v>
      </c>
      <c r="T20" s="18">
        <f t="shared" ca="1" si="1"/>
        <v>0</v>
      </c>
      <c r="U20" s="19">
        <f t="shared" ca="1" si="6"/>
        <v>0</v>
      </c>
    </row>
    <row r="21" spans="1:2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2"/>
        <v>0</v>
      </c>
      <c r="L21" s="18">
        <f t="shared" ca="1" si="1"/>
        <v>0</v>
      </c>
      <c r="M21" s="18">
        <f t="shared" ca="1" si="1"/>
        <v>0</v>
      </c>
      <c r="N21" s="19">
        <f t="shared" ca="1" si="3"/>
        <v>0</v>
      </c>
      <c r="O21" s="18">
        <f t="shared" ca="1" si="1"/>
        <v>0</v>
      </c>
      <c r="P21" s="18">
        <f t="shared" ca="1" si="1"/>
        <v>0</v>
      </c>
      <c r="Q21" s="19">
        <f t="shared" ca="1" si="4"/>
        <v>0</v>
      </c>
      <c r="R21" s="18">
        <f t="shared" ca="1" si="1"/>
        <v>0</v>
      </c>
      <c r="S21" s="18">
        <f t="shared" ca="1" si="1"/>
        <v>0</v>
      </c>
      <c r="T21" s="18">
        <f t="shared" ca="1" si="1"/>
        <v>0</v>
      </c>
      <c r="U21" s="19">
        <f t="shared" ca="1" si="6"/>
        <v>0</v>
      </c>
    </row>
    <row r="22" spans="1:2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2"/>
        <v>0</v>
      </c>
      <c r="L22" s="18">
        <f t="shared" ca="1" si="1"/>
        <v>0</v>
      </c>
      <c r="M22" s="18">
        <f t="shared" ca="1" si="1"/>
        <v>0</v>
      </c>
      <c r="N22" s="19">
        <f t="shared" ca="1" si="3"/>
        <v>0</v>
      </c>
      <c r="O22" s="18">
        <f t="shared" ca="1" si="1"/>
        <v>0</v>
      </c>
      <c r="P22" s="18">
        <f t="shared" ca="1" si="1"/>
        <v>0</v>
      </c>
      <c r="Q22" s="19">
        <f t="shared" ca="1" si="4"/>
        <v>0</v>
      </c>
      <c r="R22" s="18">
        <f t="shared" ca="1" si="1"/>
        <v>0</v>
      </c>
      <c r="S22" s="18">
        <f t="shared" ca="1" si="1"/>
        <v>0</v>
      </c>
      <c r="T22" s="18">
        <f t="shared" ca="1" si="1"/>
        <v>0</v>
      </c>
      <c r="U22" s="19">
        <f t="shared" ca="1" si="6"/>
        <v>0</v>
      </c>
    </row>
    <row r="23" spans="1:2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7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7"/>
        <v>0</v>
      </c>
      <c r="F23" s="18">
        <f t="shared" ca="1" si="7"/>
        <v>0</v>
      </c>
      <c r="G23" s="18">
        <f t="shared" ca="1" si="7"/>
        <v>0</v>
      </c>
      <c r="H23" s="18">
        <f t="shared" ca="1" si="7"/>
        <v>0</v>
      </c>
      <c r="I23" s="18">
        <f t="shared" ca="1" si="7"/>
        <v>0</v>
      </c>
      <c r="J23" s="18">
        <f t="shared" ca="1" si="7"/>
        <v>0</v>
      </c>
      <c r="K23" s="19">
        <f ca="1">L23+M23+N23+Q23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+O23+P23</f>
        <v>0</v>
      </c>
      <c r="O23" s="18">
        <f t="shared" ref="O23:P38" ca="1" si="9">IFERROR(IF($C$2="Yurtiçi",INDIRECT("'"&amp;$B$2&amp;"'!"&amp;ADDRESS(MATCH($B23,INDIRECT("'"&amp;$B$2&amp;"'!$B$1:$B$1095"),0),MATCH(O$5,INDIRECT("'"&amp;$B$2&amp;"'!5:5"),0))),IF($C$2="Yurtdışı",INDIRECT("'"&amp;$B$2&amp;"'!"&amp;ADDRESS(MATCH($B23,INDIRECT("'"&amp;$B$2&amp;"'!$B$1:$B$1095"),0),MATCH(O$5,INDIRECT("'"&amp;$B$2&amp;"'!5:5"),0)+1)),INDIRECT("'"&amp;$B$2&amp;"'!"&amp;ADDRESS(MATCH($B23,INDIRECT("'"&amp;$B$2&amp;"'!$B$1:$B$1095"),0),MATCH(O$5,INDIRECT("'"&amp;$B$2&amp;"'!5:5"),0)))+INDIRECT("'"&amp;$B$2&amp;"'!"&amp;ADDRESS(MATCH($B23,INDIRECT("'"&amp;$B$2&amp;"'!$B$1:$B$1095"),0),MATCH(O$5,INDIRECT("'"&amp;$B$2&amp;"'!5:5"),0)+1)))),0)</f>
        <v>0</v>
      </c>
      <c r="P23" s="18">
        <f t="shared" ca="1" si="9"/>
        <v>0</v>
      </c>
      <c r="Q23" s="19">
        <f ca="1">+R23+S23</f>
        <v>0</v>
      </c>
      <c r="R23" s="18">
        <f t="shared" ref="R23:T38" ca="1" si="10">IFERROR(IF($C$2="Yurtiçi",INDIRECT("'"&amp;$B$2&amp;"'!"&amp;ADDRESS(MATCH($B23,INDIRECT("'"&amp;$B$2&amp;"'!$B$1:$B$1095"),0),MATCH(R$5,INDIRECT("'"&amp;$B$2&amp;"'!5:5"),0))),IF($C$2="Yurtdışı",INDIRECT("'"&amp;$B$2&amp;"'!"&amp;ADDRESS(MATCH($B23,INDIRECT("'"&amp;$B$2&amp;"'!$B$1:$B$1095"),0),MATCH(R$5,INDIRECT("'"&amp;$B$2&amp;"'!5:5"),0)+1)),INDIRECT("'"&amp;$B$2&amp;"'!"&amp;ADDRESS(MATCH($B23,INDIRECT("'"&amp;$B$2&amp;"'!$B$1:$B$1095"),0),MATCH(R$5,INDIRECT("'"&amp;$B$2&amp;"'!5:5"),0)))+INDIRECT("'"&amp;$B$2&amp;"'!"&amp;ADDRESS(MATCH($B23,INDIRECT("'"&amp;$B$2&amp;"'!$B$1:$B$1095"),0),MATCH(R$5,INDIRECT("'"&amp;$B$2&amp;"'!5:5"),0)+1)))),0)</f>
        <v>0</v>
      </c>
      <c r="S23" s="18">
        <f t="shared" ca="1" si="10"/>
        <v>0</v>
      </c>
      <c r="T23" s="18">
        <f t="shared" ca="1" si="10"/>
        <v>0</v>
      </c>
      <c r="U23" s="19">
        <f t="shared" ca="1" si="6"/>
        <v>0</v>
      </c>
    </row>
    <row r="24" spans="1:21" ht="12.75" customHeight="1">
      <c r="A24" s="55" t="s">
        <v>181</v>
      </c>
      <c r="B24" s="17">
        <v>1025</v>
      </c>
      <c r="C24" s="56" t="s">
        <v>147</v>
      </c>
      <c r="D24" s="18">
        <f t="shared" ca="1" si="7"/>
        <v>0</v>
      </c>
      <c r="E24" s="18">
        <f t="shared" ca="1" si="7"/>
        <v>0</v>
      </c>
      <c r="F24" s="18">
        <f t="shared" ca="1" si="7"/>
        <v>0</v>
      </c>
      <c r="G24" s="18">
        <f t="shared" ca="1" si="7"/>
        <v>0</v>
      </c>
      <c r="H24" s="18">
        <f t="shared" ca="1" si="7"/>
        <v>0</v>
      </c>
      <c r="I24" s="18">
        <f t="shared" ca="1" si="7"/>
        <v>0</v>
      </c>
      <c r="J24" s="18">
        <f t="shared" ca="1" si="7"/>
        <v>0</v>
      </c>
      <c r="K24" s="19">
        <f ca="1">L24+M24+N24+Q24</f>
        <v>0</v>
      </c>
      <c r="L24" s="18">
        <f t="shared" ca="1" si="8"/>
        <v>0</v>
      </c>
      <c r="M24" s="18">
        <f t="shared" ca="1" si="8"/>
        <v>0</v>
      </c>
      <c r="N24" s="19">
        <f ca="1">+O24+P24</f>
        <v>0</v>
      </c>
      <c r="O24" s="18">
        <f t="shared" ca="1" si="9"/>
        <v>0</v>
      </c>
      <c r="P24" s="18">
        <f t="shared" ca="1" si="9"/>
        <v>0</v>
      </c>
      <c r="Q24" s="19">
        <f ca="1">+R24+S24</f>
        <v>0</v>
      </c>
      <c r="R24" s="18">
        <f t="shared" ca="1" si="10"/>
        <v>0</v>
      </c>
      <c r="S24" s="18">
        <f t="shared" ca="1" si="10"/>
        <v>0</v>
      </c>
      <c r="T24" s="18">
        <f t="shared" ca="1" si="10"/>
        <v>0</v>
      </c>
      <c r="U24" s="19">
        <f t="shared" ca="1" si="6"/>
        <v>0</v>
      </c>
    </row>
    <row r="25" spans="1:21" ht="12.75" customHeight="1">
      <c r="A25" s="55" t="s">
        <v>183</v>
      </c>
      <c r="B25" s="17">
        <v>1027</v>
      </c>
      <c r="C25" s="56" t="s">
        <v>147</v>
      </c>
      <c r="D25" s="18">
        <f t="shared" ca="1" si="7"/>
        <v>0</v>
      </c>
      <c r="E25" s="18">
        <f t="shared" ca="1" si="7"/>
        <v>0</v>
      </c>
      <c r="F25" s="18">
        <f t="shared" ca="1" si="7"/>
        <v>0</v>
      </c>
      <c r="G25" s="18">
        <f t="shared" ca="1" si="7"/>
        <v>0</v>
      </c>
      <c r="H25" s="18">
        <f t="shared" ca="1" si="7"/>
        <v>0</v>
      </c>
      <c r="I25" s="18">
        <f t="shared" ca="1" si="7"/>
        <v>0</v>
      </c>
      <c r="J25" s="18">
        <f t="shared" ca="1" si="7"/>
        <v>0</v>
      </c>
      <c r="K25" s="19">
        <f t="shared" ref="K25:K72" ca="1" si="11">L25+M25+N25+Q25</f>
        <v>0</v>
      </c>
      <c r="L25" s="18">
        <f t="shared" ca="1" si="8"/>
        <v>0</v>
      </c>
      <c r="M25" s="18">
        <f t="shared" ca="1" si="8"/>
        <v>0</v>
      </c>
      <c r="N25" s="19">
        <f t="shared" ref="N25:N72" ca="1" si="12">+O25+P25</f>
        <v>0</v>
      </c>
      <c r="O25" s="18">
        <f t="shared" ca="1" si="9"/>
        <v>0</v>
      </c>
      <c r="P25" s="18">
        <f t="shared" ca="1" si="9"/>
        <v>0</v>
      </c>
      <c r="Q25" s="19">
        <f t="shared" ref="Q25:Q72" ca="1" si="13">+R25+S25</f>
        <v>0</v>
      </c>
      <c r="R25" s="18">
        <f t="shared" ca="1" si="10"/>
        <v>0</v>
      </c>
      <c r="S25" s="18">
        <f t="shared" ca="1" si="10"/>
        <v>0</v>
      </c>
      <c r="T25" s="18">
        <f t="shared" ca="1" si="10"/>
        <v>0</v>
      </c>
      <c r="U25" s="19">
        <f t="shared" ref="U25:U72" ca="1" si="14">SUM(D25:K25)+T25</f>
        <v>0</v>
      </c>
    </row>
    <row r="26" spans="1:21" ht="12.75" customHeight="1">
      <c r="A26" s="55" t="s">
        <v>185</v>
      </c>
      <c r="B26" s="17">
        <v>1028</v>
      </c>
      <c r="C26" s="56" t="s">
        <v>147</v>
      </c>
      <c r="D26" s="18">
        <f t="shared" ca="1" si="7"/>
        <v>0</v>
      </c>
      <c r="E26" s="18">
        <f t="shared" ca="1" si="7"/>
        <v>0</v>
      </c>
      <c r="F26" s="18">
        <f t="shared" ca="1" si="7"/>
        <v>0</v>
      </c>
      <c r="G26" s="18">
        <f t="shared" ca="1" si="7"/>
        <v>0</v>
      </c>
      <c r="H26" s="18">
        <f t="shared" ca="1" si="7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  <c r="O26" s="18">
        <f t="shared" ca="1" si="9"/>
        <v>0</v>
      </c>
      <c r="P26" s="18">
        <f t="shared" ca="1" si="9"/>
        <v>0</v>
      </c>
      <c r="Q26" s="19">
        <f t="shared" ca="1" si="13"/>
        <v>0</v>
      </c>
      <c r="R26" s="18">
        <f t="shared" ca="1" si="10"/>
        <v>0</v>
      </c>
      <c r="S26" s="18">
        <f t="shared" ca="1" si="10"/>
        <v>0</v>
      </c>
      <c r="T26" s="18">
        <f t="shared" ca="1" si="10"/>
        <v>0</v>
      </c>
      <c r="U26" s="19">
        <f t="shared" ca="1" si="14"/>
        <v>0</v>
      </c>
    </row>
    <row r="27" spans="1:21" ht="12.75" customHeight="1">
      <c r="A27" s="55" t="s">
        <v>187</v>
      </c>
      <c r="B27" s="17">
        <v>1030</v>
      </c>
      <c r="C27" s="56" t="s">
        <v>147</v>
      </c>
      <c r="D27" s="18">
        <f t="shared" ca="1" si="7"/>
        <v>0</v>
      </c>
      <c r="E27" s="18">
        <f t="shared" ca="1" si="7"/>
        <v>0</v>
      </c>
      <c r="F27" s="18">
        <f t="shared" ca="1" si="7"/>
        <v>0</v>
      </c>
      <c r="G27" s="18">
        <f t="shared" ca="1" si="7"/>
        <v>0</v>
      </c>
      <c r="H27" s="18">
        <f t="shared" ca="1" si="7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  <c r="O27" s="18">
        <f t="shared" ca="1" si="9"/>
        <v>0</v>
      </c>
      <c r="P27" s="18">
        <f t="shared" ca="1" si="9"/>
        <v>0</v>
      </c>
      <c r="Q27" s="19">
        <f t="shared" ca="1" si="13"/>
        <v>0</v>
      </c>
      <c r="R27" s="18">
        <f t="shared" ca="1" si="10"/>
        <v>0</v>
      </c>
      <c r="S27" s="18">
        <f t="shared" ca="1" si="10"/>
        <v>0</v>
      </c>
      <c r="T27" s="18">
        <f t="shared" ca="1" si="10"/>
        <v>0</v>
      </c>
      <c r="U27" s="19">
        <f t="shared" ca="1" si="14"/>
        <v>0</v>
      </c>
    </row>
    <row r="28" spans="1:21" ht="12.75" customHeight="1">
      <c r="A28" s="55" t="s">
        <v>189</v>
      </c>
      <c r="B28" s="17">
        <v>1031</v>
      </c>
      <c r="C28" s="56" t="s">
        <v>147</v>
      </c>
      <c r="D28" s="18">
        <f t="shared" ca="1" si="7"/>
        <v>0</v>
      </c>
      <c r="E28" s="18">
        <f t="shared" ca="1" si="7"/>
        <v>0</v>
      </c>
      <c r="F28" s="18">
        <f t="shared" ca="1" si="7"/>
        <v>0</v>
      </c>
      <c r="G28" s="18">
        <f t="shared" ca="1" si="7"/>
        <v>0</v>
      </c>
      <c r="H28" s="18">
        <f t="shared" ca="1" si="7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  <c r="O28" s="18">
        <f t="shared" ca="1" si="9"/>
        <v>0</v>
      </c>
      <c r="P28" s="18">
        <f t="shared" ca="1" si="9"/>
        <v>0</v>
      </c>
      <c r="Q28" s="19">
        <f t="shared" ca="1" si="13"/>
        <v>0</v>
      </c>
      <c r="R28" s="18">
        <f t="shared" ca="1" si="10"/>
        <v>0</v>
      </c>
      <c r="S28" s="18">
        <f t="shared" ca="1" si="10"/>
        <v>0</v>
      </c>
      <c r="T28" s="18">
        <f t="shared" ca="1" si="10"/>
        <v>0</v>
      </c>
      <c r="U28" s="19">
        <f t="shared" ca="1" si="14"/>
        <v>0</v>
      </c>
    </row>
    <row r="29" spans="1:21" ht="12.75" customHeight="1">
      <c r="A29" s="55" t="s">
        <v>191</v>
      </c>
      <c r="B29" s="17">
        <v>1032</v>
      </c>
      <c r="C29" s="56" t="s">
        <v>147</v>
      </c>
      <c r="D29" s="18">
        <f t="shared" ca="1" si="7"/>
        <v>0</v>
      </c>
      <c r="E29" s="18">
        <f t="shared" ca="1" si="7"/>
        <v>0</v>
      </c>
      <c r="F29" s="18">
        <f t="shared" ca="1" si="7"/>
        <v>0</v>
      </c>
      <c r="G29" s="18">
        <f t="shared" ca="1" si="7"/>
        <v>0</v>
      </c>
      <c r="H29" s="18">
        <f t="shared" ca="1" si="7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  <c r="O29" s="18">
        <f t="shared" ca="1" si="9"/>
        <v>0</v>
      </c>
      <c r="P29" s="18">
        <f t="shared" ca="1" si="9"/>
        <v>0</v>
      </c>
      <c r="Q29" s="19">
        <f t="shared" ca="1" si="13"/>
        <v>0</v>
      </c>
      <c r="R29" s="18">
        <f t="shared" ca="1" si="10"/>
        <v>0</v>
      </c>
      <c r="S29" s="18">
        <f t="shared" ca="1" si="10"/>
        <v>0</v>
      </c>
      <c r="T29" s="18">
        <f t="shared" ca="1" si="10"/>
        <v>0</v>
      </c>
      <c r="U29" s="19">
        <f t="shared" ca="1" si="14"/>
        <v>0</v>
      </c>
    </row>
    <row r="30" spans="1:21" ht="12.75" customHeight="1">
      <c r="A30" s="55" t="s">
        <v>193</v>
      </c>
      <c r="B30" s="17">
        <v>1034</v>
      </c>
      <c r="C30" s="56" t="s">
        <v>147</v>
      </c>
      <c r="D30" s="18">
        <f t="shared" ca="1" si="7"/>
        <v>0</v>
      </c>
      <c r="E30" s="18">
        <f t="shared" ca="1" si="7"/>
        <v>0</v>
      </c>
      <c r="F30" s="18">
        <f t="shared" ca="1" si="7"/>
        <v>0</v>
      </c>
      <c r="G30" s="18">
        <f t="shared" ca="1" si="7"/>
        <v>0</v>
      </c>
      <c r="H30" s="18">
        <f t="shared" ca="1" si="7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  <c r="O30" s="18">
        <f t="shared" ca="1" si="9"/>
        <v>0</v>
      </c>
      <c r="P30" s="18">
        <f t="shared" ca="1" si="9"/>
        <v>0</v>
      </c>
      <c r="Q30" s="19">
        <f t="shared" ca="1" si="13"/>
        <v>0</v>
      </c>
      <c r="R30" s="18">
        <f t="shared" ca="1" si="10"/>
        <v>0</v>
      </c>
      <c r="S30" s="18">
        <f t="shared" ca="1" si="10"/>
        <v>0</v>
      </c>
      <c r="T30" s="18">
        <f t="shared" ca="1" si="10"/>
        <v>0</v>
      </c>
      <c r="U30" s="19">
        <f t="shared" ca="1" si="14"/>
        <v>0</v>
      </c>
    </row>
    <row r="31" spans="1:21" ht="12.75" customHeight="1">
      <c r="A31" s="55" t="s">
        <v>195</v>
      </c>
      <c r="B31" s="17">
        <v>1035</v>
      </c>
      <c r="C31" s="56" t="s">
        <v>147</v>
      </c>
      <c r="D31" s="18">
        <f t="shared" ca="1" si="7"/>
        <v>0</v>
      </c>
      <c r="E31" s="18">
        <f t="shared" ca="1" si="7"/>
        <v>0</v>
      </c>
      <c r="F31" s="18">
        <f t="shared" ca="1" si="7"/>
        <v>0</v>
      </c>
      <c r="G31" s="18">
        <f t="shared" ca="1" si="7"/>
        <v>0</v>
      </c>
      <c r="H31" s="18">
        <f t="shared" ca="1" si="7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  <c r="O31" s="18">
        <f t="shared" ca="1" si="9"/>
        <v>0</v>
      </c>
      <c r="P31" s="18">
        <f t="shared" ca="1" si="9"/>
        <v>0</v>
      </c>
      <c r="Q31" s="19">
        <f t="shared" ca="1" si="13"/>
        <v>0</v>
      </c>
      <c r="R31" s="18">
        <f t="shared" ca="1" si="10"/>
        <v>0</v>
      </c>
      <c r="S31" s="18">
        <f t="shared" ca="1" si="10"/>
        <v>0</v>
      </c>
      <c r="T31" s="18">
        <f t="shared" ca="1" si="10"/>
        <v>0</v>
      </c>
      <c r="U31" s="19">
        <f t="shared" ca="1" si="14"/>
        <v>0</v>
      </c>
    </row>
    <row r="32" spans="1:21" ht="12.75" customHeight="1">
      <c r="A32" s="55" t="s">
        <v>197</v>
      </c>
      <c r="B32" s="17">
        <v>1036</v>
      </c>
      <c r="C32" s="56" t="s">
        <v>147</v>
      </c>
      <c r="D32" s="18">
        <f t="shared" ca="1" si="7"/>
        <v>0</v>
      </c>
      <c r="E32" s="18">
        <f t="shared" ca="1" si="7"/>
        <v>0</v>
      </c>
      <c r="F32" s="18">
        <f t="shared" ca="1" si="7"/>
        <v>0</v>
      </c>
      <c r="G32" s="18">
        <f t="shared" ca="1" si="7"/>
        <v>0</v>
      </c>
      <c r="H32" s="18">
        <f t="shared" ca="1" si="7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  <c r="O32" s="18">
        <f t="shared" ca="1" si="9"/>
        <v>0</v>
      </c>
      <c r="P32" s="18">
        <f t="shared" ca="1" si="9"/>
        <v>0</v>
      </c>
      <c r="Q32" s="19">
        <f t="shared" ca="1" si="13"/>
        <v>0</v>
      </c>
      <c r="R32" s="18">
        <f t="shared" ca="1" si="10"/>
        <v>0</v>
      </c>
      <c r="S32" s="18">
        <f t="shared" ca="1" si="10"/>
        <v>0</v>
      </c>
      <c r="T32" s="18">
        <f t="shared" ca="1" si="10"/>
        <v>0</v>
      </c>
      <c r="U32" s="19">
        <f t="shared" ca="1" si="14"/>
        <v>0</v>
      </c>
    </row>
    <row r="33" spans="1:21" ht="12.75" customHeight="1">
      <c r="A33" s="55" t="s">
        <v>199</v>
      </c>
      <c r="B33" s="17">
        <v>1037</v>
      </c>
      <c r="C33" s="56" t="s">
        <v>147</v>
      </c>
      <c r="D33" s="18">
        <f t="shared" ca="1" si="7"/>
        <v>0</v>
      </c>
      <c r="E33" s="18">
        <f t="shared" ca="1" si="7"/>
        <v>0</v>
      </c>
      <c r="F33" s="18">
        <f t="shared" ca="1" si="7"/>
        <v>0</v>
      </c>
      <c r="G33" s="18">
        <f t="shared" ca="1" si="7"/>
        <v>0</v>
      </c>
      <c r="H33" s="18">
        <f t="shared" ca="1" si="7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  <c r="O33" s="18">
        <f t="shared" ca="1" si="9"/>
        <v>0</v>
      </c>
      <c r="P33" s="18">
        <f t="shared" ca="1" si="9"/>
        <v>0</v>
      </c>
      <c r="Q33" s="19">
        <f t="shared" ca="1" si="13"/>
        <v>0</v>
      </c>
      <c r="R33" s="18">
        <f t="shared" ca="1" si="10"/>
        <v>0</v>
      </c>
      <c r="S33" s="18">
        <f t="shared" ca="1" si="10"/>
        <v>0</v>
      </c>
      <c r="T33" s="18">
        <f t="shared" ca="1" si="10"/>
        <v>0</v>
      </c>
      <c r="U33" s="19">
        <f t="shared" ca="1" si="14"/>
        <v>0</v>
      </c>
    </row>
    <row r="34" spans="1:21" ht="12.75" customHeight="1">
      <c r="A34" s="55" t="s">
        <v>201</v>
      </c>
      <c r="B34" s="17">
        <v>1038</v>
      </c>
      <c r="C34" s="56" t="s">
        <v>147</v>
      </c>
      <c r="D34" s="18">
        <f t="shared" ca="1" si="7"/>
        <v>0</v>
      </c>
      <c r="E34" s="18">
        <f t="shared" ca="1" si="7"/>
        <v>0</v>
      </c>
      <c r="F34" s="18">
        <f t="shared" ca="1" si="7"/>
        <v>0</v>
      </c>
      <c r="G34" s="18">
        <f t="shared" ca="1" si="7"/>
        <v>0</v>
      </c>
      <c r="H34" s="18">
        <f t="shared" ca="1" si="7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  <c r="O34" s="18">
        <f t="shared" ca="1" si="9"/>
        <v>0</v>
      </c>
      <c r="P34" s="18">
        <f t="shared" ca="1" si="9"/>
        <v>0</v>
      </c>
      <c r="Q34" s="19">
        <f t="shared" ca="1" si="13"/>
        <v>0</v>
      </c>
      <c r="R34" s="18">
        <f t="shared" ca="1" si="10"/>
        <v>0</v>
      </c>
      <c r="S34" s="18">
        <f t="shared" ca="1" si="10"/>
        <v>0</v>
      </c>
      <c r="T34" s="18">
        <f t="shared" ca="1" si="10"/>
        <v>0</v>
      </c>
      <c r="U34" s="19">
        <f t="shared" ca="1" si="14"/>
        <v>0</v>
      </c>
    </row>
    <row r="35" spans="1:21" ht="12.75" customHeight="1">
      <c r="A35" s="55" t="s">
        <v>203</v>
      </c>
      <c r="B35" s="17">
        <v>1039</v>
      </c>
      <c r="C35" s="56" t="s">
        <v>147</v>
      </c>
      <c r="D35" s="18">
        <f t="shared" ca="1" si="7"/>
        <v>0</v>
      </c>
      <c r="E35" s="18">
        <f t="shared" ca="1" si="7"/>
        <v>0</v>
      </c>
      <c r="F35" s="18">
        <f t="shared" ca="1" si="7"/>
        <v>0</v>
      </c>
      <c r="G35" s="18">
        <f t="shared" ca="1" si="7"/>
        <v>0</v>
      </c>
      <c r="H35" s="18">
        <f t="shared" ca="1" si="7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  <c r="O35" s="18">
        <f t="shared" ca="1" si="9"/>
        <v>0</v>
      </c>
      <c r="P35" s="18">
        <f t="shared" ca="1" si="9"/>
        <v>0</v>
      </c>
      <c r="Q35" s="19">
        <f t="shared" ca="1" si="13"/>
        <v>0</v>
      </c>
      <c r="R35" s="18">
        <f t="shared" ca="1" si="10"/>
        <v>0</v>
      </c>
      <c r="S35" s="18">
        <f t="shared" ca="1" si="10"/>
        <v>0</v>
      </c>
      <c r="T35" s="18">
        <f t="shared" ca="1" si="10"/>
        <v>0</v>
      </c>
      <c r="U35" s="19">
        <f t="shared" ca="1" si="14"/>
        <v>0</v>
      </c>
    </row>
    <row r="36" spans="1:21" ht="12.75" customHeight="1">
      <c r="A36" s="55" t="s">
        <v>205</v>
      </c>
      <c r="B36" s="17">
        <v>1040</v>
      </c>
      <c r="C36" s="56" t="s">
        <v>147</v>
      </c>
      <c r="D36" s="18">
        <f t="shared" ca="1" si="7"/>
        <v>0</v>
      </c>
      <c r="E36" s="18">
        <f t="shared" ca="1" si="7"/>
        <v>0</v>
      </c>
      <c r="F36" s="18">
        <f t="shared" ca="1" si="7"/>
        <v>0</v>
      </c>
      <c r="G36" s="18">
        <f t="shared" ca="1" si="7"/>
        <v>0</v>
      </c>
      <c r="H36" s="18">
        <f t="shared" ca="1" si="7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  <c r="O36" s="18">
        <f t="shared" ca="1" si="9"/>
        <v>0</v>
      </c>
      <c r="P36" s="18">
        <f t="shared" ca="1" si="9"/>
        <v>0</v>
      </c>
      <c r="Q36" s="19">
        <f t="shared" ca="1" si="13"/>
        <v>0</v>
      </c>
      <c r="R36" s="18">
        <f t="shared" ca="1" si="10"/>
        <v>0</v>
      </c>
      <c r="S36" s="18">
        <f t="shared" ca="1" si="10"/>
        <v>0</v>
      </c>
      <c r="T36" s="18">
        <f t="shared" ca="1" si="10"/>
        <v>0</v>
      </c>
      <c r="U36" s="19">
        <f t="shared" ca="1" si="14"/>
        <v>0</v>
      </c>
    </row>
    <row r="37" spans="1:21" ht="12.75" customHeight="1">
      <c r="A37" s="55" t="s">
        <v>207</v>
      </c>
      <c r="B37" s="17">
        <v>1043</v>
      </c>
      <c r="C37" s="56" t="s">
        <v>147</v>
      </c>
      <c r="D37" s="18">
        <f t="shared" ca="1" si="7"/>
        <v>0</v>
      </c>
      <c r="E37" s="18">
        <f t="shared" ca="1" si="7"/>
        <v>0</v>
      </c>
      <c r="F37" s="18">
        <f t="shared" ca="1" si="7"/>
        <v>0</v>
      </c>
      <c r="G37" s="18">
        <f t="shared" ca="1" si="7"/>
        <v>0</v>
      </c>
      <c r="H37" s="18">
        <f t="shared" ca="1" si="7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  <c r="O37" s="18">
        <f t="shared" ca="1" si="9"/>
        <v>0</v>
      </c>
      <c r="P37" s="18">
        <f t="shared" ca="1" si="9"/>
        <v>0</v>
      </c>
      <c r="Q37" s="19">
        <f t="shared" ca="1" si="13"/>
        <v>0</v>
      </c>
      <c r="R37" s="18">
        <f t="shared" ca="1" si="10"/>
        <v>0</v>
      </c>
      <c r="S37" s="18">
        <f t="shared" ca="1" si="10"/>
        <v>0</v>
      </c>
      <c r="T37" s="18">
        <f t="shared" ca="1" si="10"/>
        <v>0</v>
      </c>
      <c r="U37" s="19">
        <f t="shared" ca="1" si="14"/>
        <v>0</v>
      </c>
    </row>
    <row r="38" spans="1:21" ht="12.75" customHeight="1">
      <c r="A38" s="55" t="s">
        <v>209</v>
      </c>
      <c r="B38" s="17">
        <v>1044</v>
      </c>
      <c r="C38" s="56" t="s">
        <v>147</v>
      </c>
      <c r="D38" s="18">
        <f t="shared" ca="1" si="7"/>
        <v>0</v>
      </c>
      <c r="E38" s="18">
        <f t="shared" ca="1" si="7"/>
        <v>0</v>
      </c>
      <c r="F38" s="18">
        <f t="shared" ca="1" si="7"/>
        <v>0</v>
      </c>
      <c r="G38" s="18">
        <f t="shared" ca="1" si="7"/>
        <v>0</v>
      </c>
      <c r="H38" s="18">
        <f t="shared" ca="1" si="7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  <c r="O38" s="18">
        <f t="shared" ca="1" si="9"/>
        <v>0</v>
      </c>
      <c r="P38" s="18">
        <f t="shared" ca="1" si="9"/>
        <v>0</v>
      </c>
      <c r="Q38" s="19">
        <f t="shared" ca="1" si="13"/>
        <v>0</v>
      </c>
      <c r="R38" s="18">
        <f t="shared" ca="1" si="10"/>
        <v>0</v>
      </c>
      <c r="S38" s="18">
        <f t="shared" ca="1" si="10"/>
        <v>0</v>
      </c>
      <c r="T38" s="18">
        <f t="shared" ca="1" si="10"/>
        <v>0</v>
      </c>
      <c r="U38" s="19">
        <f t="shared" ca="1" si="14"/>
        <v>0</v>
      </c>
    </row>
    <row r="39" spans="1:2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15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15"/>
        <v>0</v>
      </c>
      <c r="F39" s="18">
        <f t="shared" ca="1" si="15"/>
        <v>0</v>
      </c>
      <c r="G39" s="18">
        <f t="shared" ca="1" si="15"/>
        <v>0</v>
      </c>
      <c r="H39" s="18">
        <f t="shared" ca="1" si="15"/>
        <v>0</v>
      </c>
      <c r="I39" s="18">
        <f t="shared" ca="1" si="15"/>
        <v>0</v>
      </c>
      <c r="J39" s="18">
        <f t="shared" ca="1" si="15"/>
        <v>0</v>
      </c>
      <c r="K39" s="19">
        <f t="shared" ca="1" si="11"/>
        <v>0</v>
      </c>
      <c r="L39" s="18">
        <f t="shared" ref="L39:M54" ca="1" si="16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6"/>
        <v>0</v>
      </c>
      <c r="N39" s="19">
        <f t="shared" ca="1" si="12"/>
        <v>0</v>
      </c>
      <c r="O39" s="18">
        <f t="shared" ref="O39:P54" ca="1" si="17">IFERROR(IF($C$2="Yurtiçi",INDIRECT("'"&amp;$B$2&amp;"'!"&amp;ADDRESS(MATCH($B39,INDIRECT("'"&amp;$B$2&amp;"'!$B$1:$B$1095"),0),MATCH(O$5,INDIRECT("'"&amp;$B$2&amp;"'!5:5"),0))),IF($C$2="Yurtdışı",INDIRECT("'"&amp;$B$2&amp;"'!"&amp;ADDRESS(MATCH($B39,INDIRECT("'"&amp;$B$2&amp;"'!$B$1:$B$1095"),0),MATCH(O$5,INDIRECT("'"&amp;$B$2&amp;"'!5:5"),0)+1)),INDIRECT("'"&amp;$B$2&amp;"'!"&amp;ADDRESS(MATCH($B39,INDIRECT("'"&amp;$B$2&amp;"'!$B$1:$B$1095"),0),MATCH(O$5,INDIRECT("'"&amp;$B$2&amp;"'!5:5"),0)))+INDIRECT("'"&amp;$B$2&amp;"'!"&amp;ADDRESS(MATCH($B39,INDIRECT("'"&amp;$B$2&amp;"'!$B$1:$B$1095"),0),MATCH(O$5,INDIRECT("'"&amp;$B$2&amp;"'!5:5"),0)+1)))),0)</f>
        <v>0</v>
      </c>
      <c r="P39" s="18">
        <f t="shared" ca="1" si="17"/>
        <v>0</v>
      </c>
      <c r="Q39" s="19">
        <f t="shared" ca="1" si="13"/>
        <v>0</v>
      </c>
      <c r="R39" s="18">
        <f t="shared" ref="R39:T54" ca="1" si="18">IFERROR(IF($C$2="Yurtiçi",INDIRECT("'"&amp;$B$2&amp;"'!"&amp;ADDRESS(MATCH($B39,INDIRECT("'"&amp;$B$2&amp;"'!$B$1:$B$1095"),0),MATCH(R$5,INDIRECT("'"&amp;$B$2&amp;"'!5:5"),0))),IF($C$2="Yurtdışı",INDIRECT("'"&amp;$B$2&amp;"'!"&amp;ADDRESS(MATCH($B39,INDIRECT("'"&amp;$B$2&amp;"'!$B$1:$B$1095"),0),MATCH(R$5,INDIRECT("'"&amp;$B$2&amp;"'!5:5"),0)+1)),INDIRECT("'"&amp;$B$2&amp;"'!"&amp;ADDRESS(MATCH($B39,INDIRECT("'"&amp;$B$2&amp;"'!$B$1:$B$1095"),0),MATCH(R$5,INDIRECT("'"&amp;$B$2&amp;"'!5:5"),0)))+INDIRECT("'"&amp;$B$2&amp;"'!"&amp;ADDRESS(MATCH($B39,INDIRECT("'"&amp;$B$2&amp;"'!$B$1:$B$1095"),0),MATCH(R$5,INDIRECT("'"&amp;$B$2&amp;"'!5:5"),0)+1)))),0)</f>
        <v>0</v>
      </c>
      <c r="S39" s="18">
        <f t="shared" ca="1" si="18"/>
        <v>0</v>
      </c>
      <c r="T39" s="18">
        <f t="shared" ca="1" si="18"/>
        <v>0</v>
      </c>
      <c r="U39" s="19">
        <f t="shared" ca="1" si="14"/>
        <v>0</v>
      </c>
    </row>
    <row r="40" spans="1:21" ht="12.75" customHeight="1">
      <c r="A40" s="55" t="s">
        <v>213</v>
      </c>
      <c r="B40" s="17">
        <v>1046</v>
      </c>
      <c r="C40" s="56" t="s">
        <v>147</v>
      </c>
      <c r="D40" s="18">
        <f t="shared" ca="1" si="15"/>
        <v>0</v>
      </c>
      <c r="E40" s="18">
        <f t="shared" ca="1" si="15"/>
        <v>0</v>
      </c>
      <c r="F40" s="18">
        <f t="shared" ca="1" si="15"/>
        <v>0</v>
      </c>
      <c r="G40" s="18">
        <f t="shared" ca="1" si="15"/>
        <v>0</v>
      </c>
      <c r="H40" s="18">
        <f t="shared" ca="1" si="15"/>
        <v>0</v>
      </c>
      <c r="I40" s="18">
        <f t="shared" ca="1" si="15"/>
        <v>0</v>
      </c>
      <c r="J40" s="18">
        <f t="shared" ca="1" si="15"/>
        <v>0</v>
      </c>
      <c r="K40" s="19">
        <f t="shared" ca="1" si="11"/>
        <v>0</v>
      </c>
      <c r="L40" s="18">
        <f t="shared" ca="1" si="16"/>
        <v>0</v>
      </c>
      <c r="M40" s="18">
        <f t="shared" ca="1" si="16"/>
        <v>0</v>
      </c>
      <c r="N40" s="19">
        <f t="shared" ca="1" si="12"/>
        <v>0</v>
      </c>
      <c r="O40" s="18">
        <f t="shared" ca="1" si="17"/>
        <v>0</v>
      </c>
      <c r="P40" s="18">
        <f t="shared" ca="1" si="17"/>
        <v>0</v>
      </c>
      <c r="Q40" s="19">
        <f t="shared" ca="1" si="13"/>
        <v>0</v>
      </c>
      <c r="R40" s="18">
        <f t="shared" ca="1" si="18"/>
        <v>0</v>
      </c>
      <c r="S40" s="18">
        <f t="shared" ca="1" si="18"/>
        <v>0</v>
      </c>
      <c r="T40" s="18">
        <f t="shared" ca="1" si="18"/>
        <v>0</v>
      </c>
      <c r="U40" s="19">
        <f t="shared" ca="1" si="14"/>
        <v>0</v>
      </c>
    </row>
    <row r="41" spans="1:21" ht="12.9" customHeight="1">
      <c r="A41" s="55" t="s">
        <v>215</v>
      </c>
      <c r="B41" s="17">
        <v>1048</v>
      </c>
      <c r="C41" s="56" t="s">
        <v>147</v>
      </c>
      <c r="D41" s="18">
        <f t="shared" ca="1" si="15"/>
        <v>0</v>
      </c>
      <c r="E41" s="18">
        <f t="shared" ca="1" si="15"/>
        <v>0</v>
      </c>
      <c r="F41" s="18">
        <f t="shared" ca="1" si="15"/>
        <v>0</v>
      </c>
      <c r="G41" s="18">
        <f t="shared" ca="1" si="15"/>
        <v>0</v>
      </c>
      <c r="H41" s="18">
        <f t="shared" ca="1" si="15"/>
        <v>0</v>
      </c>
      <c r="I41" s="18">
        <f t="shared" ca="1" si="15"/>
        <v>0</v>
      </c>
      <c r="J41" s="18">
        <f t="shared" ca="1" si="15"/>
        <v>0</v>
      </c>
      <c r="K41" s="19">
        <f t="shared" ca="1" si="11"/>
        <v>0</v>
      </c>
      <c r="L41" s="18">
        <f t="shared" ca="1" si="16"/>
        <v>0</v>
      </c>
      <c r="M41" s="18">
        <f t="shared" ca="1" si="16"/>
        <v>0</v>
      </c>
      <c r="N41" s="19">
        <f t="shared" ca="1" si="12"/>
        <v>0</v>
      </c>
      <c r="O41" s="18">
        <f t="shared" ca="1" si="17"/>
        <v>0</v>
      </c>
      <c r="P41" s="18">
        <f t="shared" ca="1" si="17"/>
        <v>0</v>
      </c>
      <c r="Q41" s="19">
        <f t="shared" ca="1" si="13"/>
        <v>0</v>
      </c>
      <c r="R41" s="18">
        <f t="shared" ca="1" si="18"/>
        <v>0</v>
      </c>
      <c r="S41" s="18">
        <f t="shared" ca="1" si="18"/>
        <v>0</v>
      </c>
      <c r="T41" s="18">
        <f t="shared" ca="1" si="18"/>
        <v>0</v>
      </c>
      <c r="U41" s="19">
        <f t="shared" ca="1" si="14"/>
        <v>0</v>
      </c>
    </row>
    <row r="42" spans="1:21" ht="12.75" customHeight="1">
      <c r="A42" s="55" t="s">
        <v>217</v>
      </c>
      <c r="B42" s="17">
        <v>1049</v>
      </c>
      <c r="C42" s="56" t="s">
        <v>147</v>
      </c>
      <c r="D42" s="18">
        <f t="shared" ca="1" si="15"/>
        <v>0</v>
      </c>
      <c r="E42" s="18">
        <f t="shared" ca="1" si="15"/>
        <v>0</v>
      </c>
      <c r="F42" s="18">
        <f t="shared" ca="1" si="15"/>
        <v>0</v>
      </c>
      <c r="G42" s="18">
        <f t="shared" ca="1" si="15"/>
        <v>0</v>
      </c>
      <c r="H42" s="18">
        <f t="shared" ca="1" si="15"/>
        <v>0</v>
      </c>
      <c r="I42" s="18">
        <f t="shared" ca="1" si="15"/>
        <v>0</v>
      </c>
      <c r="J42" s="18">
        <f t="shared" ca="1" si="15"/>
        <v>0</v>
      </c>
      <c r="K42" s="19">
        <f t="shared" ca="1" si="11"/>
        <v>0</v>
      </c>
      <c r="L42" s="18">
        <f t="shared" ca="1" si="16"/>
        <v>0</v>
      </c>
      <c r="M42" s="18">
        <f t="shared" ca="1" si="16"/>
        <v>0</v>
      </c>
      <c r="N42" s="19">
        <f t="shared" ca="1" si="12"/>
        <v>0</v>
      </c>
      <c r="O42" s="18">
        <f t="shared" ca="1" si="17"/>
        <v>0</v>
      </c>
      <c r="P42" s="18">
        <f t="shared" ca="1" si="17"/>
        <v>0</v>
      </c>
      <c r="Q42" s="19">
        <f t="shared" ca="1" si="13"/>
        <v>0</v>
      </c>
      <c r="R42" s="18">
        <f t="shared" ca="1" si="18"/>
        <v>0</v>
      </c>
      <c r="S42" s="18">
        <f t="shared" ca="1" si="18"/>
        <v>0</v>
      </c>
      <c r="T42" s="18">
        <f t="shared" ca="1" si="18"/>
        <v>0</v>
      </c>
      <c r="U42" s="19">
        <f t="shared" ca="1" si="14"/>
        <v>0</v>
      </c>
    </row>
    <row r="43" spans="1:21" ht="12.75" customHeight="1">
      <c r="A43" s="55" t="s">
        <v>219</v>
      </c>
      <c r="B43" s="17">
        <v>1051</v>
      </c>
      <c r="C43" s="56" t="s">
        <v>147</v>
      </c>
      <c r="D43" s="18">
        <f t="shared" ca="1" si="15"/>
        <v>0</v>
      </c>
      <c r="E43" s="18">
        <f t="shared" ca="1" si="15"/>
        <v>0</v>
      </c>
      <c r="F43" s="18">
        <f t="shared" ca="1" si="15"/>
        <v>0</v>
      </c>
      <c r="G43" s="18">
        <f t="shared" ca="1" si="15"/>
        <v>0</v>
      </c>
      <c r="H43" s="18">
        <f t="shared" ca="1" si="15"/>
        <v>0</v>
      </c>
      <c r="I43" s="18">
        <f t="shared" ca="1" si="15"/>
        <v>0</v>
      </c>
      <c r="J43" s="18">
        <f t="shared" ca="1" si="15"/>
        <v>0</v>
      </c>
      <c r="K43" s="19">
        <f t="shared" ca="1" si="11"/>
        <v>0</v>
      </c>
      <c r="L43" s="18">
        <f t="shared" ca="1" si="16"/>
        <v>0</v>
      </c>
      <c r="M43" s="18">
        <f t="shared" ca="1" si="16"/>
        <v>0</v>
      </c>
      <c r="N43" s="19">
        <f t="shared" ca="1" si="12"/>
        <v>0</v>
      </c>
      <c r="O43" s="18">
        <f t="shared" ca="1" si="17"/>
        <v>0</v>
      </c>
      <c r="P43" s="18">
        <f t="shared" ca="1" si="17"/>
        <v>0</v>
      </c>
      <c r="Q43" s="19">
        <f t="shared" ca="1" si="13"/>
        <v>0</v>
      </c>
      <c r="R43" s="18">
        <f t="shared" ca="1" si="18"/>
        <v>0</v>
      </c>
      <c r="S43" s="18">
        <f t="shared" ca="1" si="18"/>
        <v>0</v>
      </c>
      <c r="T43" s="18">
        <f t="shared" ca="1" si="18"/>
        <v>0</v>
      </c>
      <c r="U43" s="19">
        <f t="shared" ca="1" si="14"/>
        <v>0</v>
      </c>
    </row>
    <row r="44" spans="1:21" ht="12.75" customHeight="1">
      <c r="A44" s="55" t="s">
        <v>221</v>
      </c>
      <c r="B44" s="17">
        <v>1052</v>
      </c>
      <c r="C44" s="56" t="s">
        <v>147</v>
      </c>
      <c r="D44" s="18">
        <f t="shared" ca="1" si="15"/>
        <v>0</v>
      </c>
      <c r="E44" s="18">
        <f t="shared" ca="1" si="15"/>
        <v>0</v>
      </c>
      <c r="F44" s="18">
        <f t="shared" ca="1" si="15"/>
        <v>0</v>
      </c>
      <c r="G44" s="18">
        <f t="shared" ca="1" si="15"/>
        <v>0</v>
      </c>
      <c r="H44" s="18">
        <f t="shared" ca="1" si="15"/>
        <v>0</v>
      </c>
      <c r="I44" s="18">
        <f t="shared" ca="1" si="15"/>
        <v>0</v>
      </c>
      <c r="J44" s="18">
        <f t="shared" ca="1" si="15"/>
        <v>0</v>
      </c>
      <c r="K44" s="19">
        <f t="shared" ca="1" si="11"/>
        <v>0</v>
      </c>
      <c r="L44" s="18">
        <f t="shared" ca="1" si="16"/>
        <v>0</v>
      </c>
      <c r="M44" s="18">
        <f t="shared" ca="1" si="16"/>
        <v>0</v>
      </c>
      <c r="N44" s="19">
        <f t="shared" ca="1" si="12"/>
        <v>0</v>
      </c>
      <c r="O44" s="18">
        <f t="shared" ca="1" si="17"/>
        <v>0</v>
      </c>
      <c r="P44" s="18">
        <f t="shared" ca="1" si="17"/>
        <v>0</v>
      </c>
      <c r="Q44" s="19">
        <f t="shared" ca="1" si="13"/>
        <v>0</v>
      </c>
      <c r="R44" s="18">
        <f t="shared" ca="1" si="18"/>
        <v>0</v>
      </c>
      <c r="S44" s="18">
        <f t="shared" ca="1" si="18"/>
        <v>0</v>
      </c>
      <c r="T44" s="18">
        <f t="shared" ca="1" si="18"/>
        <v>0</v>
      </c>
      <c r="U44" s="19">
        <f t="shared" ca="1" si="14"/>
        <v>0</v>
      </c>
    </row>
    <row r="45" spans="1:21" ht="12.75" customHeight="1">
      <c r="A45" s="55" t="s">
        <v>223</v>
      </c>
      <c r="B45" s="17">
        <v>1053</v>
      </c>
      <c r="C45" s="56" t="s">
        <v>147</v>
      </c>
      <c r="D45" s="18">
        <f t="shared" ca="1" si="15"/>
        <v>0</v>
      </c>
      <c r="E45" s="18">
        <f t="shared" ca="1" si="15"/>
        <v>0</v>
      </c>
      <c r="F45" s="18">
        <f t="shared" ca="1" si="15"/>
        <v>0</v>
      </c>
      <c r="G45" s="18">
        <f t="shared" ca="1" si="15"/>
        <v>0</v>
      </c>
      <c r="H45" s="18">
        <f t="shared" ca="1" si="15"/>
        <v>0</v>
      </c>
      <c r="I45" s="18">
        <f t="shared" ca="1" si="15"/>
        <v>0</v>
      </c>
      <c r="J45" s="18">
        <f t="shared" ca="1" si="15"/>
        <v>0</v>
      </c>
      <c r="K45" s="19">
        <f t="shared" ca="1" si="11"/>
        <v>0</v>
      </c>
      <c r="L45" s="18">
        <f t="shared" ca="1" si="16"/>
        <v>0</v>
      </c>
      <c r="M45" s="18">
        <f t="shared" ca="1" si="16"/>
        <v>0</v>
      </c>
      <c r="N45" s="19">
        <f t="shared" ca="1" si="12"/>
        <v>0</v>
      </c>
      <c r="O45" s="18">
        <f t="shared" ca="1" si="17"/>
        <v>0</v>
      </c>
      <c r="P45" s="18">
        <f t="shared" ca="1" si="17"/>
        <v>0</v>
      </c>
      <c r="Q45" s="19">
        <f t="shared" ca="1" si="13"/>
        <v>0</v>
      </c>
      <c r="R45" s="18">
        <f t="shared" ca="1" si="18"/>
        <v>0</v>
      </c>
      <c r="S45" s="18">
        <f t="shared" ca="1" si="18"/>
        <v>0</v>
      </c>
      <c r="T45" s="18">
        <f t="shared" ca="1" si="18"/>
        <v>0</v>
      </c>
      <c r="U45" s="19">
        <f t="shared" ca="1" si="14"/>
        <v>0</v>
      </c>
    </row>
    <row r="46" spans="1:21" ht="12.75" customHeight="1">
      <c r="A46" s="55" t="s">
        <v>225</v>
      </c>
      <c r="B46" s="17">
        <v>1055</v>
      </c>
      <c r="C46" s="56" t="s">
        <v>147</v>
      </c>
      <c r="D46" s="18">
        <f t="shared" ca="1" si="15"/>
        <v>0</v>
      </c>
      <c r="E46" s="18">
        <f t="shared" ca="1" si="15"/>
        <v>0</v>
      </c>
      <c r="F46" s="18">
        <f t="shared" ca="1" si="15"/>
        <v>0</v>
      </c>
      <c r="G46" s="18">
        <f t="shared" ca="1" si="15"/>
        <v>0</v>
      </c>
      <c r="H46" s="18">
        <f t="shared" ca="1" si="15"/>
        <v>0</v>
      </c>
      <c r="I46" s="18">
        <f t="shared" ca="1" si="15"/>
        <v>0</v>
      </c>
      <c r="J46" s="18">
        <f t="shared" ca="1" si="15"/>
        <v>0</v>
      </c>
      <c r="K46" s="19">
        <f t="shared" ca="1" si="11"/>
        <v>0</v>
      </c>
      <c r="L46" s="18">
        <f t="shared" ca="1" si="16"/>
        <v>0</v>
      </c>
      <c r="M46" s="18">
        <f t="shared" ca="1" si="16"/>
        <v>0</v>
      </c>
      <c r="N46" s="19">
        <f t="shared" ca="1" si="12"/>
        <v>0</v>
      </c>
      <c r="O46" s="18">
        <f t="shared" ca="1" si="17"/>
        <v>0</v>
      </c>
      <c r="P46" s="18">
        <f t="shared" ca="1" si="17"/>
        <v>0</v>
      </c>
      <c r="Q46" s="19">
        <f t="shared" ca="1" si="13"/>
        <v>0</v>
      </c>
      <c r="R46" s="18">
        <f t="shared" ca="1" si="18"/>
        <v>0</v>
      </c>
      <c r="S46" s="18">
        <f t="shared" ca="1" si="18"/>
        <v>0</v>
      </c>
      <c r="T46" s="18">
        <f t="shared" ca="1" si="18"/>
        <v>0</v>
      </c>
      <c r="U46" s="19">
        <f t="shared" ca="1" si="14"/>
        <v>0</v>
      </c>
    </row>
    <row r="47" spans="1:21" ht="12.75" customHeight="1">
      <c r="A47" s="55" t="s">
        <v>227</v>
      </c>
      <c r="B47" s="17">
        <v>1056</v>
      </c>
      <c r="C47" s="56" t="s">
        <v>147</v>
      </c>
      <c r="D47" s="18">
        <f t="shared" ca="1" si="15"/>
        <v>0</v>
      </c>
      <c r="E47" s="18">
        <f t="shared" ca="1" si="15"/>
        <v>0</v>
      </c>
      <c r="F47" s="18">
        <f t="shared" ca="1" si="15"/>
        <v>0</v>
      </c>
      <c r="G47" s="18">
        <f t="shared" ca="1" si="15"/>
        <v>0</v>
      </c>
      <c r="H47" s="18">
        <f t="shared" ca="1" si="15"/>
        <v>0</v>
      </c>
      <c r="I47" s="18">
        <f t="shared" ca="1" si="15"/>
        <v>0</v>
      </c>
      <c r="J47" s="18">
        <f t="shared" ca="1" si="15"/>
        <v>0</v>
      </c>
      <c r="K47" s="19">
        <f t="shared" ca="1" si="11"/>
        <v>0</v>
      </c>
      <c r="L47" s="18">
        <f t="shared" ca="1" si="16"/>
        <v>0</v>
      </c>
      <c r="M47" s="18">
        <f t="shared" ca="1" si="16"/>
        <v>0</v>
      </c>
      <c r="N47" s="19">
        <f t="shared" ca="1" si="12"/>
        <v>0</v>
      </c>
      <c r="O47" s="18">
        <f t="shared" ca="1" si="17"/>
        <v>0</v>
      </c>
      <c r="P47" s="18">
        <f t="shared" ca="1" si="17"/>
        <v>0</v>
      </c>
      <c r="Q47" s="19">
        <f t="shared" ca="1" si="13"/>
        <v>0</v>
      </c>
      <c r="R47" s="18">
        <f t="shared" ca="1" si="18"/>
        <v>0</v>
      </c>
      <c r="S47" s="18">
        <f t="shared" ca="1" si="18"/>
        <v>0</v>
      </c>
      <c r="T47" s="18">
        <f t="shared" ca="1" si="18"/>
        <v>0</v>
      </c>
      <c r="U47" s="19">
        <f t="shared" ca="1" si="14"/>
        <v>0</v>
      </c>
    </row>
    <row r="48" spans="1:21" ht="12.75" customHeight="1">
      <c r="A48" s="55" t="s">
        <v>229</v>
      </c>
      <c r="B48" s="17">
        <v>1057</v>
      </c>
      <c r="C48" s="56" t="s">
        <v>147</v>
      </c>
      <c r="D48" s="18">
        <f t="shared" ca="1" si="15"/>
        <v>0</v>
      </c>
      <c r="E48" s="18">
        <f t="shared" ca="1" si="15"/>
        <v>0</v>
      </c>
      <c r="F48" s="18">
        <f t="shared" ca="1" si="15"/>
        <v>0</v>
      </c>
      <c r="G48" s="18">
        <f t="shared" ca="1" si="15"/>
        <v>0</v>
      </c>
      <c r="H48" s="18">
        <f t="shared" ca="1" si="15"/>
        <v>0</v>
      </c>
      <c r="I48" s="18">
        <f t="shared" ca="1" si="15"/>
        <v>0</v>
      </c>
      <c r="J48" s="18">
        <f t="shared" ca="1" si="15"/>
        <v>0</v>
      </c>
      <c r="K48" s="19">
        <f t="shared" ca="1" si="11"/>
        <v>0</v>
      </c>
      <c r="L48" s="18">
        <f t="shared" ca="1" si="16"/>
        <v>0</v>
      </c>
      <c r="M48" s="18">
        <f t="shared" ca="1" si="16"/>
        <v>0</v>
      </c>
      <c r="N48" s="19">
        <f t="shared" ca="1" si="12"/>
        <v>0</v>
      </c>
      <c r="O48" s="18">
        <f t="shared" ca="1" si="17"/>
        <v>0</v>
      </c>
      <c r="P48" s="18">
        <f t="shared" ca="1" si="17"/>
        <v>0</v>
      </c>
      <c r="Q48" s="19">
        <f t="shared" ca="1" si="13"/>
        <v>0</v>
      </c>
      <c r="R48" s="18">
        <f t="shared" ca="1" si="18"/>
        <v>0</v>
      </c>
      <c r="S48" s="18">
        <f t="shared" ca="1" si="18"/>
        <v>0</v>
      </c>
      <c r="T48" s="18">
        <f t="shared" ca="1" si="18"/>
        <v>0</v>
      </c>
      <c r="U48" s="19">
        <f t="shared" ca="1" si="14"/>
        <v>0</v>
      </c>
    </row>
    <row r="49" spans="1:21" ht="12.75" customHeight="1">
      <c r="A49" s="55" t="s">
        <v>231</v>
      </c>
      <c r="B49" s="17">
        <v>1058</v>
      </c>
      <c r="C49" s="56" t="s">
        <v>147</v>
      </c>
      <c r="D49" s="18">
        <f t="shared" ca="1" si="15"/>
        <v>0</v>
      </c>
      <c r="E49" s="18">
        <f t="shared" ca="1" si="15"/>
        <v>0</v>
      </c>
      <c r="F49" s="18">
        <f t="shared" ca="1" si="15"/>
        <v>0</v>
      </c>
      <c r="G49" s="18">
        <f t="shared" ca="1" si="15"/>
        <v>0</v>
      </c>
      <c r="H49" s="18">
        <f t="shared" ca="1" si="15"/>
        <v>0</v>
      </c>
      <c r="I49" s="18">
        <f t="shared" ca="1" si="15"/>
        <v>0</v>
      </c>
      <c r="J49" s="18">
        <f t="shared" ca="1" si="15"/>
        <v>0</v>
      </c>
      <c r="K49" s="19">
        <f t="shared" ca="1" si="11"/>
        <v>0</v>
      </c>
      <c r="L49" s="18">
        <f t="shared" ca="1" si="16"/>
        <v>0</v>
      </c>
      <c r="M49" s="18">
        <f t="shared" ca="1" si="16"/>
        <v>0</v>
      </c>
      <c r="N49" s="19">
        <f t="shared" ca="1" si="12"/>
        <v>0</v>
      </c>
      <c r="O49" s="18">
        <f t="shared" ca="1" si="17"/>
        <v>0</v>
      </c>
      <c r="P49" s="18">
        <f t="shared" ca="1" si="17"/>
        <v>0</v>
      </c>
      <c r="Q49" s="19">
        <f t="shared" ca="1" si="13"/>
        <v>0</v>
      </c>
      <c r="R49" s="18">
        <f t="shared" ca="1" si="18"/>
        <v>0</v>
      </c>
      <c r="S49" s="18">
        <f t="shared" ca="1" si="18"/>
        <v>0</v>
      </c>
      <c r="T49" s="18">
        <f t="shared" ca="1" si="18"/>
        <v>0</v>
      </c>
      <c r="U49" s="19">
        <f t="shared" ca="1" si="14"/>
        <v>0</v>
      </c>
    </row>
    <row r="50" spans="1:21" ht="12.75" customHeight="1">
      <c r="A50" s="55" t="s">
        <v>233</v>
      </c>
      <c r="B50" s="17">
        <v>1059</v>
      </c>
      <c r="C50" s="56" t="s">
        <v>147</v>
      </c>
      <c r="D50" s="18">
        <f t="shared" ca="1" si="15"/>
        <v>0</v>
      </c>
      <c r="E50" s="18">
        <f t="shared" ca="1" si="15"/>
        <v>0</v>
      </c>
      <c r="F50" s="18">
        <f t="shared" ca="1" si="15"/>
        <v>0</v>
      </c>
      <c r="G50" s="18">
        <f t="shared" ca="1" si="15"/>
        <v>0</v>
      </c>
      <c r="H50" s="18">
        <f t="shared" ca="1" si="15"/>
        <v>0</v>
      </c>
      <c r="I50" s="18">
        <f t="shared" ca="1" si="15"/>
        <v>0</v>
      </c>
      <c r="J50" s="18">
        <f t="shared" ca="1" si="15"/>
        <v>0</v>
      </c>
      <c r="K50" s="19">
        <f t="shared" ca="1" si="11"/>
        <v>0</v>
      </c>
      <c r="L50" s="18">
        <f t="shared" ca="1" si="16"/>
        <v>0</v>
      </c>
      <c r="M50" s="18">
        <f t="shared" ca="1" si="16"/>
        <v>0</v>
      </c>
      <c r="N50" s="19">
        <f t="shared" ca="1" si="12"/>
        <v>0</v>
      </c>
      <c r="O50" s="18">
        <f t="shared" ca="1" si="17"/>
        <v>0</v>
      </c>
      <c r="P50" s="18">
        <f t="shared" ca="1" si="17"/>
        <v>0</v>
      </c>
      <c r="Q50" s="19">
        <f t="shared" ca="1" si="13"/>
        <v>0</v>
      </c>
      <c r="R50" s="18">
        <f t="shared" ca="1" si="18"/>
        <v>0</v>
      </c>
      <c r="S50" s="18">
        <f t="shared" ca="1" si="18"/>
        <v>0</v>
      </c>
      <c r="T50" s="18">
        <f t="shared" ca="1" si="18"/>
        <v>0</v>
      </c>
      <c r="U50" s="19">
        <f t="shared" ca="1" si="14"/>
        <v>0</v>
      </c>
    </row>
    <row r="51" spans="1:21" ht="12.75" customHeight="1">
      <c r="A51" s="55" t="s">
        <v>235</v>
      </c>
      <c r="B51" s="17">
        <v>1060</v>
      </c>
      <c r="C51" s="56" t="s">
        <v>147</v>
      </c>
      <c r="D51" s="18">
        <f t="shared" ca="1" si="15"/>
        <v>0</v>
      </c>
      <c r="E51" s="18">
        <f t="shared" ca="1" si="15"/>
        <v>0</v>
      </c>
      <c r="F51" s="18">
        <f t="shared" ca="1" si="15"/>
        <v>0</v>
      </c>
      <c r="G51" s="18">
        <f t="shared" ca="1" si="15"/>
        <v>0</v>
      </c>
      <c r="H51" s="18">
        <f t="shared" ca="1" si="15"/>
        <v>0</v>
      </c>
      <c r="I51" s="18">
        <f t="shared" ca="1" si="15"/>
        <v>0</v>
      </c>
      <c r="J51" s="18">
        <f t="shared" ca="1" si="15"/>
        <v>0</v>
      </c>
      <c r="K51" s="19">
        <f t="shared" ca="1" si="11"/>
        <v>0</v>
      </c>
      <c r="L51" s="18">
        <f t="shared" ca="1" si="16"/>
        <v>0</v>
      </c>
      <c r="M51" s="18">
        <f t="shared" ca="1" si="16"/>
        <v>0</v>
      </c>
      <c r="N51" s="19">
        <f t="shared" ca="1" si="12"/>
        <v>0</v>
      </c>
      <c r="O51" s="18">
        <f t="shared" ca="1" si="17"/>
        <v>0</v>
      </c>
      <c r="P51" s="18">
        <f t="shared" ca="1" si="17"/>
        <v>0</v>
      </c>
      <c r="Q51" s="19">
        <f t="shared" ca="1" si="13"/>
        <v>0</v>
      </c>
      <c r="R51" s="18">
        <f t="shared" ca="1" si="18"/>
        <v>0</v>
      </c>
      <c r="S51" s="18">
        <f t="shared" ca="1" si="18"/>
        <v>0</v>
      </c>
      <c r="T51" s="18">
        <f t="shared" ca="1" si="18"/>
        <v>0</v>
      </c>
      <c r="U51" s="19">
        <f t="shared" ca="1" si="14"/>
        <v>0</v>
      </c>
    </row>
    <row r="52" spans="1:21" ht="12.75" customHeight="1">
      <c r="A52" s="55" t="s">
        <v>237</v>
      </c>
      <c r="B52" s="17">
        <v>1061</v>
      </c>
      <c r="C52" s="56" t="s">
        <v>147</v>
      </c>
      <c r="D52" s="18">
        <f t="shared" ca="1" si="15"/>
        <v>0</v>
      </c>
      <c r="E52" s="18">
        <f t="shared" ca="1" si="15"/>
        <v>0</v>
      </c>
      <c r="F52" s="18">
        <f t="shared" ca="1" si="15"/>
        <v>0</v>
      </c>
      <c r="G52" s="18">
        <f t="shared" ca="1" si="15"/>
        <v>0</v>
      </c>
      <c r="H52" s="18">
        <f t="shared" ca="1" si="15"/>
        <v>0</v>
      </c>
      <c r="I52" s="18">
        <f t="shared" ca="1" si="15"/>
        <v>0</v>
      </c>
      <c r="J52" s="18">
        <f t="shared" ca="1" si="15"/>
        <v>0</v>
      </c>
      <c r="K52" s="19">
        <f t="shared" ca="1" si="11"/>
        <v>0</v>
      </c>
      <c r="L52" s="18">
        <f t="shared" ca="1" si="16"/>
        <v>0</v>
      </c>
      <c r="M52" s="18">
        <f t="shared" ca="1" si="16"/>
        <v>0</v>
      </c>
      <c r="N52" s="19">
        <f t="shared" ca="1" si="12"/>
        <v>0</v>
      </c>
      <c r="O52" s="18">
        <f t="shared" ca="1" si="17"/>
        <v>0</v>
      </c>
      <c r="P52" s="18">
        <f t="shared" ca="1" si="17"/>
        <v>0</v>
      </c>
      <c r="Q52" s="19">
        <f t="shared" ca="1" si="13"/>
        <v>0</v>
      </c>
      <c r="R52" s="18">
        <f t="shared" ca="1" si="18"/>
        <v>0</v>
      </c>
      <c r="S52" s="18">
        <f t="shared" ca="1" si="18"/>
        <v>0</v>
      </c>
      <c r="T52" s="18">
        <f t="shared" ca="1" si="18"/>
        <v>0</v>
      </c>
      <c r="U52" s="19">
        <f t="shared" ca="1" si="14"/>
        <v>0</v>
      </c>
    </row>
    <row r="53" spans="1:21" ht="12.75" customHeight="1">
      <c r="A53" s="55" t="s">
        <v>239</v>
      </c>
      <c r="B53" s="17">
        <v>2001</v>
      </c>
      <c r="C53" s="56" t="s">
        <v>147</v>
      </c>
      <c r="D53" s="18">
        <f t="shared" ca="1" si="15"/>
        <v>0</v>
      </c>
      <c r="E53" s="18">
        <f t="shared" ca="1" si="15"/>
        <v>0</v>
      </c>
      <c r="F53" s="18">
        <f t="shared" ca="1" si="15"/>
        <v>0</v>
      </c>
      <c r="G53" s="18">
        <f t="shared" ca="1" si="15"/>
        <v>0</v>
      </c>
      <c r="H53" s="18">
        <f t="shared" ca="1" si="15"/>
        <v>0</v>
      </c>
      <c r="I53" s="18">
        <f t="shared" ca="1" si="15"/>
        <v>0</v>
      </c>
      <c r="J53" s="18">
        <f t="shared" ca="1" si="15"/>
        <v>0</v>
      </c>
      <c r="K53" s="19">
        <f t="shared" ca="1" si="11"/>
        <v>0</v>
      </c>
      <c r="L53" s="18">
        <f t="shared" ca="1" si="16"/>
        <v>0</v>
      </c>
      <c r="M53" s="18">
        <f t="shared" ca="1" si="16"/>
        <v>0</v>
      </c>
      <c r="N53" s="19">
        <f t="shared" ca="1" si="12"/>
        <v>0</v>
      </c>
      <c r="O53" s="18">
        <f t="shared" ca="1" si="17"/>
        <v>0</v>
      </c>
      <c r="P53" s="18">
        <f t="shared" ca="1" si="17"/>
        <v>0</v>
      </c>
      <c r="Q53" s="19">
        <f t="shared" ca="1" si="13"/>
        <v>0</v>
      </c>
      <c r="R53" s="18">
        <f t="shared" ca="1" si="18"/>
        <v>0</v>
      </c>
      <c r="S53" s="18">
        <f t="shared" ca="1" si="18"/>
        <v>0</v>
      </c>
      <c r="T53" s="18">
        <f t="shared" ca="1" si="18"/>
        <v>0</v>
      </c>
      <c r="U53" s="19">
        <f t="shared" ca="1" si="14"/>
        <v>0</v>
      </c>
    </row>
    <row r="54" spans="1:21" ht="12.75" customHeight="1">
      <c r="A54" s="55" t="s">
        <v>241</v>
      </c>
      <c r="B54" s="17">
        <v>2002</v>
      </c>
      <c r="C54" s="56" t="s">
        <v>242</v>
      </c>
      <c r="D54" s="18">
        <f t="shared" ca="1" si="15"/>
        <v>0</v>
      </c>
      <c r="E54" s="18">
        <f t="shared" ca="1" si="15"/>
        <v>3060505751.9511452</v>
      </c>
      <c r="F54" s="18">
        <f t="shared" ca="1" si="15"/>
        <v>0</v>
      </c>
      <c r="G54" s="18">
        <f t="shared" ca="1" si="15"/>
        <v>0</v>
      </c>
      <c r="H54" s="18">
        <f t="shared" ca="1" si="15"/>
        <v>0</v>
      </c>
      <c r="I54" s="18">
        <f t="shared" ca="1" si="15"/>
        <v>0</v>
      </c>
      <c r="J54" s="18">
        <f t="shared" ca="1" si="15"/>
        <v>0</v>
      </c>
      <c r="K54" s="19">
        <f t="shared" ca="1" si="11"/>
        <v>0</v>
      </c>
      <c r="L54" s="18">
        <f t="shared" ca="1" si="16"/>
        <v>0</v>
      </c>
      <c r="M54" s="18">
        <f t="shared" ca="1" si="16"/>
        <v>0</v>
      </c>
      <c r="N54" s="19">
        <f t="shared" ca="1" si="12"/>
        <v>0</v>
      </c>
      <c r="O54" s="18">
        <f t="shared" ca="1" si="17"/>
        <v>0</v>
      </c>
      <c r="P54" s="18">
        <f t="shared" ca="1" si="17"/>
        <v>0</v>
      </c>
      <c r="Q54" s="19">
        <f t="shared" ca="1" si="13"/>
        <v>0</v>
      </c>
      <c r="R54" s="18">
        <f t="shared" ca="1" si="18"/>
        <v>0</v>
      </c>
      <c r="S54" s="18">
        <f t="shared" ca="1" si="18"/>
        <v>0</v>
      </c>
      <c r="T54" s="18">
        <f t="shared" ca="1" si="18"/>
        <v>0</v>
      </c>
      <c r="U54" s="19">
        <f t="shared" ca="1" si="14"/>
        <v>3060505751.9511452</v>
      </c>
    </row>
    <row r="55" spans="1:21" ht="12.75" customHeight="1">
      <c r="A55" s="55" t="s">
        <v>244</v>
      </c>
      <c r="B55" s="17">
        <v>2005</v>
      </c>
      <c r="C55" s="56" t="s">
        <v>242</v>
      </c>
      <c r="D55" s="18">
        <f t="shared" ref="D55:J70" ca="1" si="1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9"/>
        <v>105840.34999999983</v>
      </c>
      <c r="F55" s="18">
        <f t="shared" ca="1" si="19"/>
        <v>0</v>
      </c>
      <c r="G55" s="18">
        <f t="shared" ca="1" si="19"/>
        <v>0</v>
      </c>
      <c r="H55" s="18">
        <f t="shared" ca="1" si="19"/>
        <v>0</v>
      </c>
      <c r="I55" s="18">
        <f t="shared" ca="1" si="19"/>
        <v>0</v>
      </c>
      <c r="J55" s="18">
        <f t="shared" ca="1" si="19"/>
        <v>0</v>
      </c>
      <c r="K55" s="19">
        <f t="shared" ca="1" si="11"/>
        <v>0</v>
      </c>
      <c r="L55" s="18">
        <f t="shared" ref="L55:M72" ca="1" si="20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20"/>
        <v>0</v>
      </c>
      <c r="N55" s="19">
        <f t="shared" ca="1" si="12"/>
        <v>0</v>
      </c>
      <c r="O55" s="18">
        <f t="shared" ref="O55:P72" ca="1" si="21">IFERROR(IF($C$2="Yurtiçi",INDIRECT("'"&amp;$B$2&amp;"'!"&amp;ADDRESS(MATCH($B55,INDIRECT("'"&amp;$B$2&amp;"'!$B$1:$B$1095"),0),MATCH(O$5,INDIRECT("'"&amp;$B$2&amp;"'!5:5"),0))),IF($C$2="Yurtdışı",INDIRECT("'"&amp;$B$2&amp;"'!"&amp;ADDRESS(MATCH($B55,INDIRECT("'"&amp;$B$2&amp;"'!$B$1:$B$1095"),0),MATCH(O$5,INDIRECT("'"&amp;$B$2&amp;"'!5:5"),0)+1)),INDIRECT("'"&amp;$B$2&amp;"'!"&amp;ADDRESS(MATCH($B55,INDIRECT("'"&amp;$B$2&amp;"'!$B$1:$B$1095"),0),MATCH(O$5,INDIRECT("'"&amp;$B$2&amp;"'!5:5"),0)))+INDIRECT("'"&amp;$B$2&amp;"'!"&amp;ADDRESS(MATCH($B55,INDIRECT("'"&amp;$B$2&amp;"'!$B$1:$B$1095"),0),MATCH(O$5,INDIRECT("'"&amp;$B$2&amp;"'!5:5"),0)+1)))),0)</f>
        <v>0</v>
      </c>
      <c r="P55" s="18">
        <f t="shared" ca="1" si="21"/>
        <v>0</v>
      </c>
      <c r="Q55" s="19">
        <f t="shared" ca="1" si="13"/>
        <v>0</v>
      </c>
      <c r="R55" s="18">
        <f t="shared" ref="R55:T72" ca="1" si="22">IFERROR(IF($C$2="Yurtiçi",INDIRECT("'"&amp;$B$2&amp;"'!"&amp;ADDRESS(MATCH($B55,INDIRECT("'"&amp;$B$2&amp;"'!$B$1:$B$1095"),0),MATCH(R$5,INDIRECT("'"&amp;$B$2&amp;"'!5:5"),0))),IF($C$2="Yurtdışı",INDIRECT("'"&amp;$B$2&amp;"'!"&amp;ADDRESS(MATCH($B55,INDIRECT("'"&amp;$B$2&amp;"'!$B$1:$B$1095"),0),MATCH(R$5,INDIRECT("'"&amp;$B$2&amp;"'!5:5"),0)+1)),INDIRECT("'"&amp;$B$2&amp;"'!"&amp;ADDRESS(MATCH($B55,INDIRECT("'"&amp;$B$2&amp;"'!$B$1:$B$1095"),0),MATCH(R$5,INDIRECT("'"&amp;$B$2&amp;"'!5:5"),0)))+INDIRECT("'"&amp;$B$2&amp;"'!"&amp;ADDRESS(MATCH($B55,INDIRECT("'"&amp;$B$2&amp;"'!$B$1:$B$1095"),0),MATCH(R$5,INDIRECT("'"&amp;$B$2&amp;"'!5:5"),0)+1)))),0)</f>
        <v>0</v>
      </c>
      <c r="S55" s="18">
        <f t="shared" ca="1" si="22"/>
        <v>0</v>
      </c>
      <c r="T55" s="18">
        <f t="shared" ca="1" si="22"/>
        <v>0</v>
      </c>
      <c r="U55" s="19">
        <f t="shared" ca="1" si="14"/>
        <v>105840.34999999983</v>
      </c>
    </row>
    <row r="56" spans="1:21" ht="12.75" customHeight="1">
      <c r="A56" s="55" t="s">
        <v>246</v>
      </c>
      <c r="B56" s="17">
        <v>2006</v>
      </c>
      <c r="C56" s="56" t="s">
        <v>247</v>
      </c>
      <c r="D56" s="18">
        <f t="shared" ca="1" si="19"/>
        <v>0</v>
      </c>
      <c r="E56" s="18">
        <f t="shared" ca="1" si="19"/>
        <v>472629499.8900134</v>
      </c>
      <c r="F56" s="18">
        <f t="shared" ca="1" si="19"/>
        <v>0</v>
      </c>
      <c r="G56" s="18">
        <f t="shared" ca="1" si="19"/>
        <v>0</v>
      </c>
      <c r="H56" s="18">
        <f t="shared" ca="1" si="19"/>
        <v>0</v>
      </c>
      <c r="I56" s="18">
        <f t="shared" ca="1" si="19"/>
        <v>0</v>
      </c>
      <c r="J56" s="18">
        <f t="shared" ca="1" si="19"/>
        <v>0</v>
      </c>
      <c r="K56" s="19">
        <f t="shared" ca="1" si="11"/>
        <v>0</v>
      </c>
      <c r="L56" s="18">
        <f t="shared" ca="1" si="20"/>
        <v>0</v>
      </c>
      <c r="M56" s="18">
        <f t="shared" ca="1" si="20"/>
        <v>0</v>
      </c>
      <c r="N56" s="19">
        <f t="shared" ca="1" si="12"/>
        <v>0</v>
      </c>
      <c r="O56" s="18">
        <f t="shared" ca="1" si="21"/>
        <v>0</v>
      </c>
      <c r="P56" s="18">
        <f t="shared" ca="1" si="21"/>
        <v>0</v>
      </c>
      <c r="Q56" s="19">
        <f t="shared" ca="1" si="13"/>
        <v>0</v>
      </c>
      <c r="R56" s="18">
        <f t="shared" ca="1" si="22"/>
        <v>0</v>
      </c>
      <c r="S56" s="18">
        <f t="shared" ca="1" si="22"/>
        <v>0</v>
      </c>
      <c r="T56" s="18">
        <f t="shared" ca="1" si="22"/>
        <v>0</v>
      </c>
      <c r="U56" s="19">
        <f t="shared" ca="1" si="14"/>
        <v>472629499.8900134</v>
      </c>
    </row>
    <row r="57" spans="1:21" ht="12.75" customHeight="1">
      <c r="A57" s="55" t="s">
        <v>249</v>
      </c>
      <c r="B57" s="17">
        <v>2007</v>
      </c>
      <c r="C57" s="56" t="s">
        <v>242</v>
      </c>
      <c r="D57" s="18">
        <f t="shared" ca="1" si="19"/>
        <v>0</v>
      </c>
      <c r="E57" s="18">
        <f t="shared" ca="1" si="19"/>
        <v>348378666.8399992</v>
      </c>
      <c r="F57" s="18">
        <f t="shared" ca="1" si="19"/>
        <v>0</v>
      </c>
      <c r="G57" s="18">
        <f t="shared" ca="1" si="19"/>
        <v>0</v>
      </c>
      <c r="H57" s="18">
        <f t="shared" ca="1" si="19"/>
        <v>0</v>
      </c>
      <c r="I57" s="18">
        <f t="shared" ca="1" si="19"/>
        <v>0</v>
      </c>
      <c r="J57" s="18">
        <f t="shared" ca="1" si="19"/>
        <v>0</v>
      </c>
      <c r="K57" s="19">
        <f t="shared" ca="1" si="11"/>
        <v>0</v>
      </c>
      <c r="L57" s="18">
        <f t="shared" ca="1" si="20"/>
        <v>0</v>
      </c>
      <c r="M57" s="18">
        <f t="shared" ca="1" si="20"/>
        <v>0</v>
      </c>
      <c r="N57" s="19">
        <f t="shared" ca="1" si="12"/>
        <v>0</v>
      </c>
      <c r="O57" s="18">
        <f t="shared" ca="1" si="21"/>
        <v>0</v>
      </c>
      <c r="P57" s="18">
        <f t="shared" ca="1" si="21"/>
        <v>0</v>
      </c>
      <c r="Q57" s="19">
        <f t="shared" ca="1" si="13"/>
        <v>0</v>
      </c>
      <c r="R57" s="18">
        <f t="shared" ca="1" si="22"/>
        <v>0</v>
      </c>
      <c r="S57" s="18">
        <f t="shared" ca="1" si="22"/>
        <v>0</v>
      </c>
      <c r="T57" s="18">
        <f t="shared" ca="1" si="22"/>
        <v>0</v>
      </c>
      <c r="U57" s="19">
        <f t="shared" ca="1" si="14"/>
        <v>348378666.8399992</v>
      </c>
    </row>
    <row r="58" spans="1:21" ht="12.75" customHeight="1">
      <c r="A58" s="55" t="s">
        <v>251</v>
      </c>
      <c r="B58" s="17">
        <v>2008</v>
      </c>
      <c r="C58" s="56" t="s">
        <v>242</v>
      </c>
      <c r="D58" s="18">
        <f t="shared" ca="1" si="19"/>
        <v>0</v>
      </c>
      <c r="E58" s="18">
        <f t="shared" ca="1" si="19"/>
        <v>206230088.91</v>
      </c>
      <c r="F58" s="18">
        <f t="shared" ca="1" si="19"/>
        <v>0</v>
      </c>
      <c r="G58" s="18">
        <f t="shared" ca="1" si="19"/>
        <v>0</v>
      </c>
      <c r="H58" s="18">
        <f t="shared" ca="1" si="19"/>
        <v>0</v>
      </c>
      <c r="I58" s="18">
        <f t="shared" ca="1" si="19"/>
        <v>0</v>
      </c>
      <c r="J58" s="18">
        <f t="shared" ca="1" si="19"/>
        <v>0</v>
      </c>
      <c r="K58" s="19">
        <f t="shared" ca="1" si="11"/>
        <v>0</v>
      </c>
      <c r="L58" s="18">
        <f t="shared" ca="1" si="20"/>
        <v>0</v>
      </c>
      <c r="M58" s="18">
        <f t="shared" ca="1" si="20"/>
        <v>0</v>
      </c>
      <c r="N58" s="19">
        <f t="shared" ca="1" si="12"/>
        <v>0</v>
      </c>
      <c r="O58" s="18">
        <f t="shared" ca="1" si="21"/>
        <v>0</v>
      </c>
      <c r="P58" s="18">
        <f t="shared" ca="1" si="21"/>
        <v>0</v>
      </c>
      <c r="Q58" s="19">
        <f t="shared" ca="1" si="13"/>
        <v>0</v>
      </c>
      <c r="R58" s="18">
        <f t="shared" ca="1" si="22"/>
        <v>0</v>
      </c>
      <c r="S58" s="18">
        <f t="shared" ca="1" si="22"/>
        <v>0</v>
      </c>
      <c r="T58" s="18">
        <f t="shared" ca="1" si="22"/>
        <v>0</v>
      </c>
      <c r="U58" s="19">
        <f t="shared" ca="1" si="14"/>
        <v>206230088.91</v>
      </c>
    </row>
    <row r="59" spans="1:21" ht="12.75" customHeight="1">
      <c r="A59" s="55" t="s">
        <v>253</v>
      </c>
      <c r="B59" s="17">
        <v>3001</v>
      </c>
      <c r="C59" s="56" t="s">
        <v>247</v>
      </c>
      <c r="D59" s="18">
        <f t="shared" ca="1" si="19"/>
        <v>9.9999999999999995E-8</v>
      </c>
      <c r="E59" s="18">
        <f t="shared" ca="1" si="19"/>
        <v>17602137309.279499</v>
      </c>
      <c r="F59" s="18">
        <f t="shared" ca="1" si="19"/>
        <v>0</v>
      </c>
      <c r="G59" s="18">
        <f t="shared" ca="1" si="19"/>
        <v>0</v>
      </c>
      <c r="H59" s="18">
        <f t="shared" ca="1" si="19"/>
        <v>0</v>
      </c>
      <c r="I59" s="18">
        <f t="shared" ca="1" si="19"/>
        <v>0</v>
      </c>
      <c r="J59" s="18">
        <f t="shared" ca="1" si="19"/>
        <v>0</v>
      </c>
      <c r="K59" s="19">
        <f t="shared" ca="1" si="11"/>
        <v>0</v>
      </c>
      <c r="L59" s="18">
        <f t="shared" ca="1" si="20"/>
        <v>0</v>
      </c>
      <c r="M59" s="18">
        <f t="shared" ca="1" si="20"/>
        <v>0</v>
      </c>
      <c r="N59" s="19">
        <f t="shared" ca="1" si="12"/>
        <v>0</v>
      </c>
      <c r="O59" s="18">
        <f t="shared" ca="1" si="21"/>
        <v>0</v>
      </c>
      <c r="P59" s="18">
        <f t="shared" ca="1" si="21"/>
        <v>0</v>
      </c>
      <c r="Q59" s="19">
        <f t="shared" ca="1" si="13"/>
        <v>0</v>
      </c>
      <c r="R59" s="18">
        <f t="shared" ca="1" si="22"/>
        <v>0</v>
      </c>
      <c r="S59" s="18">
        <f t="shared" ca="1" si="22"/>
        <v>0</v>
      </c>
      <c r="T59" s="18">
        <f t="shared" ca="1" si="22"/>
        <v>0</v>
      </c>
      <c r="U59" s="19">
        <f t="shared" ca="1" si="14"/>
        <v>17602137309.279499</v>
      </c>
    </row>
    <row r="60" spans="1:21" ht="12.75" customHeight="1">
      <c r="A60" s="55" t="s">
        <v>255</v>
      </c>
      <c r="B60" s="17">
        <v>3002</v>
      </c>
      <c r="C60" s="56" t="s">
        <v>247</v>
      </c>
      <c r="D60" s="18">
        <f t="shared" ca="1" si="19"/>
        <v>0</v>
      </c>
      <c r="E60" s="18">
        <f t="shared" ca="1" si="19"/>
        <v>2332942231.2699995</v>
      </c>
      <c r="F60" s="18">
        <f t="shared" ca="1" si="19"/>
        <v>0</v>
      </c>
      <c r="G60" s="18">
        <f t="shared" ca="1" si="19"/>
        <v>0</v>
      </c>
      <c r="H60" s="18">
        <f t="shared" ca="1" si="19"/>
        <v>0</v>
      </c>
      <c r="I60" s="18">
        <f t="shared" ca="1" si="19"/>
        <v>0</v>
      </c>
      <c r="J60" s="18">
        <f t="shared" ca="1" si="19"/>
        <v>0</v>
      </c>
      <c r="K60" s="19">
        <f t="shared" ca="1" si="11"/>
        <v>0</v>
      </c>
      <c r="L60" s="18">
        <f t="shared" ca="1" si="20"/>
        <v>0</v>
      </c>
      <c r="M60" s="18">
        <f t="shared" ca="1" si="20"/>
        <v>0</v>
      </c>
      <c r="N60" s="19">
        <f t="shared" ca="1" si="12"/>
        <v>0</v>
      </c>
      <c r="O60" s="18">
        <f t="shared" ca="1" si="21"/>
        <v>0</v>
      </c>
      <c r="P60" s="18">
        <f t="shared" ca="1" si="21"/>
        <v>0</v>
      </c>
      <c r="Q60" s="19">
        <f t="shared" ca="1" si="13"/>
        <v>0</v>
      </c>
      <c r="R60" s="18">
        <f t="shared" ca="1" si="22"/>
        <v>0</v>
      </c>
      <c r="S60" s="18">
        <f t="shared" ca="1" si="22"/>
        <v>0</v>
      </c>
      <c r="T60" s="18">
        <f t="shared" ca="1" si="22"/>
        <v>0</v>
      </c>
      <c r="U60" s="19">
        <f t="shared" ca="1" si="14"/>
        <v>2332942231.2699995</v>
      </c>
    </row>
    <row r="61" spans="1:21" ht="12.75" customHeight="1">
      <c r="A61" s="55" t="s">
        <v>257</v>
      </c>
      <c r="B61" s="17">
        <v>3003</v>
      </c>
      <c r="C61" s="56" t="s">
        <v>247</v>
      </c>
      <c r="D61" s="18">
        <f t="shared" ca="1" si="19"/>
        <v>0</v>
      </c>
      <c r="E61" s="18">
        <f t="shared" ca="1" si="19"/>
        <v>16549684486.230333</v>
      </c>
      <c r="F61" s="18">
        <f t="shared" ca="1" si="19"/>
        <v>0</v>
      </c>
      <c r="G61" s="18">
        <f t="shared" ca="1" si="19"/>
        <v>0</v>
      </c>
      <c r="H61" s="18">
        <f t="shared" ca="1" si="19"/>
        <v>0</v>
      </c>
      <c r="I61" s="18">
        <f t="shared" ca="1" si="19"/>
        <v>0</v>
      </c>
      <c r="J61" s="18">
        <f t="shared" ca="1" si="19"/>
        <v>0</v>
      </c>
      <c r="K61" s="19">
        <f t="shared" ca="1" si="11"/>
        <v>0</v>
      </c>
      <c r="L61" s="18">
        <f t="shared" ca="1" si="20"/>
        <v>0</v>
      </c>
      <c r="M61" s="18">
        <f t="shared" ca="1" si="20"/>
        <v>0</v>
      </c>
      <c r="N61" s="19">
        <f t="shared" ca="1" si="12"/>
        <v>0</v>
      </c>
      <c r="O61" s="18">
        <f t="shared" ca="1" si="21"/>
        <v>0</v>
      </c>
      <c r="P61" s="18">
        <f t="shared" ca="1" si="21"/>
        <v>0</v>
      </c>
      <c r="Q61" s="19">
        <f t="shared" ca="1" si="13"/>
        <v>0</v>
      </c>
      <c r="R61" s="18">
        <f t="shared" ca="1" si="22"/>
        <v>0</v>
      </c>
      <c r="S61" s="18">
        <f t="shared" ca="1" si="22"/>
        <v>0</v>
      </c>
      <c r="T61" s="18">
        <f t="shared" ca="1" si="22"/>
        <v>0</v>
      </c>
      <c r="U61" s="19">
        <f t="shared" ca="1" si="14"/>
        <v>16549684486.230333</v>
      </c>
    </row>
    <row r="62" spans="1:21" ht="12.75" customHeight="1">
      <c r="A62" s="55" t="s">
        <v>259</v>
      </c>
      <c r="B62" s="17">
        <v>3004</v>
      </c>
      <c r="C62" s="56" t="s">
        <v>247</v>
      </c>
      <c r="D62" s="18">
        <f t="shared" ca="1" si="19"/>
        <v>46505905.10999997</v>
      </c>
      <c r="E62" s="18">
        <f t="shared" ca="1" si="19"/>
        <v>15862114924.199974</v>
      </c>
      <c r="F62" s="18">
        <f t="shared" ca="1" si="19"/>
        <v>0</v>
      </c>
      <c r="G62" s="18">
        <f t="shared" ca="1" si="19"/>
        <v>0</v>
      </c>
      <c r="H62" s="18">
        <f t="shared" ca="1" si="19"/>
        <v>0</v>
      </c>
      <c r="I62" s="18">
        <f t="shared" ca="1" si="19"/>
        <v>0</v>
      </c>
      <c r="J62" s="18">
        <f t="shared" ca="1" si="19"/>
        <v>0</v>
      </c>
      <c r="K62" s="19">
        <f t="shared" ca="1" si="11"/>
        <v>0</v>
      </c>
      <c r="L62" s="18">
        <f t="shared" ca="1" si="20"/>
        <v>0</v>
      </c>
      <c r="M62" s="18">
        <f t="shared" ca="1" si="20"/>
        <v>0</v>
      </c>
      <c r="N62" s="19">
        <f t="shared" ca="1" si="12"/>
        <v>0</v>
      </c>
      <c r="O62" s="18">
        <f t="shared" ca="1" si="21"/>
        <v>0</v>
      </c>
      <c r="P62" s="18">
        <f t="shared" ca="1" si="21"/>
        <v>0</v>
      </c>
      <c r="Q62" s="19">
        <f t="shared" ca="1" si="13"/>
        <v>0</v>
      </c>
      <c r="R62" s="18">
        <f t="shared" ca="1" si="22"/>
        <v>0</v>
      </c>
      <c r="S62" s="18">
        <f t="shared" ca="1" si="22"/>
        <v>0</v>
      </c>
      <c r="T62" s="18">
        <f t="shared" ca="1" si="22"/>
        <v>0</v>
      </c>
      <c r="U62" s="19">
        <f t="shared" ca="1" si="14"/>
        <v>15908620829.309975</v>
      </c>
    </row>
    <row r="63" spans="1:21" ht="12.75" customHeight="1">
      <c r="A63" s="55" t="s">
        <v>261</v>
      </c>
      <c r="B63" s="17">
        <v>3005</v>
      </c>
      <c r="C63" s="56" t="s">
        <v>247</v>
      </c>
      <c r="D63" s="18">
        <f t="shared" ca="1" si="19"/>
        <v>0</v>
      </c>
      <c r="E63" s="18">
        <f t="shared" ca="1" si="19"/>
        <v>1220770355.4698315</v>
      </c>
      <c r="F63" s="18">
        <f t="shared" ca="1" si="19"/>
        <v>0</v>
      </c>
      <c r="G63" s="18">
        <f t="shared" ca="1" si="19"/>
        <v>0</v>
      </c>
      <c r="H63" s="18">
        <f t="shared" ca="1" si="19"/>
        <v>0</v>
      </c>
      <c r="I63" s="18">
        <f t="shared" ca="1" si="19"/>
        <v>0</v>
      </c>
      <c r="J63" s="18">
        <f t="shared" ca="1" si="19"/>
        <v>0</v>
      </c>
      <c r="K63" s="19">
        <f t="shared" ca="1" si="11"/>
        <v>0</v>
      </c>
      <c r="L63" s="18">
        <f t="shared" ca="1" si="20"/>
        <v>0</v>
      </c>
      <c r="M63" s="18">
        <f t="shared" ca="1" si="20"/>
        <v>0</v>
      </c>
      <c r="N63" s="19">
        <f t="shared" ca="1" si="12"/>
        <v>0</v>
      </c>
      <c r="O63" s="18">
        <f t="shared" ca="1" si="21"/>
        <v>0</v>
      </c>
      <c r="P63" s="18">
        <f t="shared" ca="1" si="21"/>
        <v>0</v>
      </c>
      <c r="Q63" s="19">
        <f t="shared" ca="1" si="13"/>
        <v>0</v>
      </c>
      <c r="R63" s="18">
        <f t="shared" ca="1" si="22"/>
        <v>0</v>
      </c>
      <c r="S63" s="18">
        <f t="shared" ca="1" si="22"/>
        <v>0</v>
      </c>
      <c r="T63" s="18">
        <f t="shared" ca="1" si="22"/>
        <v>0</v>
      </c>
      <c r="U63" s="19">
        <f t="shared" ca="1" si="14"/>
        <v>1220770355.4698315</v>
      </c>
    </row>
    <row r="64" spans="1:21" ht="12.75" customHeight="1">
      <c r="A64" s="55" t="s">
        <v>263</v>
      </c>
      <c r="B64" s="17">
        <v>3006</v>
      </c>
      <c r="C64" s="56" t="s">
        <v>247</v>
      </c>
      <c r="D64" s="18">
        <f t="shared" ca="1" si="19"/>
        <v>0</v>
      </c>
      <c r="E64" s="18">
        <f t="shared" ca="1" si="19"/>
        <v>20848079336.709999</v>
      </c>
      <c r="F64" s="18">
        <f t="shared" ca="1" si="19"/>
        <v>0</v>
      </c>
      <c r="G64" s="18">
        <f t="shared" ca="1" si="19"/>
        <v>0</v>
      </c>
      <c r="H64" s="18">
        <f t="shared" ca="1" si="19"/>
        <v>0</v>
      </c>
      <c r="I64" s="18">
        <f t="shared" ca="1" si="19"/>
        <v>0</v>
      </c>
      <c r="J64" s="18">
        <f t="shared" ca="1" si="19"/>
        <v>0</v>
      </c>
      <c r="K64" s="19">
        <f t="shared" ca="1" si="11"/>
        <v>0</v>
      </c>
      <c r="L64" s="18">
        <f t="shared" ca="1" si="20"/>
        <v>0</v>
      </c>
      <c r="M64" s="18">
        <f t="shared" ca="1" si="20"/>
        <v>0</v>
      </c>
      <c r="N64" s="19">
        <f t="shared" ca="1" si="12"/>
        <v>0</v>
      </c>
      <c r="O64" s="18">
        <f t="shared" ca="1" si="21"/>
        <v>0</v>
      </c>
      <c r="P64" s="18">
        <f t="shared" ca="1" si="21"/>
        <v>0</v>
      </c>
      <c r="Q64" s="19">
        <f t="shared" ca="1" si="13"/>
        <v>0</v>
      </c>
      <c r="R64" s="18">
        <f t="shared" ca="1" si="22"/>
        <v>0</v>
      </c>
      <c r="S64" s="18">
        <f t="shared" ca="1" si="22"/>
        <v>0</v>
      </c>
      <c r="T64" s="18">
        <f t="shared" ca="1" si="22"/>
        <v>0</v>
      </c>
      <c r="U64" s="19">
        <f t="shared" ca="1" si="14"/>
        <v>20848079336.709999</v>
      </c>
    </row>
    <row r="65" spans="1:21" ht="12.75" customHeight="1">
      <c r="A65" s="55" t="s">
        <v>265</v>
      </c>
      <c r="B65" s="17">
        <v>3007</v>
      </c>
      <c r="C65" s="56" t="s">
        <v>247</v>
      </c>
      <c r="D65" s="18">
        <f t="shared" ca="1" si="19"/>
        <v>0</v>
      </c>
      <c r="E65" s="18">
        <f t="shared" ca="1" si="19"/>
        <v>319923308.91000003</v>
      </c>
      <c r="F65" s="18">
        <f t="shared" ca="1" si="19"/>
        <v>0</v>
      </c>
      <c r="G65" s="18">
        <f t="shared" ca="1" si="19"/>
        <v>0</v>
      </c>
      <c r="H65" s="18">
        <f t="shared" ca="1" si="19"/>
        <v>0</v>
      </c>
      <c r="I65" s="18">
        <f t="shared" ca="1" si="19"/>
        <v>0</v>
      </c>
      <c r="J65" s="18">
        <f t="shared" ca="1" si="19"/>
        <v>0</v>
      </c>
      <c r="K65" s="19">
        <f t="shared" ca="1" si="11"/>
        <v>0</v>
      </c>
      <c r="L65" s="18">
        <f t="shared" ca="1" si="20"/>
        <v>0</v>
      </c>
      <c r="M65" s="18">
        <f t="shared" ca="1" si="20"/>
        <v>0</v>
      </c>
      <c r="N65" s="19">
        <f t="shared" ca="1" si="12"/>
        <v>0</v>
      </c>
      <c r="O65" s="18">
        <f t="shared" ca="1" si="21"/>
        <v>0</v>
      </c>
      <c r="P65" s="18">
        <f t="shared" ca="1" si="21"/>
        <v>0</v>
      </c>
      <c r="Q65" s="19">
        <f t="shared" ca="1" si="13"/>
        <v>0</v>
      </c>
      <c r="R65" s="18">
        <f t="shared" ca="1" si="22"/>
        <v>0</v>
      </c>
      <c r="S65" s="18">
        <f t="shared" ca="1" si="22"/>
        <v>0</v>
      </c>
      <c r="T65" s="18">
        <f t="shared" ca="1" si="22"/>
        <v>0</v>
      </c>
      <c r="U65" s="19">
        <f t="shared" ca="1" si="14"/>
        <v>319923308.91000003</v>
      </c>
    </row>
    <row r="66" spans="1:21" ht="12.75" customHeight="1">
      <c r="A66" s="55" t="s">
        <v>267</v>
      </c>
      <c r="B66" s="17">
        <v>3008</v>
      </c>
      <c r="C66" s="56" t="s">
        <v>247</v>
      </c>
      <c r="D66" s="18">
        <f t="shared" ca="1" si="19"/>
        <v>0</v>
      </c>
      <c r="E66" s="18">
        <f t="shared" ca="1" si="19"/>
        <v>2608100023.4299998</v>
      </c>
      <c r="F66" s="18">
        <f t="shared" ca="1" si="19"/>
        <v>0</v>
      </c>
      <c r="G66" s="18">
        <f t="shared" ca="1" si="19"/>
        <v>0</v>
      </c>
      <c r="H66" s="18">
        <f t="shared" ca="1" si="19"/>
        <v>0</v>
      </c>
      <c r="I66" s="18">
        <f t="shared" ca="1" si="19"/>
        <v>0</v>
      </c>
      <c r="J66" s="18">
        <f t="shared" ca="1" si="19"/>
        <v>0</v>
      </c>
      <c r="K66" s="19">
        <f t="shared" ca="1" si="11"/>
        <v>0</v>
      </c>
      <c r="L66" s="18">
        <f t="shared" ca="1" si="20"/>
        <v>0</v>
      </c>
      <c r="M66" s="18">
        <f t="shared" ca="1" si="20"/>
        <v>0</v>
      </c>
      <c r="N66" s="19">
        <f t="shared" ca="1" si="12"/>
        <v>0</v>
      </c>
      <c r="O66" s="18">
        <f t="shared" ca="1" si="21"/>
        <v>0</v>
      </c>
      <c r="P66" s="18">
        <f t="shared" ca="1" si="21"/>
        <v>0</v>
      </c>
      <c r="Q66" s="19">
        <f t="shared" ca="1" si="13"/>
        <v>0</v>
      </c>
      <c r="R66" s="18">
        <f t="shared" ca="1" si="22"/>
        <v>0</v>
      </c>
      <c r="S66" s="18">
        <f t="shared" ca="1" si="22"/>
        <v>0</v>
      </c>
      <c r="T66" s="18">
        <f t="shared" ca="1" si="22"/>
        <v>0</v>
      </c>
      <c r="U66" s="19">
        <f t="shared" ca="1" si="14"/>
        <v>2608100023.4299998</v>
      </c>
    </row>
    <row r="67" spans="1:21" ht="12.75" customHeight="1">
      <c r="A67" s="55" t="s">
        <v>269</v>
      </c>
      <c r="B67" s="17">
        <v>3009</v>
      </c>
      <c r="C67" s="56" t="s">
        <v>247</v>
      </c>
      <c r="D67" s="18">
        <f t="shared" ca="1" si="19"/>
        <v>0</v>
      </c>
      <c r="E67" s="18">
        <f t="shared" ca="1" si="19"/>
        <v>13531134905.370264</v>
      </c>
      <c r="F67" s="18">
        <f t="shared" ca="1" si="19"/>
        <v>0</v>
      </c>
      <c r="G67" s="18">
        <f t="shared" ca="1" si="19"/>
        <v>0</v>
      </c>
      <c r="H67" s="18">
        <f t="shared" ca="1" si="19"/>
        <v>0</v>
      </c>
      <c r="I67" s="18">
        <f t="shared" ca="1" si="19"/>
        <v>0</v>
      </c>
      <c r="J67" s="18">
        <f t="shared" ca="1" si="19"/>
        <v>0</v>
      </c>
      <c r="K67" s="19">
        <f t="shared" ca="1" si="11"/>
        <v>0</v>
      </c>
      <c r="L67" s="18">
        <f t="shared" ca="1" si="20"/>
        <v>0</v>
      </c>
      <c r="M67" s="18">
        <f t="shared" ca="1" si="20"/>
        <v>0</v>
      </c>
      <c r="N67" s="19">
        <f t="shared" ca="1" si="12"/>
        <v>0</v>
      </c>
      <c r="O67" s="18">
        <f t="shared" ca="1" si="21"/>
        <v>0</v>
      </c>
      <c r="P67" s="18">
        <f t="shared" ca="1" si="21"/>
        <v>0</v>
      </c>
      <c r="Q67" s="19">
        <f t="shared" ca="1" si="13"/>
        <v>0</v>
      </c>
      <c r="R67" s="18">
        <f t="shared" ca="1" si="22"/>
        <v>0</v>
      </c>
      <c r="S67" s="18">
        <f t="shared" ca="1" si="22"/>
        <v>0</v>
      </c>
      <c r="T67" s="18">
        <f t="shared" ca="1" si="22"/>
        <v>0</v>
      </c>
      <c r="U67" s="19">
        <f t="shared" ca="1" si="14"/>
        <v>13531134905.370264</v>
      </c>
    </row>
    <row r="68" spans="1:21" ht="12.75" customHeight="1">
      <c r="A68" s="55" t="s">
        <v>271</v>
      </c>
      <c r="B68" s="17">
        <v>3011</v>
      </c>
      <c r="C68" s="56" t="s">
        <v>247</v>
      </c>
      <c r="D68" s="18">
        <f t="shared" ca="1" si="19"/>
        <v>0</v>
      </c>
      <c r="E68" s="18">
        <f t="shared" ca="1" si="19"/>
        <v>3727597814.436039</v>
      </c>
      <c r="F68" s="18">
        <f t="shared" ca="1" si="19"/>
        <v>0</v>
      </c>
      <c r="G68" s="18">
        <f t="shared" ca="1" si="19"/>
        <v>0</v>
      </c>
      <c r="H68" s="18">
        <f t="shared" ca="1" si="19"/>
        <v>0</v>
      </c>
      <c r="I68" s="18">
        <f t="shared" ca="1" si="19"/>
        <v>0</v>
      </c>
      <c r="J68" s="18">
        <f t="shared" ca="1" si="19"/>
        <v>0</v>
      </c>
      <c r="K68" s="19">
        <f t="shared" ca="1" si="11"/>
        <v>0</v>
      </c>
      <c r="L68" s="18">
        <f t="shared" ca="1" si="20"/>
        <v>0</v>
      </c>
      <c r="M68" s="18">
        <f t="shared" ca="1" si="20"/>
        <v>0</v>
      </c>
      <c r="N68" s="19">
        <f t="shared" ca="1" si="12"/>
        <v>0</v>
      </c>
      <c r="O68" s="18">
        <f t="shared" ca="1" si="21"/>
        <v>0</v>
      </c>
      <c r="P68" s="18">
        <f t="shared" ca="1" si="21"/>
        <v>0</v>
      </c>
      <c r="Q68" s="19">
        <f t="shared" ca="1" si="13"/>
        <v>0</v>
      </c>
      <c r="R68" s="18">
        <f t="shared" ca="1" si="22"/>
        <v>0</v>
      </c>
      <c r="S68" s="18">
        <f t="shared" ca="1" si="22"/>
        <v>0</v>
      </c>
      <c r="T68" s="18">
        <f t="shared" ca="1" si="22"/>
        <v>0</v>
      </c>
      <c r="U68" s="19">
        <f t="shared" ca="1" si="14"/>
        <v>3727597814.436039</v>
      </c>
    </row>
    <row r="69" spans="1:21" ht="12.75" customHeight="1">
      <c r="A69" s="55" t="s">
        <v>273</v>
      </c>
      <c r="B69" s="17">
        <v>3012</v>
      </c>
      <c r="C69" s="56" t="s">
        <v>247</v>
      </c>
      <c r="D69" s="18">
        <f t="shared" ca="1" si="19"/>
        <v>0</v>
      </c>
      <c r="E69" s="18">
        <f t="shared" ca="1" si="19"/>
        <v>16670621235.709999</v>
      </c>
      <c r="F69" s="18">
        <f t="shared" ca="1" si="19"/>
        <v>0</v>
      </c>
      <c r="G69" s="18">
        <f t="shared" ca="1" si="19"/>
        <v>0</v>
      </c>
      <c r="H69" s="18">
        <f t="shared" ca="1" si="19"/>
        <v>0</v>
      </c>
      <c r="I69" s="18">
        <f t="shared" ca="1" si="19"/>
        <v>0</v>
      </c>
      <c r="J69" s="18">
        <f t="shared" ca="1" si="19"/>
        <v>0</v>
      </c>
      <c r="K69" s="19">
        <f t="shared" ca="1" si="11"/>
        <v>0</v>
      </c>
      <c r="L69" s="18">
        <f t="shared" ca="1" si="20"/>
        <v>0</v>
      </c>
      <c r="M69" s="18">
        <f t="shared" ca="1" si="20"/>
        <v>0</v>
      </c>
      <c r="N69" s="19">
        <f t="shared" ca="1" si="12"/>
        <v>0</v>
      </c>
      <c r="O69" s="18">
        <f t="shared" ca="1" si="21"/>
        <v>0</v>
      </c>
      <c r="P69" s="18">
        <f t="shared" ca="1" si="21"/>
        <v>0</v>
      </c>
      <c r="Q69" s="19">
        <f t="shared" ca="1" si="13"/>
        <v>0</v>
      </c>
      <c r="R69" s="18">
        <f t="shared" ca="1" si="22"/>
        <v>0</v>
      </c>
      <c r="S69" s="18">
        <f t="shared" ca="1" si="22"/>
        <v>0</v>
      </c>
      <c r="T69" s="18">
        <f t="shared" ca="1" si="22"/>
        <v>0</v>
      </c>
      <c r="U69" s="19">
        <f t="shared" ca="1" si="14"/>
        <v>16670621235.709999</v>
      </c>
    </row>
    <row r="70" spans="1:21" ht="12.75" customHeight="1">
      <c r="A70" s="55" t="s">
        <v>275</v>
      </c>
      <c r="B70" s="17">
        <v>3016</v>
      </c>
      <c r="C70" s="56" t="s">
        <v>247</v>
      </c>
      <c r="D70" s="18">
        <f t="shared" ca="1" si="19"/>
        <v>0</v>
      </c>
      <c r="E70" s="18">
        <f t="shared" ca="1" si="19"/>
        <v>840257904.52998602</v>
      </c>
      <c r="F70" s="18">
        <f t="shared" ca="1" si="19"/>
        <v>0</v>
      </c>
      <c r="G70" s="18">
        <f t="shared" ca="1" si="19"/>
        <v>0</v>
      </c>
      <c r="H70" s="18">
        <f t="shared" ca="1" si="19"/>
        <v>0</v>
      </c>
      <c r="I70" s="18">
        <f t="shared" ca="1" si="19"/>
        <v>0</v>
      </c>
      <c r="J70" s="18">
        <f t="shared" ca="1" si="19"/>
        <v>0</v>
      </c>
      <c r="K70" s="19">
        <f t="shared" ca="1" si="11"/>
        <v>0</v>
      </c>
      <c r="L70" s="18">
        <f t="shared" ca="1" si="20"/>
        <v>0</v>
      </c>
      <c r="M70" s="18">
        <f t="shared" ca="1" si="20"/>
        <v>0</v>
      </c>
      <c r="N70" s="19">
        <f t="shared" ca="1" si="12"/>
        <v>0</v>
      </c>
      <c r="O70" s="18">
        <f t="shared" ca="1" si="21"/>
        <v>0</v>
      </c>
      <c r="P70" s="18">
        <f t="shared" ca="1" si="21"/>
        <v>0</v>
      </c>
      <c r="Q70" s="19">
        <f t="shared" ca="1" si="13"/>
        <v>0</v>
      </c>
      <c r="R70" s="18">
        <f t="shared" ca="1" si="22"/>
        <v>0</v>
      </c>
      <c r="S70" s="18">
        <f t="shared" ca="1" si="22"/>
        <v>0</v>
      </c>
      <c r="T70" s="18">
        <f t="shared" ca="1" si="22"/>
        <v>0</v>
      </c>
      <c r="U70" s="19">
        <f t="shared" ca="1" si="14"/>
        <v>840257904.52998602</v>
      </c>
    </row>
    <row r="71" spans="1:21" ht="12.75" customHeight="1">
      <c r="A71" s="55" t="s">
        <v>277</v>
      </c>
      <c r="B71" s="17">
        <v>3017</v>
      </c>
      <c r="C71" s="56" t="s">
        <v>247</v>
      </c>
      <c r="D71" s="18">
        <f t="shared" ref="D71:J72" ca="1" si="2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23"/>
        <v>12988068289.5105</v>
      </c>
      <c r="F71" s="18">
        <f t="shared" ca="1" si="23"/>
        <v>0</v>
      </c>
      <c r="G71" s="18">
        <f t="shared" ca="1" si="23"/>
        <v>0</v>
      </c>
      <c r="H71" s="18">
        <f t="shared" ca="1" si="23"/>
        <v>0</v>
      </c>
      <c r="I71" s="18">
        <f t="shared" ca="1" si="23"/>
        <v>0</v>
      </c>
      <c r="J71" s="18">
        <f t="shared" ca="1" si="23"/>
        <v>0</v>
      </c>
      <c r="K71" s="19">
        <f t="shared" ca="1" si="11"/>
        <v>0</v>
      </c>
      <c r="L71" s="18">
        <f t="shared" ca="1" si="20"/>
        <v>0</v>
      </c>
      <c r="M71" s="18">
        <f t="shared" ca="1" si="20"/>
        <v>0</v>
      </c>
      <c r="N71" s="19">
        <f t="shared" ca="1" si="12"/>
        <v>0</v>
      </c>
      <c r="O71" s="18">
        <f t="shared" ca="1" si="21"/>
        <v>0</v>
      </c>
      <c r="P71" s="18">
        <f t="shared" ca="1" si="21"/>
        <v>0</v>
      </c>
      <c r="Q71" s="19">
        <f t="shared" ca="1" si="13"/>
        <v>0</v>
      </c>
      <c r="R71" s="18">
        <f t="shared" ca="1" si="22"/>
        <v>0</v>
      </c>
      <c r="S71" s="18">
        <f t="shared" ca="1" si="22"/>
        <v>0</v>
      </c>
      <c r="T71" s="18">
        <f t="shared" ca="1" si="22"/>
        <v>0</v>
      </c>
      <c r="U71" s="19">
        <f t="shared" ca="1" si="14"/>
        <v>12988068289.5105</v>
      </c>
    </row>
    <row r="72" spans="1:21" ht="12.75" customHeight="1">
      <c r="A72" s="55" t="s">
        <v>279</v>
      </c>
      <c r="B72" s="17">
        <v>3018</v>
      </c>
      <c r="C72" s="56" t="s">
        <v>247</v>
      </c>
      <c r="D72" s="18">
        <f t="shared" ca="1" si="23"/>
        <v>0</v>
      </c>
      <c r="E72" s="18">
        <f t="shared" ca="1" si="23"/>
        <v>26846247751.565273</v>
      </c>
      <c r="F72" s="18">
        <f t="shared" ca="1" si="23"/>
        <v>0</v>
      </c>
      <c r="G72" s="18">
        <f t="shared" ca="1" si="23"/>
        <v>0</v>
      </c>
      <c r="H72" s="18">
        <f t="shared" ca="1" si="23"/>
        <v>0</v>
      </c>
      <c r="I72" s="18">
        <f t="shared" ca="1" si="23"/>
        <v>0</v>
      </c>
      <c r="J72" s="18">
        <f t="shared" ca="1" si="23"/>
        <v>0</v>
      </c>
      <c r="K72" s="19">
        <f t="shared" ca="1" si="11"/>
        <v>0</v>
      </c>
      <c r="L72" s="18">
        <f t="shared" ca="1" si="20"/>
        <v>0</v>
      </c>
      <c r="M72" s="18">
        <f t="shared" ca="1" si="20"/>
        <v>0</v>
      </c>
      <c r="N72" s="19">
        <f t="shared" ca="1" si="12"/>
        <v>0</v>
      </c>
      <c r="O72" s="18">
        <f t="shared" ca="1" si="21"/>
        <v>0</v>
      </c>
      <c r="P72" s="18">
        <f t="shared" ca="1" si="21"/>
        <v>0</v>
      </c>
      <c r="Q72" s="19">
        <f t="shared" ca="1" si="13"/>
        <v>0</v>
      </c>
      <c r="R72" s="18">
        <f t="shared" ca="1" si="22"/>
        <v>0</v>
      </c>
      <c r="S72" s="18">
        <f t="shared" ca="1" si="22"/>
        <v>0</v>
      </c>
      <c r="T72" s="18">
        <f t="shared" ca="1" si="22"/>
        <v>0</v>
      </c>
      <c r="U72" s="19">
        <f t="shared" ca="1" si="14"/>
        <v>26846247751.565273</v>
      </c>
    </row>
    <row r="73" spans="1:21" ht="13.8">
      <c r="A73" s="57" t="s">
        <v>281</v>
      </c>
      <c r="B73" s="47">
        <v>9000</v>
      </c>
      <c r="C73" s="56" t="s">
        <v>282</v>
      </c>
      <c r="D73" s="48">
        <f t="shared" ref="D73:U73" ca="1" si="24">SUMIF($C$7:$C$72,"HD",D$7:D$72)</f>
        <v>0</v>
      </c>
      <c r="E73" s="48">
        <f t="shared" ca="1" si="24"/>
        <v>0</v>
      </c>
      <c r="F73" s="48">
        <f t="shared" ca="1" si="24"/>
        <v>0</v>
      </c>
      <c r="G73" s="48">
        <f t="shared" ca="1" si="24"/>
        <v>0</v>
      </c>
      <c r="H73" s="48">
        <f t="shared" ca="1" si="24"/>
        <v>0</v>
      </c>
      <c r="I73" s="48">
        <f t="shared" ca="1" si="24"/>
        <v>0</v>
      </c>
      <c r="J73" s="48">
        <f t="shared" ca="1" si="24"/>
        <v>0</v>
      </c>
      <c r="K73" s="48">
        <f t="shared" ca="1" si="24"/>
        <v>0</v>
      </c>
      <c r="L73" s="48">
        <f t="shared" ca="1" si="24"/>
        <v>0</v>
      </c>
      <c r="M73" s="48">
        <f t="shared" ca="1" si="24"/>
        <v>0</v>
      </c>
      <c r="N73" s="48">
        <f t="shared" ca="1" si="24"/>
        <v>0</v>
      </c>
      <c r="O73" s="48">
        <f t="shared" ca="1" si="24"/>
        <v>0</v>
      </c>
      <c r="P73" s="48">
        <f t="shared" ca="1" si="24"/>
        <v>0</v>
      </c>
      <c r="Q73" s="48">
        <f t="shared" ca="1" si="24"/>
        <v>0</v>
      </c>
      <c r="R73" s="48">
        <f t="shared" ca="1" si="24"/>
        <v>0</v>
      </c>
      <c r="S73" s="48">
        <f t="shared" ca="1" si="24"/>
        <v>0</v>
      </c>
      <c r="T73" s="48">
        <f t="shared" ca="1" si="24"/>
        <v>0</v>
      </c>
      <c r="U73" s="48">
        <f t="shared" ca="1" si="24"/>
        <v>0</v>
      </c>
    </row>
    <row r="74" spans="1:21" ht="13.8">
      <c r="A74" s="57" t="s">
        <v>284</v>
      </c>
      <c r="B74" s="47">
        <v>9001</v>
      </c>
      <c r="C74" s="56" t="s">
        <v>285</v>
      </c>
      <c r="D74" s="48">
        <f t="shared" ref="D74:U74" ca="1" si="25">SUMIF($C$7:$C$72,"H",D$7:D$72)+SUMIF($C$7:$C$72,"E",D$7:D$72)</f>
        <v>46505905.110000066</v>
      </c>
      <c r="E74" s="48">
        <f t="shared" ca="1" si="25"/>
        <v>156035529724.56284</v>
      </c>
      <c r="F74" s="48">
        <f t="shared" ca="1" si="25"/>
        <v>0</v>
      </c>
      <c r="G74" s="48">
        <f t="shared" ca="1" si="25"/>
        <v>0</v>
      </c>
      <c r="H74" s="48">
        <f t="shared" ca="1" si="25"/>
        <v>0</v>
      </c>
      <c r="I74" s="48">
        <f t="shared" ca="1" si="25"/>
        <v>0</v>
      </c>
      <c r="J74" s="48">
        <f t="shared" ca="1" si="25"/>
        <v>0</v>
      </c>
      <c r="K74" s="48">
        <f t="shared" ca="1" si="25"/>
        <v>0</v>
      </c>
      <c r="L74" s="48">
        <f t="shared" ca="1" si="25"/>
        <v>0</v>
      </c>
      <c r="M74" s="48">
        <f t="shared" ca="1" si="25"/>
        <v>0</v>
      </c>
      <c r="N74" s="48">
        <f t="shared" ca="1" si="25"/>
        <v>0</v>
      </c>
      <c r="O74" s="48">
        <f t="shared" ca="1" si="25"/>
        <v>0</v>
      </c>
      <c r="P74" s="48">
        <f t="shared" ca="1" si="25"/>
        <v>0</v>
      </c>
      <c r="Q74" s="48">
        <f t="shared" ca="1" si="25"/>
        <v>0</v>
      </c>
      <c r="R74" s="48">
        <f t="shared" ca="1" si="25"/>
        <v>0</v>
      </c>
      <c r="S74" s="48">
        <f t="shared" ca="1" si="25"/>
        <v>0</v>
      </c>
      <c r="T74" s="48">
        <f t="shared" ca="1" si="25"/>
        <v>0</v>
      </c>
      <c r="U74" s="48">
        <f t="shared" ca="1" si="25"/>
        <v>156082035629.67285</v>
      </c>
    </row>
    <row r="75" spans="1:21" ht="13.8">
      <c r="A75" s="57" t="s">
        <v>287</v>
      </c>
      <c r="B75" s="47">
        <v>9003</v>
      </c>
      <c r="C75" s="56" t="s">
        <v>288</v>
      </c>
      <c r="D75" s="48">
        <f t="shared" ref="D75:U75" ca="1" si="26">D73+D74</f>
        <v>46505905.110000066</v>
      </c>
      <c r="E75" s="48">
        <f t="shared" ca="1" si="26"/>
        <v>156035529724.56284</v>
      </c>
      <c r="F75" s="48">
        <f t="shared" ca="1" si="26"/>
        <v>0</v>
      </c>
      <c r="G75" s="48">
        <f t="shared" ca="1" si="26"/>
        <v>0</v>
      </c>
      <c r="H75" s="48">
        <f t="shared" ca="1" si="26"/>
        <v>0</v>
      </c>
      <c r="I75" s="48">
        <f t="shared" ca="1" si="26"/>
        <v>0</v>
      </c>
      <c r="J75" s="48">
        <f t="shared" ca="1" si="26"/>
        <v>0</v>
      </c>
      <c r="K75" s="48">
        <f t="shared" ca="1" si="26"/>
        <v>0</v>
      </c>
      <c r="L75" s="48">
        <f t="shared" ca="1" si="26"/>
        <v>0</v>
      </c>
      <c r="M75" s="48">
        <f t="shared" ca="1" si="26"/>
        <v>0</v>
      </c>
      <c r="N75" s="48">
        <f t="shared" ca="1" si="26"/>
        <v>0</v>
      </c>
      <c r="O75" s="48">
        <f t="shared" ca="1" si="26"/>
        <v>0</v>
      </c>
      <c r="P75" s="48">
        <f t="shared" ca="1" si="26"/>
        <v>0</v>
      </c>
      <c r="Q75" s="48">
        <f t="shared" ca="1" si="26"/>
        <v>0</v>
      </c>
      <c r="R75" s="48">
        <f t="shared" ca="1" si="26"/>
        <v>0</v>
      </c>
      <c r="S75" s="48">
        <f t="shared" ca="1" si="26"/>
        <v>0</v>
      </c>
      <c r="T75" s="48">
        <f t="shared" ca="1" si="26"/>
        <v>0</v>
      </c>
      <c r="U75" s="48">
        <f t="shared" ca="1" si="26"/>
        <v>156082035629.67285</v>
      </c>
    </row>
  </sheetData>
  <mergeCells count="1">
    <mergeCell ref="E2:G2"/>
  </mergeCells>
  <dataValidations count="2">
    <dataValidation type="list" allowBlank="1" showInputMessage="1" showErrorMessage="1" sqref="B2" xr:uid="{BC671425-E059-41AD-A762-3A6064F2C772}">
      <formula1>"Toplam,Direkt,Endirekt"</formula1>
    </dataValidation>
    <dataValidation type="list" allowBlank="1" showInputMessage="1" showErrorMessage="1" sqref="C2" xr:uid="{BA481365-9B68-4F50-A5D9-50812EC2A963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78C0A-5DA9-4C41-AF52-73ABBC835179}">
  <dimension ref="A1:I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9" ht="15" customHeight="1">
      <c r="A1" s="1" t="s">
        <v>0</v>
      </c>
      <c r="B1" s="2"/>
      <c r="C1" s="2"/>
    </row>
    <row r="2" spans="1:9" ht="15" customHeight="1">
      <c r="A2" s="1" t="s">
        <v>324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9" ht="15" customHeight="1">
      <c r="A3" s="5" t="s">
        <v>362</v>
      </c>
      <c r="B3" s="2"/>
      <c r="C3" s="2"/>
    </row>
    <row r="4" spans="1:9" ht="22.5" customHeight="1"/>
    <row r="5" spans="1:9" ht="22.5" customHeight="1">
      <c r="D5" s="76">
        <v>704</v>
      </c>
      <c r="E5" s="76">
        <v>718</v>
      </c>
      <c r="F5" s="76">
        <v>729</v>
      </c>
      <c r="G5" s="76">
        <v>750</v>
      </c>
      <c r="H5" s="76">
        <v>751</v>
      </c>
      <c r="I5" s="77"/>
    </row>
    <row r="6" spans="1:9" ht="79.5" customHeight="1">
      <c r="A6" s="53" t="s">
        <v>141</v>
      </c>
      <c r="B6" s="53" t="s">
        <v>142</v>
      </c>
      <c r="C6" s="53" t="s">
        <v>143</v>
      </c>
      <c r="D6" s="54" t="s">
        <v>11</v>
      </c>
      <c r="E6" s="54" t="s">
        <v>12</v>
      </c>
      <c r="F6" s="54" t="s">
        <v>13</v>
      </c>
      <c r="G6" s="54" t="s">
        <v>14</v>
      </c>
      <c r="H6" s="54" t="s">
        <v>15</v>
      </c>
      <c r="I6" s="77" t="s">
        <v>325</v>
      </c>
    </row>
    <row r="7" spans="1:9" ht="12.75" customHeight="1">
      <c r="A7" s="55" t="s">
        <v>146</v>
      </c>
      <c r="B7" s="17">
        <v>1001</v>
      </c>
      <c r="C7" s="56" t="s">
        <v>147</v>
      </c>
      <c r="D7" s="18">
        <f t="shared" ref="D7:H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87339.01</v>
      </c>
      <c r="E7" s="18">
        <f t="shared" ca="1" si="0"/>
        <v>0</v>
      </c>
      <c r="F7" s="18">
        <f t="shared" ca="1" si="0"/>
        <v>0</v>
      </c>
      <c r="G7" s="18">
        <f t="shared" ca="1" si="0"/>
        <v>112470863.02</v>
      </c>
      <c r="H7" s="18">
        <f t="shared" ca="1" si="0"/>
        <v>0</v>
      </c>
      <c r="I7" s="19">
        <f ca="1">+SUM(D7:H7)</f>
        <v>112558202.03</v>
      </c>
    </row>
    <row r="8" spans="1:9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35920187.200000003</v>
      </c>
      <c r="E8" s="18">
        <f t="shared" ca="1" si="0"/>
        <v>365104.58</v>
      </c>
      <c r="F8" s="18">
        <f t="shared" ca="1" si="0"/>
        <v>0</v>
      </c>
      <c r="G8" s="18">
        <f t="shared" ca="1" si="0"/>
        <v>122759033.08</v>
      </c>
      <c r="H8" s="18">
        <f t="shared" ca="1" si="0"/>
        <v>0</v>
      </c>
      <c r="I8" s="19">
        <f t="shared" ref="I8:I18" ca="1" si="1">+SUM(D8:H8)</f>
        <v>159044324.86000001</v>
      </c>
    </row>
    <row r="9" spans="1:9" ht="12.75" customHeight="1">
      <c r="A9" s="55" t="s">
        <v>151</v>
      </c>
      <c r="B9" s="17">
        <v>1004</v>
      </c>
      <c r="C9" s="56" t="s">
        <v>147</v>
      </c>
      <c r="D9" s="18">
        <f t="shared" ca="1" si="0"/>
        <v>7370887.1200000001</v>
      </c>
      <c r="E9" s="18">
        <f t="shared" ca="1" si="0"/>
        <v>14765678.93</v>
      </c>
      <c r="F9" s="18">
        <f t="shared" ca="1" si="0"/>
        <v>13188998.520000001</v>
      </c>
      <c r="G9" s="18">
        <f t="shared" ca="1" si="0"/>
        <v>392914112.11000001</v>
      </c>
      <c r="H9" s="18">
        <f t="shared" ca="1" si="0"/>
        <v>0</v>
      </c>
      <c r="I9" s="19">
        <f t="shared" ca="1" si="1"/>
        <v>428239676.68000001</v>
      </c>
    </row>
    <row r="10" spans="1:9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59550396.399999999</v>
      </c>
      <c r="E10" s="18">
        <f t="shared" ca="1" si="0"/>
        <v>76465699.290009603</v>
      </c>
      <c r="F10" s="18">
        <f t="shared" ca="1" si="0"/>
        <v>13585697.35</v>
      </c>
      <c r="G10" s="18">
        <f t="shared" ca="1" si="0"/>
        <v>1273864064.9860399</v>
      </c>
      <c r="H10" s="18">
        <f t="shared" ca="1" si="0"/>
        <v>0</v>
      </c>
      <c r="I10" s="19">
        <f t="shared" ca="1" si="1"/>
        <v>1423465858.0260494</v>
      </c>
    </row>
    <row r="11" spans="1:9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39067874.639399998</v>
      </c>
      <c r="H11" s="18">
        <f t="shared" ca="1" si="0"/>
        <v>0</v>
      </c>
      <c r="I11" s="19">
        <f t="shared" ca="1" si="1"/>
        <v>39067874.639399998</v>
      </c>
    </row>
    <row r="12" spans="1:9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9">
        <f t="shared" ca="1" si="1"/>
        <v>0</v>
      </c>
    </row>
    <row r="13" spans="1:9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128137.4</v>
      </c>
      <c r="F13" s="18">
        <f t="shared" ca="1" si="0"/>
        <v>1923945.75</v>
      </c>
      <c r="G13" s="18">
        <f t="shared" ca="1" si="0"/>
        <v>60647382.420000002</v>
      </c>
      <c r="H13" s="18">
        <f t="shared" ca="1" si="0"/>
        <v>0</v>
      </c>
      <c r="I13" s="19">
        <f t="shared" ca="1" si="1"/>
        <v>62699465.57</v>
      </c>
    </row>
    <row r="14" spans="1:9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-830689.87</v>
      </c>
      <c r="E14" s="18">
        <f t="shared" ca="1" si="0"/>
        <v>400188.86</v>
      </c>
      <c r="F14" s="18">
        <f t="shared" ca="1" si="0"/>
        <v>0</v>
      </c>
      <c r="G14" s="18">
        <f t="shared" ca="1" si="0"/>
        <v>562573203.16999996</v>
      </c>
      <c r="H14" s="18">
        <f t="shared" ca="1" si="0"/>
        <v>0</v>
      </c>
      <c r="I14" s="19">
        <f t="shared" ca="1" si="1"/>
        <v>562142702.15999997</v>
      </c>
    </row>
    <row r="15" spans="1:9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61814599.840044521</v>
      </c>
      <c r="H15" s="18">
        <f t="shared" ca="1" si="0"/>
        <v>26263394.41952382</v>
      </c>
      <c r="I15" s="19">
        <f t="shared" ca="1" si="1"/>
        <v>88077994.259568334</v>
      </c>
    </row>
    <row r="16" spans="1:9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9">
        <f t="shared" ca="1" si="1"/>
        <v>0</v>
      </c>
    </row>
    <row r="17" spans="1:9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44843165</v>
      </c>
      <c r="H17" s="18">
        <f t="shared" ca="1" si="0"/>
        <v>0</v>
      </c>
      <c r="I17" s="19">
        <f t="shared" ca="1" si="1"/>
        <v>44843165</v>
      </c>
    </row>
    <row r="18" spans="1:9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47478766.950000003</v>
      </c>
      <c r="H18" s="18">
        <f t="shared" ca="1" si="0"/>
        <v>0</v>
      </c>
      <c r="I18" s="19">
        <f t="shared" ca="1" si="1"/>
        <v>47478766.950000003</v>
      </c>
    </row>
    <row r="19" spans="1:9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9">
        <f t="shared" ref="I19:I24" ca="1" si="2">+SUM(D19:H19)</f>
        <v>0</v>
      </c>
    </row>
    <row r="20" spans="1:9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272946.27</v>
      </c>
      <c r="F20" s="18">
        <f t="shared" ca="1" si="0"/>
        <v>6901189.25</v>
      </c>
      <c r="G20" s="18">
        <f t="shared" ca="1" si="0"/>
        <v>579909904.13999999</v>
      </c>
      <c r="H20" s="18">
        <f t="shared" ca="1" si="0"/>
        <v>158385.84</v>
      </c>
      <c r="I20" s="19">
        <f t="shared" ca="1" si="2"/>
        <v>587242425.5</v>
      </c>
    </row>
    <row r="21" spans="1:9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47775.81</v>
      </c>
      <c r="G21" s="18">
        <f t="shared" ca="1" si="0"/>
        <v>12693304.489999998</v>
      </c>
      <c r="H21" s="18">
        <f t="shared" ca="1" si="0"/>
        <v>0</v>
      </c>
      <c r="I21" s="19">
        <f t="shared" ca="1" si="2"/>
        <v>12741080.299999999</v>
      </c>
    </row>
    <row r="22" spans="1:9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425003.10000000003</v>
      </c>
      <c r="E22" s="18">
        <f t="shared" ca="1" si="0"/>
        <v>4911861.0500000007</v>
      </c>
      <c r="F22" s="18">
        <f t="shared" ca="1" si="0"/>
        <v>113823720.56</v>
      </c>
      <c r="G22" s="18">
        <f t="shared" ca="1" si="0"/>
        <v>4087077566.73</v>
      </c>
      <c r="H22" s="18">
        <f t="shared" ca="1" si="0"/>
        <v>0</v>
      </c>
      <c r="I22" s="19">
        <f t="shared" ca="1" si="2"/>
        <v>4206238151.4400001</v>
      </c>
    </row>
    <row r="23" spans="1:9" ht="12.75" customHeight="1">
      <c r="A23" s="55" t="s">
        <v>179</v>
      </c>
      <c r="B23" s="17">
        <v>1022</v>
      </c>
      <c r="C23" s="56" t="s">
        <v>147</v>
      </c>
      <c r="D23" s="18">
        <f t="shared" ref="D23:H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3"/>
        <v>8329729.7300000004</v>
      </c>
      <c r="F23" s="18">
        <f t="shared" ca="1" si="3"/>
        <v>0</v>
      </c>
      <c r="G23" s="18">
        <f t="shared" ca="1" si="3"/>
        <v>129339107.40000001</v>
      </c>
      <c r="H23" s="18">
        <f t="shared" ca="1" si="3"/>
        <v>58537.53</v>
      </c>
      <c r="I23" s="19">
        <f t="shared" ca="1" si="2"/>
        <v>137727374.66</v>
      </c>
    </row>
    <row r="24" spans="1:9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4418681.34</v>
      </c>
      <c r="E24" s="18">
        <f t="shared" ca="1" si="3"/>
        <v>0</v>
      </c>
      <c r="F24" s="18">
        <f t="shared" ca="1" si="3"/>
        <v>0</v>
      </c>
      <c r="G24" s="18">
        <f t="shared" ca="1" si="3"/>
        <v>254557460.72997445</v>
      </c>
      <c r="H24" s="18">
        <f t="shared" ca="1" si="3"/>
        <v>0</v>
      </c>
      <c r="I24" s="19">
        <f t="shared" ca="1" si="2"/>
        <v>258976142.06997445</v>
      </c>
    </row>
    <row r="25" spans="1:9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3"/>
        <v>0</v>
      </c>
      <c r="F25" s="18">
        <f t="shared" ca="1" si="3"/>
        <v>0</v>
      </c>
      <c r="G25" s="18">
        <f t="shared" ca="1" si="3"/>
        <v>2107482.5163080003</v>
      </c>
      <c r="H25" s="18">
        <f t="shared" ca="1" si="3"/>
        <v>0</v>
      </c>
      <c r="I25" s="19">
        <f t="shared" ref="I25:I36" ca="1" si="4">+SUM(D25:H25)</f>
        <v>2107482.5163080003</v>
      </c>
    </row>
    <row r="26" spans="1:9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3"/>
        <v>8075</v>
      </c>
      <c r="F26" s="18">
        <f t="shared" ca="1" si="3"/>
        <v>0</v>
      </c>
      <c r="G26" s="18">
        <f t="shared" ca="1" si="3"/>
        <v>91274195.370000005</v>
      </c>
      <c r="H26" s="18">
        <f t="shared" ca="1" si="3"/>
        <v>0</v>
      </c>
      <c r="I26" s="19">
        <f t="shared" ca="1" si="4"/>
        <v>91282270.370000005</v>
      </c>
    </row>
    <row r="27" spans="1:9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3"/>
        <v>0</v>
      </c>
      <c r="F27" s="18">
        <f t="shared" ca="1" si="3"/>
        <v>0</v>
      </c>
      <c r="G27" s="18">
        <f t="shared" ca="1" si="3"/>
        <v>1715502801.75</v>
      </c>
      <c r="H27" s="18">
        <f t="shared" ca="1" si="3"/>
        <v>107.7</v>
      </c>
      <c r="I27" s="19">
        <f t="shared" ca="1" si="4"/>
        <v>1715502909.45</v>
      </c>
    </row>
    <row r="28" spans="1:9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3"/>
        <v>0</v>
      </c>
      <c r="F28" s="18">
        <f t="shared" ca="1" si="3"/>
        <v>0</v>
      </c>
      <c r="G28" s="18">
        <f t="shared" ca="1" si="3"/>
        <v>504174.31</v>
      </c>
      <c r="H28" s="18">
        <f t="shared" ca="1" si="3"/>
        <v>0</v>
      </c>
      <c r="I28" s="19">
        <f t="shared" ca="1" si="4"/>
        <v>504174.31</v>
      </c>
    </row>
    <row r="29" spans="1:9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438169.13</v>
      </c>
      <c r="E29" s="18">
        <f t="shared" ca="1" si="3"/>
        <v>194213.97</v>
      </c>
      <c r="F29" s="18">
        <f t="shared" ca="1" si="3"/>
        <v>4658226.3600000003</v>
      </c>
      <c r="G29" s="18">
        <f t="shared" ca="1" si="3"/>
        <v>80608995.9322</v>
      </c>
      <c r="H29" s="18">
        <f t="shared" ca="1" si="3"/>
        <v>0</v>
      </c>
      <c r="I29" s="19">
        <f t="shared" ca="1" si="4"/>
        <v>85899605.392199993</v>
      </c>
    </row>
    <row r="30" spans="1:9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3"/>
        <v>0</v>
      </c>
      <c r="F30" s="18">
        <f t="shared" ca="1" si="3"/>
        <v>0</v>
      </c>
      <c r="G30" s="18">
        <f t="shared" ca="1" si="3"/>
        <v>179094005.06999999</v>
      </c>
      <c r="H30" s="18">
        <f t="shared" ca="1" si="3"/>
        <v>0</v>
      </c>
      <c r="I30" s="19">
        <f t="shared" ca="1" si="4"/>
        <v>179094005.06999999</v>
      </c>
    </row>
    <row r="31" spans="1:9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3"/>
        <v>8021741.1103460006</v>
      </c>
      <c r="F31" s="18">
        <f t="shared" ca="1" si="3"/>
        <v>0</v>
      </c>
      <c r="G31" s="18">
        <f t="shared" ca="1" si="3"/>
        <v>152408512.38660601</v>
      </c>
      <c r="H31" s="18">
        <f t="shared" ca="1" si="3"/>
        <v>0</v>
      </c>
      <c r="I31" s="19">
        <f t="shared" ca="1" si="4"/>
        <v>160430253.496952</v>
      </c>
    </row>
    <row r="32" spans="1:9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1549512.7400000007</v>
      </c>
      <c r="E32" s="18">
        <f t="shared" ca="1" si="3"/>
        <v>9454695.9700000025</v>
      </c>
      <c r="F32" s="18">
        <f t="shared" ca="1" si="3"/>
        <v>7247639.8799999971</v>
      </c>
      <c r="G32" s="18">
        <f t="shared" ca="1" si="3"/>
        <v>45278707.620012298</v>
      </c>
      <c r="H32" s="18">
        <f t="shared" ca="1" si="3"/>
        <v>0</v>
      </c>
      <c r="I32" s="19">
        <f t="shared" ca="1" si="4"/>
        <v>63530556.210012302</v>
      </c>
    </row>
    <row r="33" spans="1:9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3"/>
        <v>0</v>
      </c>
      <c r="F33" s="18">
        <f t="shared" ca="1" si="3"/>
        <v>0</v>
      </c>
      <c r="G33" s="18">
        <f t="shared" ca="1" si="3"/>
        <v>6429277.7600005753</v>
      </c>
      <c r="H33" s="18">
        <f t="shared" ca="1" si="3"/>
        <v>0</v>
      </c>
      <c r="I33" s="19">
        <f t="shared" ca="1" si="4"/>
        <v>6429277.7600005753</v>
      </c>
    </row>
    <row r="34" spans="1:9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3"/>
        <v>0</v>
      </c>
      <c r="F34" s="18">
        <f t="shared" ca="1" si="3"/>
        <v>0</v>
      </c>
      <c r="G34" s="18">
        <f t="shared" ca="1" si="3"/>
        <v>123481630.84</v>
      </c>
      <c r="H34" s="18">
        <f t="shared" ca="1" si="3"/>
        <v>0</v>
      </c>
      <c r="I34" s="19">
        <f t="shared" ca="1" si="4"/>
        <v>123481630.84</v>
      </c>
    </row>
    <row r="35" spans="1:9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50153643.320000008</v>
      </c>
      <c r="E35" s="18">
        <f t="shared" ca="1" si="3"/>
        <v>9881181.7300000004</v>
      </c>
      <c r="F35" s="18">
        <f t="shared" ca="1" si="3"/>
        <v>0</v>
      </c>
      <c r="G35" s="18">
        <f t="shared" ca="1" si="3"/>
        <v>12034297.040000001</v>
      </c>
      <c r="H35" s="18">
        <f t="shared" ca="1" si="3"/>
        <v>0</v>
      </c>
      <c r="I35" s="19">
        <f t="shared" ca="1" si="4"/>
        <v>72069122.090000018</v>
      </c>
    </row>
    <row r="36" spans="1:9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9">
        <f t="shared" ca="1" si="4"/>
        <v>0</v>
      </c>
    </row>
    <row r="37" spans="1:9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3"/>
        <v>10800</v>
      </c>
      <c r="F37" s="18">
        <f t="shared" ca="1" si="3"/>
        <v>0</v>
      </c>
      <c r="G37" s="18">
        <f t="shared" ca="1" si="3"/>
        <v>502998062.27000004</v>
      </c>
      <c r="H37" s="18">
        <f t="shared" ca="1" si="3"/>
        <v>-3166.2</v>
      </c>
      <c r="I37" s="19">
        <f t="shared" ref="I37:I44" ca="1" si="5">+SUM(D37:H37)</f>
        <v>503005696.07000005</v>
      </c>
    </row>
    <row r="38" spans="1:9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3"/>
        <v>0</v>
      </c>
      <c r="F38" s="18">
        <f t="shared" ca="1" si="3"/>
        <v>0</v>
      </c>
      <c r="G38" s="18">
        <f t="shared" ca="1" si="3"/>
        <v>186857918.46000001</v>
      </c>
      <c r="H38" s="18">
        <f t="shared" ca="1" si="3"/>
        <v>0</v>
      </c>
      <c r="I38" s="19">
        <f t="shared" ca="1" si="5"/>
        <v>186857918.46000001</v>
      </c>
    </row>
    <row r="39" spans="1:9" ht="12.75" customHeight="1">
      <c r="A39" s="55" t="s">
        <v>211</v>
      </c>
      <c r="B39" s="17">
        <v>1045</v>
      </c>
      <c r="C39" s="56" t="s">
        <v>147</v>
      </c>
      <c r="D39" s="18">
        <f t="shared" ref="D39:H54" ca="1" si="6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6"/>
        <v>0</v>
      </c>
      <c r="F39" s="18">
        <f t="shared" ca="1" si="6"/>
        <v>0</v>
      </c>
      <c r="G39" s="18">
        <f t="shared" ca="1" si="6"/>
        <v>36958486.600000001</v>
      </c>
      <c r="H39" s="18">
        <f t="shared" ca="1" si="6"/>
        <v>0</v>
      </c>
      <c r="I39" s="19">
        <f t="shared" ca="1" si="5"/>
        <v>36958486.600000001</v>
      </c>
    </row>
    <row r="40" spans="1:9" ht="12.75" customHeight="1">
      <c r="A40" s="55" t="s">
        <v>213</v>
      </c>
      <c r="B40" s="17">
        <v>1046</v>
      </c>
      <c r="C40" s="56" t="s">
        <v>147</v>
      </c>
      <c r="D40" s="18">
        <f t="shared" ca="1" si="6"/>
        <v>0</v>
      </c>
      <c r="E40" s="18">
        <f t="shared" ca="1" si="6"/>
        <v>31193249.57</v>
      </c>
      <c r="F40" s="18">
        <f t="shared" ca="1" si="6"/>
        <v>0</v>
      </c>
      <c r="G40" s="18">
        <f t="shared" ca="1" si="6"/>
        <v>14357606.51</v>
      </c>
      <c r="H40" s="18">
        <f t="shared" ca="1" si="6"/>
        <v>0</v>
      </c>
      <c r="I40" s="19">
        <f t="shared" ca="1" si="5"/>
        <v>45550856.079999998</v>
      </c>
    </row>
    <row r="41" spans="1:9" ht="12.75" customHeight="1">
      <c r="A41" s="55" t="s">
        <v>215</v>
      </c>
      <c r="B41" s="17">
        <v>1048</v>
      </c>
      <c r="C41" s="56" t="s">
        <v>147</v>
      </c>
      <c r="D41" s="18">
        <f t="shared" ca="1" si="6"/>
        <v>0</v>
      </c>
      <c r="E41" s="18">
        <f t="shared" ca="1" si="6"/>
        <v>0</v>
      </c>
      <c r="F41" s="18">
        <f t="shared" ca="1" si="6"/>
        <v>47670.04</v>
      </c>
      <c r="G41" s="18">
        <f t="shared" ca="1" si="6"/>
        <v>1241296775.6999743</v>
      </c>
      <c r="H41" s="18">
        <f t="shared" ca="1" si="6"/>
        <v>0</v>
      </c>
      <c r="I41" s="19">
        <f t="shared" ca="1" si="5"/>
        <v>1241344445.7399743</v>
      </c>
    </row>
    <row r="42" spans="1:9" ht="12.75" customHeight="1">
      <c r="A42" s="55" t="s">
        <v>217</v>
      </c>
      <c r="B42" s="17">
        <v>1049</v>
      </c>
      <c r="C42" s="56" t="s">
        <v>147</v>
      </c>
      <c r="D42" s="18">
        <f t="shared" ca="1" si="6"/>
        <v>0</v>
      </c>
      <c r="E42" s="18">
        <f t="shared" ca="1" si="6"/>
        <v>0</v>
      </c>
      <c r="F42" s="18">
        <f t="shared" ca="1" si="6"/>
        <v>0</v>
      </c>
      <c r="G42" s="18">
        <f t="shared" ca="1" si="6"/>
        <v>35423285.46998693</v>
      </c>
      <c r="H42" s="18">
        <f t="shared" ca="1" si="6"/>
        <v>0</v>
      </c>
      <c r="I42" s="19">
        <f t="shared" ca="1" si="5"/>
        <v>35423285.46998693</v>
      </c>
    </row>
    <row r="43" spans="1:9" ht="12.75" customHeight="1">
      <c r="A43" s="55" t="s">
        <v>219</v>
      </c>
      <c r="B43" s="17">
        <v>1051</v>
      </c>
      <c r="C43" s="56" t="s">
        <v>147</v>
      </c>
      <c r="D43" s="18">
        <f t="shared" ca="1" si="6"/>
        <v>0</v>
      </c>
      <c r="E43" s="18">
        <f t="shared" ca="1" si="6"/>
        <v>-170.95</v>
      </c>
      <c r="F43" s="18">
        <f t="shared" ca="1" si="6"/>
        <v>0</v>
      </c>
      <c r="G43" s="18">
        <f t="shared" ca="1" si="6"/>
        <v>-1499.57</v>
      </c>
      <c r="H43" s="18">
        <f t="shared" ca="1" si="6"/>
        <v>0</v>
      </c>
      <c r="I43" s="19">
        <f t="shared" ca="1" si="5"/>
        <v>-1670.52</v>
      </c>
    </row>
    <row r="44" spans="1:9" ht="12.75" customHeight="1">
      <c r="A44" s="55" t="s">
        <v>221</v>
      </c>
      <c r="B44" s="17">
        <v>1052</v>
      </c>
      <c r="C44" s="56" t="s">
        <v>147</v>
      </c>
      <c r="D44" s="18">
        <f t="shared" ca="1" si="6"/>
        <v>0</v>
      </c>
      <c r="E44" s="18">
        <f t="shared" ca="1" si="6"/>
        <v>0</v>
      </c>
      <c r="F44" s="18">
        <f t="shared" ca="1" si="6"/>
        <v>0</v>
      </c>
      <c r="G44" s="18">
        <f t="shared" ca="1" si="6"/>
        <v>563931.40999999631</v>
      </c>
      <c r="H44" s="18">
        <f t="shared" ca="1" si="6"/>
        <v>0</v>
      </c>
      <c r="I44" s="19">
        <f t="shared" ca="1" si="5"/>
        <v>563931.40999999631</v>
      </c>
    </row>
    <row r="45" spans="1:9" ht="12.75" customHeight="1">
      <c r="A45" s="55" t="s">
        <v>223</v>
      </c>
      <c r="B45" s="17">
        <v>1053</v>
      </c>
      <c r="C45" s="56" t="s">
        <v>147</v>
      </c>
      <c r="D45" s="18">
        <f t="shared" ca="1" si="6"/>
        <v>0</v>
      </c>
      <c r="E45" s="18">
        <f t="shared" ca="1" si="6"/>
        <v>0</v>
      </c>
      <c r="F45" s="18">
        <f t="shared" ca="1" si="6"/>
        <v>0</v>
      </c>
      <c r="G45" s="18">
        <f t="shared" ca="1" si="6"/>
        <v>737239101.61000001</v>
      </c>
      <c r="H45" s="18">
        <f t="shared" ca="1" si="6"/>
        <v>0</v>
      </c>
      <c r="I45" s="19">
        <f t="shared" ref="I45:I57" ca="1" si="7">+SUM(D45:H45)</f>
        <v>737239101.61000001</v>
      </c>
    </row>
    <row r="46" spans="1:9" ht="12.75" customHeight="1">
      <c r="A46" s="55" t="s">
        <v>225</v>
      </c>
      <c r="B46" s="17">
        <v>1055</v>
      </c>
      <c r="C46" s="56" t="s">
        <v>147</v>
      </c>
      <c r="D46" s="18">
        <f t="shared" ca="1" si="6"/>
        <v>0</v>
      </c>
      <c r="E46" s="18">
        <f t="shared" ca="1" si="6"/>
        <v>0</v>
      </c>
      <c r="F46" s="18">
        <f t="shared" ca="1" si="6"/>
        <v>0</v>
      </c>
      <c r="G46" s="18">
        <f t="shared" ca="1" si="6"/>
        <v>-23735.040000000001</v>
      </c>
      <c r="H46" s="18">
        <f t="shared" ca="1" si="6"/>
        <v>0</v>
      </c>
      <c r="I46" s="19">
        <f t="shared" ca="1" si="7"/>
        <v>-23735.040000000001</v>
      </c>
    </row>
    <row r="47" spans="1:9" ht="12.75" customHeight="1">
      <c r="A47" s="55" t="s">
        <v>227</v>
      </c>
      <c r="B47" s="17">
        <v>1056</v>
      </c>
      <c r="C47" s="56" t="s">
        <v>147</v>
      </c>
      <c r="D47" s="18">
        <f t="shared" ca="1" si="6"/>
        <v>0</v>
      </c>
      <c r="E47" s="18">
        <f t="shared" ca="1" si="6"/>
        <v>0</v>
      </c>
      <c r="F47" s="18">
        <f t="shared" ca="1" si="6"/>
        <v>0</v>
      </c>
      <c r="G47" s="18">
        <f t="shared" ca="1" si="6"/>
        <v>9115006.7600000035</v>
      </c>
      <c r="H47" s="18">
        <f t="shared" ca="1" si="6"/>
        <v>0</v>
      </c>
      <c r="I47" s="19">
        <f t="shared" ca="1" si="7"/>
        <v>9115006.7600000035</v>
      </c>
    </row>
    <row r="48" spans="1:9" ht="12.75" customHeight="1">
      <c r="A48" s="55" t="s">
        <v>229</v>
      </c>
      <c r="B48" s="17">
        <v>1057</v>
      </c>
      <c r="C48" s="56" t="s">
        <v>147</v>
      </c>
      <c r="D48" s="18">
        <f t="shared" ca="1" si="6"/>
        <v>0</v>
      </c>
      <c r="E48" s="18">
        <f t="shared" ca="1" si="6"/>
        <v>0</v>
      </c>
      <c r="F48" s="18">
        <f t="shared" ca="1" si="6"/>
        <v>0</v>
      </c>
      <c r="G48" s="18">
        <f t="shared" ca="1" si="6"/>
        <v>22782049.72000026</v>
      </c>
      <c r="H48" s="18">
        <f t="shared" ca="1" si="6"/>
        <v>163832.62</v>
      </c>
      <c r="I48" s="19">
        <f t="shared" ca="1" si="7"/>
        <v>22945882.340000261</v>
      </c>
    </row>
    <row r="49" spans="1:9" ht="12.75" customHeight="1">
      <c r="A49" s="55" t="s">
        <v>231</v>
      </c>
      <c r="B49" s="17">
        <v>1058</v>
      </c>
      <c r="C49" s="56" t="s">
        <v>147</v>
      </c>
      <c r="D49" s="18">
        <f t="shared" ca="1" si="6"/>
        <v>0</v>
      </c>
      <c r="E49" s="18">
        <f t="shared" ca="1" si="6"/>
        <v>0</v>
      </c>
      <c r="F49" s="18">
        <f t="shared" ca="1" si="6"/>
        <v>0</v>
      </c>
      <c r="G49" s="18">
        <f t="shared" ca="1" si="6"/>
        <v>197910112.88999999</v>
      </c>
      <c r="H49" s="18">
        <f t="shared" ca="1" si="6"/>
        <v>0</v>
      </c>
      <c r="I49" s="19">
        <f t="shared" ref="I49" ca="1" si="8">+SUM(D49:H49)</f>
        <v>197910112.88999999</v>
      </c>
    </row>
    <row r="50" spans="1:9" ht="12.75" customHeight="1">
      <c r="A50" s="55" t="s">
        <v>233</v>
      </c>
      <c r="B50" s="17">
        <v>1059</v>
      </c>
      <c r="C50" s="56" t="s">
        <v>147</v>
      </c>
      <c r="D50" s="18">
        <f t="shared" ca="1" si="6"/>
        <v>0</v>
      </c>
      <c r="E50" s="18">
        <f t="shared" ca="1" si="6"/>
        <v>0</v>
      </c>
      <c r="F50" s="18">
        <f t="shared" ca="1" si="6"/>
        <v>0</v>
      </c>
      <c r="G50" s="18">
        <f t="shared" ca="1" si="6"/>
        <v>55852860.99000001</v>
      </c>
      <c r="H50" s="18">
        <f t="shared" ca="1" si="6"/>
        <v>13306304.039999999</v>
      </c>
      <c r="I50" s="19">
        <f t="shared" ref="I50:I52" ca="1" si="9">+SUM(D50:H50)</f>
        <v>69159165.030000001</v>
      </c>
    </row>
    <row r="51" spans="1:9" ht="12.75" customHeight="1">
      <c r="A51" s="55" t="s">
        <v>235</v>
      </c>
      <c r="B51" s="17">
        <v>1060</v>
      </c>
      <c r="C51" s="56" t="s">
        <v>147</v>
      </c>
      <c r="D51" s="18">
        <f t="shared" ca="1" si="6"/>
        <v>0</v>
      </c>
      <c r="E51" s="18">
        <f t="shared" ca="1" si="6"/>
        <v>0</v>
      </c>
      <c r="F51" s="18">
        <f t="shared" ca="1" si="6"/>
        <v>0</v>
      </c>
      <c r="G51" s="18">
        <f t="shared" ca="1" si="6"/>
        <v>0</v>
      </c>
      <c r="H51" s="18">
        <f t="shared" ca="1" si="6"/>
        <v>0</v>
      </c>
      <c r="I51" s="19">
        <f t="shared" ca="1" si="9"/>
        <v>0</v>
      </c>
    </row>
    <row r="52" spans="1:9" ht="12.75" customHeight="1">
      <c r="A52" s="55" t="s">
        <v>237</v>
      </c>
      <c r="B52" s="17">
        <v>1061</v>
      </c>
      <c r="C52" s="56" t="s">
        <v>147</v>
      </c>
      <c r="D52" s="18">
        <f t="shared" ca="1" si="6"/>
        <v>0</v>
      </c>
      <c r="E52" s="18">
        <f t="shared" ca="1" si="6"/>
        <v>0</v>
      </c>
      <c r="F52" s="18">
        <f t="shared" ca="1" si="6"/>
        <v>0</v>
      </c>
      <c r="G52" s="18">
        <f t="shared" ca="1" si="6"/>
        <v>0</v>
      </c>
      <c r="H52" s="18">
        <f t="shared" ca="1" si="6"/>
        <v>0</v>
      </c>
      <c r="I52" s="19">
        <f t="shared" ca="1" si="9"/>
        <v>0</v>
      </c>
    </row>
    <row r="53" spans="1:9" ht="12.75" customHeight="1">
      <c r="A53" s="55" t="s">
        <v>239</v>
      </c>
      <c r="B53" s="17">
        <v>2001</v>
      </c>
      <c r="C53" s="56" t="s">
        <v>147</v>
      </c>
      <c r="D53" s="18">
        <f t="shared" ca="1" si="6"/>
        <v>0</v>
      </c>
      <c r="E53" s="18">
        <f t="shared" ca="1" si="6"/>
        <v>0</v>
      </c>
      <c r="F53" s="18">
        <f t="shared" ca="1" si="6"/>
        <v>0</v>
      </c>
      <c r="G53" s="18">
        <f t="shared" ca="1" si="6"/>
        <v>0</v>
      </c>
      <c r="H53" s="18">
        <f t="shared" ca="1" si="6"/>
        <v>0</v>
      </c>
      <c r="I53" s="19">
        <f t="shared" ca="1" si="7"/>
        <v>0</v>
      </c>
    </row>
    <row r="54" spans="1:9" ht="12.75" customHeight="1">
      <c r="A54" s="55" t="s">
        <v>241</v>
      </c>
      <c r="B54" s="17">
        <v>2002</v>
      </c>
      <c r="C54" s="56" t="s">
        <v>242</v>
      </c>
      <c r="D54" s="18">
        <f t="shared" ca="1" si="6"/>
        <v>0</v>
      </c>
      <c r="E54" s="18">
        <f t="shared" ca="1" si="6"/>
        <v>0</v>
      </c>
      <c r="F54" s="18">
        <f t="shared" ca="1" si="6"/>
        <v>0</v>
      </c>
      <c r="G54" s="18">
        <f t="shared" ca="1" si="6"/>
        <v>3259791.2599999704</v>
      </c>
      <c r="H54" s="18">
        <f t="shared" ca="1" si="6"/>
        <v>0</v>
      </c>
      <c r="I54" s="19">
        <f t="shared" ca="1" si="7"/>
        <v>3259791.2599999704</v>
      </c>
    </row>
    <row r="55" spans="1:9" ht="12.75" customHeight="1">
      <c r="A55" s="55" t="s">
        <v>244</v>
      </c>
      <c r="B55" s="17">
        <v>2005</v>
      </c>
      <c r="C55" s="56" t="s">
        <v>242</v>
      </c>
      <c r="D55" s="18">
        <f t="shared" ref="D55:H70" ca="1" si="10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10"/>
        <v>0</v>
      </c>
      <c r="F55" s="18">
        <f t="shared" ca="1" si="10"/>
        <v>0</v>
      </c>
      <c r="G55" s="18">
        <f t="shared" ca="1" si="10"/>
        <v>12119792.02</v>
      </c>
      <c r="H55" s="18">
        <f t="shared" ca="1" si="10"/>
        <v>0</v>
      </c>
      <c r="I55" s="19">
        <f t="shared" ca="1" si="7"/>
        <v>12119792.02</v>
      </c>
    </row>
    <row r="56" spans="1:9" ht="12.75" customHeight="1">
      <c r="A56" s="55" t="s">
        <v>246</v>
      </c>
      <c r="B56" s="17">
        <v>2006</v>
      </c>
      <c r="C56" s="56" t="s">
        <v>247</v>
      </c>
      <c r="D56" s="18">
        <f t="shared" ca="1" si="10"/>
        <v>0</v>
      </c>
      <c r="E56" s="18">
        <f t="shared" ca="1" si="10"/>
        <v>0</v>
      </c>
      <c r="F56" s="18">
        <f t="shared" ca="1" si="10"/>
        <v>0</v>
      </c>
      <c r="G56" s="18">
        <f t="shared" ca="1" si="10"/>
        <v>3603463.919999999</v>
      </c>
      <c r="H56" s="18">
        <f t="shared" ca="1" si="10"/>
        <v>218241.49000000002</v>
      </c>
      <c r="I56" s="19">
        <f t="shared" ca="1" si="7"/>
        <v>3821705.4099999992</v>
      </c>
    </row>
    <row r="57" spans="1:9" ht="12.75" customHeight="1">
      <c r="A57" s="55" t="s">
        <v>249</v>
      </c>
      <c r="B57" s="17">
        <v>2007</v>
      </c>
      <c r="C57" s="56" t="s">
        <v>242</v>
      </c>
      <c r="D57" s="18">
        <f t="shared" ca="1" si="10"/>
        <v>0</v>
      </c>
      <c r="E57" s="18">
        <f t="shared" ca="1" si="10"/>
        <v>0</v>
      </c>
      <c r="F57" s="18">
        <f t="shared" ca="1" si="10"/>
        <v>0</v>
      </c>
      <c r="G57" s="18">
        <f t="shared" ca="1" si="10"/>
        <v>1167122.4100000001</v>
      </c>
      <c r="H57" s="18">
        <f t="shared" ca="1" si="10"/>
        <v>274498.22000000009</v>
      </c>
      <c r="I57" s="19">
        <f t="shared" ca="1" si="7"/>
        <v>1441620.6300000004</v>
      </c>
    </row>
    <row r="58" spans="1:9" ht="12.75" customHeight="1">
      <c r="A58" s="55" t="s">
        <v>251</v>
      </c>
      <c r="B58" s="17">
        <v>2008</v>
      </c>
      <c r="C58" s="56" t="s">
        <v>242</v>
      </c>
      <c r="D58" s="18">
        <f t="shared" ca="1" si="10"/>
        <v>0</v>
      </c>
      <c r="E58" s="18">
        <f t="shared" ca="1" si="10"/>
        <v>0</v>
      </c>
      <c r="F58" s="18">
        <f t="shared" ca="1" si="10"/>
        <v>0</v>
      </c>
      <c r="G58" s="18">
        <f t="shared" ca="1" si="10"/>
        <v>0</v>
      </c>
      <c r="H58" s="18">
        <f t="shared" ca="1" si="10"/>
        <v>0</v>
      </c>
      <c r="I58" s="19">
        <f t="shared" ref="I58" ca="1" si="11">+SUM(D58:H58)</f>
        <v>0</v>
      </c>
    </row>
    <row r="59" spans="1:9" ht="12.75" customHeight="1">
      <c r="A59" s="55" t="s">
        <v>253</v>
      </c>
      <c r="B59" s="17">
        <v>3001</v>
      </c>
      <c r="C59" s="56" t="s">
        <v>247</v>
      </c>
      <c r="D59" s="18">
        <f t="shared" ca="1" si="10"/>
        <v>0</v>
      </c>
      <c r="E59" s="18">
        <f t="shared" ca="1" si="10"/>
        <v>0</v>
      </c>
      <c r="F59" s="18">
        <f t="shared" ca="1" si="10"/>
        <v>0</v>
      </c>
      <c r="G59" s="18">
        <f t="shared" ca="1" si="10"/>
        <v>0</v>
      </c>
      <c r="H59" s="18">
        <f t="shared" ca="1" si="10"/>
        <v>0</v>
      </c>
      <c r="I59" s="19">
        <f t="shared" ref="I59:I72" ca="1" si="12">+SUM(D59:H59)</f>
        <v>0</v>
      </c>
    </row>
    <row r="60" spans="1:9" ht="12.75" customHeight="1">
      <c r="A60" s="55" t="s">
        <v>255</v>
      </c>
      <c r="B60" s="17">
        <v>3002</v>
      </c>
      <c r="C60" s="56" t="s">
        <v>247</v>
      </c>
      <c r="D60" s="18">
        <f t="shared" ca="1" si="10"/>
        <v>0</v>
      </c>
      <c r="E60" s="18">
        <f t="shared" ca="1" si="10"/>
        <v>0</v>
      </c>
      <c r="F60" s="18">
        <f t="shared" ca="1" si="10"/>
        <v>0</v>
      </c>
      <c r="G60" s="18">
        <f t="shared" ca="1" si="10"/>
        <v>1939060.27</v>
      </c>
      <c r="H60" s="18">
        <f t="shared" ca="1" si="10"/>
        <v>0</v>
      </c>
      <c r="I60" s="19">
        <f t="shared" ca="1" si="12"/>
        <v>1939060.27</v>
      </c>
    </row>
    <row r="61" spans="1:9" ht="12.75" customHeight="1">
      <c r="A61" s="55" t="s">
        <v>257</v>
      </c>
      <c r="B61" s="17">
        <v>3003</v>
      </c>
      <c r="C61" s="56" t="s">
        <v>247</v>
      </c>
      <c r="D61" s="18">
        <f t="shared" ca="1" si="10"/>
        <v>0</v>
      </c>
      <c r="E61" s="18">
        <f t="shared" ca="1" si="10"/>
        <v>0</v>
      </c>
      <c r="F61" s="18">
        <f t="shared" ca="1" si="10"/>
        <v>0</v>
      </c>
      <c r="G61" s="18">
        <f t="shared" ca="1" si="10"/>
        <v>26531.989999999998</v>
      </c>
      <c r="H61" s="18">
        <f t="shared" ca="1" si="10"/>
        <v>0</v>
      </c>
      <c r="I61" s="19">
        <f t="shared" ca="1" si="12"/>
        <v>26531.989999999998</v>
      </c>
    </row>
    <row r="62" spans="1:9" ht="12.75" customHeight="1">
      <c r="A62" s="55" t="s">
        <v>259</v>
      </c>
      <c r="B62" s="17">
        <v>3004</v>
      </c>
      <c r="C62" s="56" t="s">
        <v>247</v>
      </c>
      <c r="D62" s="18">
        <f t="shared" ca="1" si="10"/>
        <v>0</v>
      </c>
      <c r="E62" s="18">
        <f t="shared" ca="1" si="10"/>
        <v>0</v>
      </c>
      <c r="F62" s="18">
        <f t="shared" ca="1" si="10"/>
        <v>0</v>
      </c>
      <c r="G62" s="18">
        <f t="shared" ca="1" si="10"/>
        <v>1401935.1600000006</v>
      </c>
      <c r="H62" s="18">
        <f t="shared" ca="1" si="10"/>
        <v>0</v>
      </c>
      <c r="I62" s="19">
        <f t="shared" ca="1" si="12"/>
        <v>1401935.1600000006</v>
      </c>
    </row>
    <row r="63" spans="1:9" ht="12.75" customHeight="1">
      <c r="A63" s="55" t="s">
        <v>261</v>
      </c>
      <c r="B63" s="17">
        <v>3005</v>
      </c>
      <c r="C63" s="56" t="s">
        <v>247</v>
      </c>
      <c r="D63" s="18">
        <f t="shared" ca="1" si="10"/>
        <v>0</v>
      </c>
      <c r="E63" s="18">
        <f t="shared" ca="1" si="10"/>
        <v>0</v>
      </c>
      <c r="F63" s="18">
        <f t="shared" ca="1" si="10"/>
        <v>0</v>
      </c>
      <c r="G63" s="18">
        <f t="shared" ca="1" si="10"/>
        <v>89198215.549950406</v>
      </c>
      <c r="H63" s="18">
        <f t="shared" ca="1" si="10"/>
        <v>0</v>
      </c>
      <c r="I63" s="19">
        <f t="shared" ca="1" si="12"/>
        <v>89198215.549950406</v>
      </c>
    </row>
    <row r="64" spans="1:9" ht="12.75" customHeight="1">
      <c r="A64" s="55" t="s">
        <v>263</v>
      </c>
      <c r="B64" s="17">
        <v>3006</v>
      </c>
      <c r="C64" s="56" t="s">
        <v>247</v>
      </c>
      <c r="D64" s="18">
        <f t="shared" ca="1" si="10"/>
        <v>0</v>
      </c>
      <c r="E64" s="18">
        <f t="shared" ca="1" si="10"/>
        <v>0</v>
      </c>
      <c r="F64" s="18">
        <f t="shared" ca="1" si="10"/>
        <v>0</v>
      </c>
      <c r="G64" s="18">
        <f t="shared" ca="1" si="10"/>
        <v>266766748.56999999</v>
      </c>
      <c r="H64" s="18">
        <f t="shared" ca="1" si="10"/>
        <v>0</v>
      </c>
      <c r="I64" s="19">
        <f t="shared" ca="1" si="12"/>
        <v>266766748.56999999</v>
      </c>
    </row>
    <row r="65" spans="1:9" ht="12.75" customHeight="1">
      <c r="A65" s="55" t="s">
        <v>265</v>
      </c>
      <c r="B65" s="17">
        <v>3007</v>
      </c>
      <c r="C65" s="56" t="s">
        <v>247</v>
      </c>
      <c r="D65" s="18">
        <f t="shared" ca="1" si="10"/>
        <v>0</v>
      </c>
      <c r="E65" s="18">
        <f t="shared" ca="1" si="10"/>
        <v>0</v>
      </c>
      <c r="F65" s="18">
        <f t="shared" ca="1" si="10"/>
        <v>0</v>
      </c>
      <c r="G65" s="18">
        <f t="shared" ca="1" si="10"/>
        <v>12290416.93</v>
      </c>
      <c r="H65" s="18">
        <f t="shared" ca="1" si="10"/>
        <v>0</v>
      </c>
      <c r="I65" s="19">
        <f t="shared" ca="1" si="12"/>
        <v>12290416.93</v>
      </c>
    </row>
    <row r="66" spans="1:9" ht="12.75" customHeight="1">
      <c r="A66" s="55" t="s">
        <v>267</v>
      </c>
      <c r="B66" s="17">
        <v>3008</v>
      </c>
      <c r="C66" s="56" t="s">
        <v>247</v>
      </c>
      <c r="D66" s="18">
        <f t="shared" ca="1" si="10"/>
        <v>0</v>
      </c>
      <c r="E66" s="18">
        <f t="shared" ca="1" si="10"/>
        <v>0</v>
      </c>
      <c r="F66" s="18">
        <f t="shared" ca="1" si="10"/>
        <v>0</v>
      </c>
      <c r="G66" s="18">
        <f t="shared" ca="1" si="10"/>
        <v>175422754.06999999</v>
      </c>
      <c r="H66" s="18">
        <f t="shared" ca="1" si="10"/>
        <v>0</v>
      </c>
      <c r="I66" s="19">
        <f t="shared" ca="1" si="12"/>
        <v>175422754.06999999</v>
      </c>
    </row>
    <row r="67" spans="1:9" ht="12.75" customHeight="1">
      <c r="A67" s="55" t="s">
        <v>269</v>
      </c>
      <c r="B67" s="17">
        <v>3009</v>
      </c>
      <c r="C67" s="56" t="s">
        <v>247</v>
      </c>
      <c r="D67" s="18">
        <f t="shared" ca="1" si="10"/>
        <v>0</v>
      </c>
      <c r="E67" s="18">
        <f t="shared" ca="1" si="10"/>
        <v>0</v>
      </c>
      <c r="F67" s="18">
        <f t="shared" ca="1" si="10"/>
        <v>0</v>
      </c>
      <c r="G67" s="18">
        <f t="shared" ca="1" si="10"/>
        <v>67466041.099999979</v>
      </c>
      <c r="H67" s="18">
        <f t="shared" ca="1" si="10"/>
        <v>54794278.420000002</v>
      </c>
      <c r="I67" s="19">
        <f t="shared" ca="1" si="12"/>
        <v>122260319.51999998</v>
      </c>
    </row>
    <row r="68" spans="1:9" ht="12.75" customHeight="1">
      <c r="A68" s="55" t="s">
        <v>271</v>
      </c>
      <c r="B68" s="17">
        <v>3011</v>
      </c>
      <c r="C68" s="56" t="s">
        <v>247</v>
      </c>
      <c r="D68" s="18">
        <f t="shared" ca="1" si="10"/>
        <v>0</v>
      </c>
      <c r="E68" s="18">
        <f t="shared" ca="1" si="10"/>
        <v>0</v>
      </c>
      <c r="F68" s="18">
        <f t="shared" ca="1" si="10"/>
        <v>0</v>
      </c>
      <c r="G68" s="18">
        <f t="shared" ca="1" si="10"/>
        <v>31508910.722463999</v>
      </c>
      <c r="H68" s="18">
        <f t="shared" ca="1" si="10"/>
        <v>0</v>
      </c>
      <c r="I68" s="19">
        <f t="shared" ca="1" si="12"/>
        <v>31508910.722463999</v>
      </c>
    </row>
    <row r="69" spans="1:9" ht="12.75" customHeight="1">
      <c r="A69" s="55" t="s">
        <v>273</v>
      </c>
      <c r="B69" s="17">
        <v>3012</v>
      </c>
      <c r="C69" s="56" t="s">
        <v>247</v>
      </c>
      <c r="D69" s="18">
        <f t="shared" ca="1" si="10"/>
        <v>0</v>
      </c>
      <c r="E69" s="18">
        <f t="shared" ca="1" si="10"/>
        <v>0</v>
      </c>
      <c r="F69" s="18">
        <f t="shared" ca="1" si="10"/>
        <v>0</v>
      </c>
      <c r="G69" s="18">
        <f t="shared" ca="1" si="10"/>
        <v>39238.92</v>
      </c>
      <c r="H69" s="18">
        <f t="shared" ca="1" si="10"/>
        <v>0</v>
      </c>
      <c r="I69" s="19">
        <f t="shared" ca="1" si="12"/>
        <v>39238.92</v>
      </c>
    </row>
    <row r="70" spans="1:9" ht="12.75" customHeight="1">
      <c r="A70" s="55" t="s">
        <v>275</v>
      </c>
      <c r="B70" s="17">
        <v>3016</v>
      </c>
      <c r="C70" s="56" t="s">
        <v>247</v>
      </c>
      <c r="D70" s="18">
        <f t="shared" ca="1" si="10"/>
        <v>0</v>
      </c>
      <c r="E70" s="18">
        <f t="shared" ca="1" si="10"/>
        <v>0</v>
      </c>
      <c r="F70" s="18">
        <f t="shared" ca="1" si="10"/>
        <v>0</v>
      </c>
      <c r="G70" s="18">
        <f t="shared" ca="1" si="10"/>
        <v>469537152.12998199</v>
      </c>
      <c r="H70" s="18">
        <f t="shared" ca="1" si="10"/>
        <v>45467481.359999798</v>
      </c>
      <c r="I70" s="19">
        <f t="shared" ca="1" si="12"/>
        <v>515004633.48998177</v>
      </c>
    </row>
    <row r="71" spans="1:9" ht="12.75" customHeight="1">
      <c r="A71" s="55" t="s">
        <v>277</v>
      </c>
      <c r="B71" s="17">
        <v>3017</v>
      </c>
      <c r="C71" s="56" t="s">
        <v>247</v>
      </c>
      <c r="D71" s="18">
        <f t="shared" ref="D71:H72" ca="1" si="13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3"/>
        <v>0</v>
      </c>
      <c r="F71" s="18">
        <f t="shared" ca="1" si="13"/>
        <v>0</v>
      </c>
      <c r="G71" s="18">
        <f t="shared" ca="1" si="13"/>
        <v>736870105.72990501</v>
      </c>
      <c r="H71" s="18">
        <f t="shared" ca="1" si="13"/>
        <v>728258826.61003077</v>
      </c>
      <c r="I71" s="19">
        <f t="shared" ca="1" si="12"/>
        <v>1465128932.3399358</v>
      </c>
    </row>
    <row r="72" spans="1:9" ht="12.75" customHeight="1">
      <c r="A72" s="55" t="s">
        <v>279</v>
      </c>
      <c r="B72" s="17">
        <v>3018</v>
      </c>
      <c r="C72" s="56" t="s">
        <v>247</v>
      </c>
      <c r="D72" s="18">
        <f t="shared" ca="1" si="13"/>
        <v>0</v>
      </c>
      <c r="E72" s="18">
        <f t="shared" ca="1" si="13"/>
        <v>0</v>
      </c>
      <c r="F72" s="18">
        <f t="shared" ca="1" si="13"/>
        <v>0</v>
      </c>
      <c r="G72" s="18">
        <f t="shared" ca="1" si="13"/>
        <v>2247076.3700000043</v>
      </c>
      <c r="H72" s="18">
        <f t="shared" ca="1" si="13"/>
        <v>0</v>
      </c>
      <c r="I72" s="19">
        <f t="shared" ca="1" si="12"/>
        <v>2247076.3700000043</v>
      </c>
    </row>
    <row r="73" spans="1:9" ht="13.8">
      <c r="A73" s="57" t="s">
        <v>281</v>
      </c>
      <c r="B73" s="47">
        <v>9000</v>
      </c>
      <c r="C73" s="56" t="s">
        <v>282</v>
      </c>
      <c r="D73" s="48">
        <f t="shared" ref="D73:I73" ca="1" si="14">SUMIF($C$7:$C$72,"HD",D$7:D$72)</f>
        <v>159083129.48999998</v>
      </c>
      <c r="E73" s="48">
        <f t="shared" ca="1" si="14"/>
        <v>164403132.51035562</v>
      </c>
      <c r="F73" s="48">
        <f t="shared" ca="1" si="14"/>
        <v>161424863.52000001</v>
      </c>
      <c r="G73" s="48">
        <f t="shared" ca="1" si="14"/>
        <v>13232064453.080545</v>
      </c>
      <c r="H73" s="48">
        <f t="shared" ca="1" si="14"/>
        <v>39947395.949523821</v>
      </c>
      <c r="I73" s="48">
        <f t="shared" ca="1" si="14"/>
        <v>13756922974.550426</v>
      </c>
    </row>
    <row r="74" spans="1:9" ht="13.8">
      <c r="A74" s="57" t="s">
        <v>284</v>
      </c>
      <c r="B74" s="47">
        <v>9001</v>
      </c>
      <c r="C74" s="56" t="s">
        <v>285</v>
      </c>
      <c r="D74" s="48">
        <f t="shared" ref="D74:I74" ca="1" si="15">SUMIF($C$7:$C$72,"H",D$7:D$72)+SUMIF($C$7:$C$72,"E",D$7:D$72)</f>
        <v>0</v>
      </c>
      <c r="E74" s="48">
        <f t="shared" ca="1" si="15"/>
        <v>0</v>
      </c>
      <c r="F74" s="48">
        <f t="shared" ca="1" si="15"/>
        <v>0</v>
      </c>
      <c r="G74" s="48">
        <f t="shared" ca="1" si="15"/>
        <v>1874864357.1223016</v>
      </c>
      <c r="H74" s="48">
        <f t="shared" ca="1" si="15"/>
        <v>829013326.10003066</v>
      </c>
      <c r="I74" s="48">
        <f t="shared" ca="1" si="15"/>
        <v>2703877683.2223315</v>
      </c>
    </row>
    <row r="75" spans="1:9" ht="13.8">
      <c r="A75" s="57" t="s">
        <v>287</v>
      </c>
      <c r="B75" s="47">
        <v>9003</v>
      </c>
      <c r="C75" s="56" t="s">
        <v>288</v>
      </c>
      <c r="D75" s="48">
        <f t="shared" ref="D75:I75" ca="1" si="16">D73+D74</f>
        <v>159083129.48999998</v>
      </c>
      <c r="E75" s="48">
        <f t="shared" ca="1" si="16"/>
        <v>164403132.51035562</v>
      </c>
      <c r="F75" s="48">
        <f t="shared" ca="1" si="16"/>
        <v>161424863.52000001</v>
      </c>
      <c r="G75" s="48">
        <f t="shared" ca="1" si="16"/>
        <v>15106928810.202847</v>
      </c>
      <c r="H75" s="48">
        <f t="shared" ca="1" si="16"/>
        <v>868960722.04955447</v>
      </c>
      <c r="I75" s="48">
        <f t="shared" ca="1" si="16"/>
        <v>16460800657.772758</v>
      </c>
    </row>
  </sheetData>
  <mergeCells count="1">
    <mergeCell ref="E2:G2"/>
  </mergeCells>
  <dataValidations count="2">
    <dataValidation type="list" allowBlank="1" showInputMessage="1" showErrorMessage="1" sqref="B2" xr:uid="{D241DA6D-F849-44B0-B73C-3648AF1DE5C7}">
      <formula1>"Toplam,Direkt,Endirekt"</formula1>
    </dataValidation>
    <dataValidation type="list" allowBlank="1" showInputMessage="1" showErrorMessage="1" sqref="C2" xr:uid="{D4B32382-E14B-43D7-98A7-66088F317A02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FC436-3BAC-49C6-BEC9-1071F484C745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326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5" ht="15" customHeight="1">
      <c r="A3" s="5" t="s">
        <v>362</v>
      </c>
      <c r="B3" s="2"/>
      <c r="C3" s="2"/>
    </row>
    <row r="4" spans="1:15" ht="22.5" customHeight="1"/>
    <row r="5" spans="1:15" ht="22.5" customHeight="1">
      <c r="D5" s="76">
        <v>784</v>
      </c>
      <c r="E5" s="76">
        <v>785</v>
      </c>
      <c r="F5" s="76">
        <v>904</v>
      </c>
      <c r="G5" s="76">
        <v>905</v>
      </c>
      <c r="H5" s="76">
        <v>906</v>
      </c>
      <c r="I5" s="76">
        <v>90601</v>
      </c>
      <c r="J5" s="76">
        <v>90602</v>
      </c>
      <c r="K5" s="76">
        <v>907</v>
      </c>
      <c r="L5" s="76">
        <v>90701</v>
      </c>
      <c r="M5" s="76">
        <v>90702</v>
      </c>
      <c r="N5" s="76">
        <v>786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54" t="s">
        <v>25</v>
      </c>
      <c r="O6" s="77" t="s">
        <v>327</v>
      </c>
    </row>
    <row r="7" spans="1:15" ht="12.75" customHeight="1">
      <c r="A7" s="55" t="s">
        <v>146</v>
      </c>
      <c r="B7" s="17">
        <v>1001</v>
      </c>
      <c r="C7" s="56" t="s">
        <v>147</v>
      </c>
      <c r="D7" s="18">
        <f t="shared" ref="D7:N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2124966.42</v>
      </c>
      <c r="O7" s="19">
        <f ca="1">+D7+E7+N7</f>
        <v>2124966.42</v>
      </c>
    </row>
    <row r="8" spans="1:15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325324921.21999991</v>
      </c>
      <c r="E8" s="19">
        <f t="shared" ref="E8:E22" ca="1" si="1">F8+G8+H8+K8</f>
        <v>4833268535.4599991</v>
      </c>
      <c r="F8" s="18">
        <f t="shared" ca="1" si="0"/>
        <v>2832792.12</v>
      </c>
      <c r="G8" s="18">
        <f t="shared" ca="1" si="0"/>
        <v>734323.58000000007</v>
      </c>
      <c r="H8" s="19">
        <f t="shared" ref="H8:H22" ca="1" si="2">+I8+J8</f>
        <v>1696704823.27</v>
      </c>
      <c r="I8" s="18">
        <f t="shared" ca="1" si="0"/>
        <v>145780239.28</v>
      </c>
      <c r="J8" s="18">
        <f t="shared" ca="1" si="0"/>
        <v>1550924583.99</v>
      </c>
      <c r="K8" s="19">
        <f t="shared" ref="K8:K22" ca="1" si="3">+L8+M8</f>
        <v>3132996596.4899993</v>
      </c>
      <c r="L8" s="18">
        <f t="shared" ca="1" si="0"/>
        <v>797138473.13999987</v>
      </c>
      <c r="M8" s="18">
        <f t="shared" ca="1" si="0"/>
        <v>2335858123.3499994</v>
      </c>
      <c r="N8" s="18">
        <f t="shared" ca="1" si="0"/>
        <v>76244884.619999245</v>
      </c>
      <c r="O8" s="19">
        <f t="shared" ref="O8:O22" ca="1" si="4">+D8+E8+N8</f>
        <v>5234838341.2999983</v>
      </c>
    </row>
    <row r="9" spans="1:15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62871047766.790001</v>
      </c>
      <c r="F9" s="18">
        <f t="shared" ca="1" si="0"/>
        <v>0</v>
      </c>
      <c r="G9" s="18">
        <f t="shared" ca="1" si="0"/>
        <v>15938018.07</v>
      </c>
      <c r="H9" s="19">
        <f t="shared" ca="1" si="2"/>
        <v>19679713833.159164</v>
      </c>
      <c r="I9" s="18">
        <f t="shared" ca="1" si="0"/>
        <v>3771014156.7093835</v>
      </c>
      <c r="J9" s="18">
        <f t="shared" ca="1" si="0"/>
        <v>15908699676.44978</v>
      </c>
      <c r="K9" s="19">
        <f t="shared" ca="1" si="3"/>
        <v>43175395915.560837</v>
      </c>
      <c r="L9" s="18">
        <f t="shared" ca="1" si="0"/>
        <v>11347017143.940216</v>
      </c>
      <c r="M9" s="18">
        <f t="shared" ca="1" si="0"/>
        <v>31828378771.620621</v>
      </c>
      <c r="N9" s="18">
        <f t="shared" ca="1" si="0"/>
        <v>263818886.66</v>
      </c>
      <c r="O9" s="19">
        <f t="shared" ca="1" si="4"/>
        <v>63134866653.450005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2058238.4099999899</v>
      </c>
      <c r="E10" s="19">
        <f t="shared" ca="1" si="1"/>
        <v>17543889639.898319</v>
      </c>
      <c r="F10" s="18">
        <f t="shared" ca="1" si="0"/>
        <v>5440143</v>
      </c>
      <c r="G10" s="18">
        <f t="shared" ca="1" si="0"/>
        <v>3500212.7599999001</v>
      </c>
      <c r="H10" s="19">
        <f t="shared" ca="1" si="2"/>
        <v>7313075089.7494936</v>
      </c>
      <c r="I10" s="18">
        <f t="shared" ca="1" si="0"/>
        <v>3215332749.1399584</v>
      </c>
      <c r="J10" s="18">
        <f t="shared" ca="1" si="0"/>
        <v>4097742340.6095352</v>
      </c>
      <c r="K10" s="19">
        <f t="shared" ca="1" si="3"/>
        <v>10221874194.388824</v>
      </c>
      <c r="L10" s="18">
        <f t="shared" ca="1" si="0"/>
        <v>4486708108.6109219</v>
      </c>
      <c r="M10" s="18">
        <f t="shared" ca="1" si="0"/>
        <v>5735166085.7779026</v>
      </c>
      <c r="N10" s="18">
        <f t="shared" ca="1" si="0"/>
        <v>90940074.260006502</v>
      </c>
      <c r="O10" s="19">
        <f t="shared" ca="1" si="4"/>
        <v>17636887952.568325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90883189.989999995</v>
      </c>
      <c r="E11" s="19">
        <f t="shared" ca="1" si="1"/>
        <v>456408710.58000004</v>
      </c>
      <c r="F11" s="18">
        <f t="shared" ca="1" si="0"/>
        <v>12971876.18</v>
      </c>
      <c r="G11" s="18">
        <f t="shared" ca="1" si="0"/>
        <v>24992600.600000001</v>
      </c>
      <c r="H11" s="19">
        <f t="shared" ca="1" si="2"/>
        <v>112466959.43000001</v>
      </c>
      <c r="I11" s="18">
        <f t="shared" ca="1" si="0"/>
        <v>0</v>
      </c>
      <c r="J11" s="18">
        <f t="shared" ca="1" si="0"/>
        <v>112466959.43000001</v>
      </c>
      <c r="K11" s="19">
        <f t="shared" ca="1" si="3"/>
        <v>305977274.37</v>
      </c>
      <c r="L11" s="18">
        <f t="shared" ca="1" si="0"/>
        <v>0</v>
      </c>
      <c r="M11" s="18">
        <f t="shared" ca="1" si="0"/>
        <v>305977274.37</v>
      </c>
      <c r="N11" s="18">
        <f t="shared" ca="1" si="0"/>
        <v>5036366.71</v>
      </c>
      <c r="O11" s="19">
        <f t="shared" ca="1" si="4"/>
        <v>552328267.28000009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4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19862764.09</v>
      </c>
      <c r="E13" s="19">
        <f t="shared" ca="1" si="1"/>
        <v>174186165.86999992</v>
      </c>
      <c r="F13" s="18">
        <f t="shared" ca="1" si="0"/>
        <v>0</v>
      </c>
      <c r="G13" s="18">
        <f t="shared" ca="1" si="0"/>
        <v>0</v>
      </c>
      <c r="H13" s="19">
        <f t="shared" ca="1" si="2"/>
        <v>172763673.95999992</v>
      </c>
      <c r="I13" s="18">
        <f t="shared" ca="1" si="0"/>
        <v>3020652.4499999993</v>
      </c>
      <c r="J13" s="18">
        <f t="shared" ca="1" si="0"/>
        <v>169743021.50999993</v>
      </c>
      <c r="K13" s="19">
        <f t="shared" ca="1" si="3"/>
        <v>1422491.9100000001</v>
      </c>
      <c r="L13" s="18">
        <f t="shared" ca="1" si="0"/>
        <v>1422491.9100000001</v>
      </c>
      <c r="M13" s="18">
        <f t="shared" ca="1" si="0"/>
        <v>0</v>
      </c>
      <c r="N13" s="18">
        <f t="shared" ca="1" si="0"/>
        <v>18815767.440000005</v>
      </c>
      <c r="O13" s="19">
        <f t="shared" ca="1" si="4"/>
        <v>212864697.39999992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327626.99</v>
      </c>
      <c r="E14" s="19">
        <f t="shared" ca="1" si="1"/>
        <v>15404412808.749994</v>
      </c>
      <c r="F14" s="18">
        <f t="shared" ca="1" si="0"/>
        <v>4007506.2099993411</v>
      </c>
      <c r="G14" s="18">
        <f t="shared" ca="1" si="0"/>
        <v>600021.76000000001</v>
      </c>
      <c r="H14" s="19">
        <f t="shared" ca="1" si="2"/>
        <v>10054906145.279995</v>
      </c>
      <c r="I14" s="18">
        <f t="shared" ca="1" si="0"/>
        <v>389217942.29000038</v>
      </c>
      <c r="J14" s="18">
        <f t="shared" ca="1" si="0"/>
        <v>9665688202.989994</v>
      </c>
      <c r="K14" s="19">
        <f t="shared" ca="1" si="3"/>
        <v>5344899135.5</v>
      </c>
      <c r="L14" s="18">
        <f t="shared" ca="1" si="0"/>
        <v>1974463184.1799901</v>
      </c>
      <c r="M14" s="18">
        <f t="shared" ca="1" si="0"/>
        <v>3370435951.3200102</v>
      </c>
      <c r="N14" s="18">
        <f t="shared" ca="1" si="0"/>
        <v>89801341.709999993</v>
      </c>
      <c r="O14" s="19">
        <f t="shared" ca="1" si="4"/>
        <v>15494541777.449993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128.59047619047618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4"/>
        <v>128.59047619047618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4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161324</v>
      </c>
      <c r="O17" s="19">
        <f t="shared" ca="1" si="4"/>
        <v>161324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9338943.5800000001</v>
      </c>
      <c r="O18" s="19">
        <f t="shared" ca="1" si="4"/>
        <v>9338943.5800000001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ca="1" si="4"/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1196549.9100000001</v>
      </c>
      <c r="E20" s="19">
        <f t="shared" ca="1" si="1"/>
        <v>2587685066.3799992</v>
      </c>
      <c r="F20" s="18">
        <f t="shared" ca="1" si="0"/>
        <v>55704881.729999989</v>
      </c>
      <c r="G20" s="18">
        <f t="shared" ca="1" si="0"/>
        <v>0</v>
      </c>
      <c r="H20" s="19">
        <f t="shared" ca="1" si="2"/>
        <v>1352454997.9499998</v>
      </c>
      <c r="I20" s="18">
        <f t="shared" ca="1" si="0"/>
        <v>1123033245.2799997</v>
      </c>
      <c r="J20" s="18">
        <f t="shared" ca="1" si="0"/>
        <v>229421752.67000005</v>
      </c>
      <c r="K20" s="19">
        <f t="shared" ca="1" si="3"/>
        <v>1179525186.6999991</v>
      </c>
      <c r="L20" s="18">
        <f t="shared" ca="1" si="0"/>
        <v>60726291.789999999</v>
      </c>
      <c r="M20" s="18">
        <f t="shared" ca="1" si="0"/>
        <v>1118798894.9099991</v>
      </c>
      <c r="N20" s="18">
        <f t="shared" ca="1" si="0"/>
        <v>43585631.920000002</v>
      </c>
      <c r="O20" s="19">
        <f t="shared" ca="1" si="4"/>
        <v>2632467248.2099991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25291223.390000001</v>
      </c>
      <c r="F21" s="18">
        <f t="shared" ca="1" si="0"/>
        <v>0</v>
      </c>
      <c r="G21" s="18">
        <f t="shared" ca="1" si="0"/>
        <v>0</v>
      </c>
      <c r="H21" s="19">
        <f t="shared" ca="1" si="2"/>
        <v>25291223.390000001</v>
      </c>
      <c r="I21" s="18">
        <f t="shared" ca="1" si="0"/>
        <v>25291223.390000001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8">
        <f t="shared" ca="1" si="0"/>
        <v>359687.54</v>
      </c>
      <c r="O21" s="19">
        <f t="shared" ca="1" si="4"/>
        <v>25650910.93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2776280.12</v>
      </c>
      <c r="E22" s="19">
        <f t="shared" ca="1" si="1"/>
        <v>15075481341.730003</v>
      </c>
      <c r="F22" s="18">
        <f t="shared" ca="1" si="0"/>
        <v>8520140.6799999997</v>
      </c>
      <c r="G22" s="18">
        <f t="shared" ca="1" si="0"/>
        <v>2337287.37</v>
      </c>
      <c r="H22" s="19">
        <f t="shared" ca="1" si="2"/>
        <v>8028607068.9499998</v>
      </c>
      <c r="I22" s="18">
        <f t="shared" ca="1" si="0"/>
        <v>374482037.82999998</v>
      </c>
      <c r="J22" s="18">
        <f t="shared" ca="1" si="0"/>
        <v>7654125031.1199999</v>
      </c>
      <c r="K22" s="19">
        <f t="shared" ca="1" si="3"/>
        <v>7036016844.7300024</v>
      </c>
      <c r="L22" s="18">
        <f t="shared" ca="1" si="0"/>
        <v>307840397.80000001</v>
      </c>
      <c r="M22" s="18">
        <f t="shared" ca="1" si="0"/>
        <v>6728176446.9300022</v>
      </c>
      <c r="N22" s="18">
        <f t="shared" ca="1" si="0"/>
        <v>80194388.609999999</v>
      </c>
      <c r="O22" s="19">
        <f t="shared" ca="1" si="4"/>
        <v>15158452010.460005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1897398674.3400002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7784451.04</v>
      </c>
      <c r="G23" s="18">
        <f t="shared" ca="1" si="6"/>
        <v>882070</v>
      </c>
      <c r="H23" s="19">
        <f ca="1">+I23+J23</f>
        <v>1055609851.1200002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9259098.4200000018</v>
      </c>
      <c r="J23" s="18">
        <f t="shared" ca="1" si="7"/>
        <v>1046350752.7000003</v>
      </c>
      <c r="K23" s="19">
        <f ca="1">+L23+M23</f>
        <v>833122302.17999983</v>
      </c>
      <c r="L23" s="18">
        <f t="shared" ref="L23:N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217609969.03999999</v>
      </c>
      <c r="M23" s="18">
        <f t="shared" ca="1" si="8"/>
        <v>615512333.13999987</v>
      </c>
      <c r="N23" s="18">
        <f t="shared" ca="1" si="8"/>
        <v>107908541.58</v>
      </c>
      <c r="O23" s="19">
        <f ca="1">+D23+E23+N23</f>
        <v>2005307215.9200001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53156</v>
      </c>
      <c r="E24" s="19">
        <f ca="1">F24+G24+H24+K24</f>
        <v>303226939.02999693</v>
      </c>
      <c r="F24" s="18">
        <f t="shared" ca="1" si="6"/>
        <v>9691042.75</v>
      </c>
      <c r="G24" s="18">
        <f t="shared" ca="1" si="6"/>
        <v>0</v>
      </c>
      <c r="H24" s="19">
        <f ca="1">+I24+J24</f>
        <v>279241701.93999696</v>
      </c>
      <c r="I24" s="18">
        <f t="shared" ca="1" si="7"/>
        <v>0</v>
      </c>
      <c r="J24" s="18">
        <f t="shared" ca="1" si="7"/>
        <v>279241701.93999696</v>
      </c>
      <c r="K24" s="19">
        <f ca="1">+L24+M24</f>
        <v>14294194.34</v>
      </c>
      <c r="L24" s="18">
        <f t="shared" ca="1" si="8"/>
        <v>590132.81999999995</v>
      </c>
      <c r="M24" s="18">
        <f t="shared" ca="1" si="8"/>
        <v>13704061.52</v>
      </c>
      <c r="N24" s="18">
        <f t="shared" ca="1" si="8"/>
        <v>941643.07000000007</v>
      </c>
      <c r="O24" s="19">
        <f ca="1">+D24+E24+N24</f>
        <v>304221738.09999692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6385.89</v>
      </c>
      <c r="E25" s="19">
        <f t="shared" ref="E25:E72" ca="1" si="9">F25+G25+H25+K25</f>
        <v>107439268.69999999</v>
      </c>
      <c r="F25" s="18">
        <f t="shared" ca="1" si="6"/>
        <v>0</v>
      </c>
      <c r="G25" s="18">
        <f t="shared" ca="1" si="6"/>
        <v>24149498.309999999</v>
      </c>
      <c r="H25" s="19">
        <f t="shared" ref="H25:H72" ca="1" si="10">+I25+J25</f>
        <v>84224981.219999984</v>
      </c>
      <c r="I25" s="18">
        <f t="shared" ca="1" si="7"/>
        <v>590058.32999999996</v>
      </c>
      <c r="J25" s="18">
        <f t="shared" ca="1" si="7"/>
        <v>83634922.889999986</v>
      </c>
      <c r="K25" s="19">
        <f t="shared" ref="K25:K72" ca="1" si="11">+L25+M25</f>
        <v>-935210.83000000007</v>
      </c>
      <c r="L25" s="18">
        <f t="shared" ca="1" si="8"/>
        <v>70161.42</v>
      </c>
      <c r="M25" s="18">
        <f t="shared" ca="1" si="8"/>
        <v>-1005372.2500000001</v>
      </c>
      <c r="N25" s="18">
        <f t="shared" ca="1" si="8"/>
        <v>4969427.5284829997</v>
      </c>
      <c r="O25" s="19">
        <f t="shared" ref="O25:O72" ca="1" si="12">+D25+E25+N25</f>
        <v>112415082.11848299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7898509009.4799995</v>
      </c>
      <c r="F26" s="18">
        <f t="shared" ca="1" si="6"/>
        <v>-102805.45999999993</v>
      </c>
      <c r="G26" s="18">
        <f t="shared" ca="1" si="6"/>
        <v>547049.13</v>
      </c>
      <c r="H26" s="19">
        <f t="shared" ca="1" si="10"/>
        <v>2409464097.7800698</v>
      </c>
      <c r="I26" s="18">
        <f t="shared" ca="1" si="7"/>
        <v>39307587.639999844</v>
      </c>
      <c r="J26" s="18">
        <f t="shared" ca="1" si="7"/>
        <v>2370156510.14007</v>
      </c>
      <c r="K26" s="19">
        <f t="shared" ca="1" si="11"/>
        <v>5488600668.0299292</v>
      </c>
      <c r="L26" s="18">
        <f t="shared" ca="1" si="8"/>
        <v>1134554170.7200015</v>
      </c>
      <c r="M26" s="18">
        <f t="shared" ca="1" si="8"/>
        <v>4354046497.3099279</v>
      </c>
      <c r="N26" s="18">
        <f t="shared" ca="1" si="8"/>
        <v>7796898.3499999978</v>
      </c>
      <c r="O26" s="19">
        <f t="shared" ca="1" si="12"/>
        <v>7906305907.8299999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4535763.95</v>
      </c>
      <c r="E27" s="19">
        <f t="shared" ca="1" si="9"/>
        <v>1186880046.6700001</v>
      </c>
      <c r="F27" s="18">
        <f t="shared" ca="1" si="6"/>
        <v>806502.67</v>
      </c>
      <c r="G27" s="18">
        <f t="shared" ca="1" si="6"/>
        <v>0</v>
      </c>
      <c r="H27" s="19">
        <f t="shared" ca="1" si="10"/>
        <v>474546835.27999997</v>
      </c>
      <c r="I27" s="18">
        <f t="shared" ca="1" si="7"/>
        <v>0</v>
      </c>
      <c r="J27" s="18">
        <f t="shared" ca="1" si="7"/>
        <v>474546835.27999997</v>
      </c>
      <c r="K27" s="19">
        <f t="shared" ca="1" si="11"/>
        <v>711526708.72000003</v>
      </c>
      <c r="L27" s="18">
        <f t="shared" ca="1" si="8"/>
        <v>0</v>
      </c>
      <c r="M27" s="18">
        <f t="shared" ca="1" si="8"/>
        <v>711526708.72000003</v>
      </c>
      <c r="N27" s="18">
        <f t="shared" ca="1" si="8"/>
        <v>16754914.6</v>
      </c>
      <c r="O27" s="19">
        <f t="shared" ca="1" si="12"/>
        <v>1208170725.22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8">
        <f t="shared" ca="1" si="8"/>
        <v>2091780.21</v>
      </c>
      <c r="O28" s="19">
        <f t="shared" ca="1" si="12"/>
        <v>2091780.21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645601150.14001381</v>
      </c>
      <c r="F29" s="18">
        <f t="shared" ca="1" si="6"/>
        <v>22060275.850002933</v>
      </c>
      <c r="G29" s="18">
        <f t="shared" ca="1" si="6"/>
        <v>4136308.45</v>
      </c>
      <c r="H29" s="19">
        <f t="shared" ca="1" si="10"/>
        <v>434626615.40999836</v>
      </c>
      <c r="I29" s="18">
        <f t="shared" ca="1" si="7"/>
        <v>12880331.100000065</v>
      </c>
      <c r="J29" s="18">
        <f t="shared" ca="1" si="7"/>
        <v>421746284.30999827</v>
      </c>
      <c r="K29" s="19">
        <f t="shared" ca="1" si="11"/>
        <v>184777950.43001252</v>
      </c>
      <c r="L29" s="18">
        <f t="shared" ca="1" si="8"/>
        <v>37582146.889999971</v>
      </c>
      <c r="M29" s="18">
        <f t="shared" ca="1" si="8"/>
        <v>147195803.54001257</v>
      </c>
      <c r="N29" s="18">
        <f t="shared" ca="1" si="8"/>
        <v>17318241.00999999</v>
      </c>
      <c r="O29" s="19">
        <f t="shared" ca="1" si="12"/>
        <v>662919391.1500138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173939961.7599999</v>
      </c>
      <c r="F30" s="18">
        <f t="shared" ca="1" si="6"/>
        <v>0</v>
      </c>
      <c r="G30" s="18">
        <f t="shared" ca="1" si="6"/>
        <v>0</v>
      </c>
      <c r="H30" s="19">
        <f t="shared" ca="1" si="10"/>
        <v>1360209.74</v>
      </c>
      <c r="I30" s="18">
        <f t="shared" ca="1" si="7"/>
        <v>1360209.74</v>
      </c>
      <c r="J30" s="18">
        <f t="shared" ca="1" si="7"/>
        <v>0</v>
      </c>
      <c r="K30" s="19">
        <f t="shared" ca="1" si="11"/>
        <v>172579752.01999989</v>
      </c>
      <c r="L30" s="18">
        <f t="shared" ca="1" si="8"/>
        <v>0</v>
      </c>
      <c r="M30" s="18">
        <f t="shared" ca="1" si="8"/>
        <v>172579752.01999989</v>
      </c>
      <c r="N30" s="18">
        <f t="shared" ca="1" si="8"/>
        <v>0</v>
      </c>
      <c r="O30" s="19">
        <f t="shared" ca="1" si="12"/>
        <v>173939961.7599999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3521474.95</v>
      </c>
      <c r="E31" s="19">
        <f t="shared" ca="1" si="9"/>
        <v>1296132805.706959</v>
      </c>
      <c r="F31" s="18">
        <f t="shared" ca="1" si="6"/>
        <v>2089456.316501</v>
      </c>
      <c r="G31" s="18">
        <f t="shared" ca="1" si="6"/>
        <v>44341679.350000001</v>
      </c>
      <c r="H31" s="19">
        <f t="shared" ca="1" si="10"/>
        <v>1248434267.54</v>
      </c>
      <c r="I31" s="18">
        <f t="shared" ca="1" si="7"/>
        <v>27352578.73</v>
      </c>
      <c r="J31" s="18">
        <f t="shared" ca="1" si="7"/>
        <v>1221081688.8099999</v>
      </c>
      <c r="K31" s="19">
        <f t="shared" ca="1" si="11"/>
        <v>1267402.500458</v>
      </c>
      <c r="L31" s="18">
        <f t="shared" ca="1" si="8"/>
        <v>777741.05045800004</v>
      </c>
      <c r="M31" s="18">
        <f t="shared" ca="1" si="8"/>
        <v>489661.45</v>
      </c>
      <c r="N31" s="18">
        <f t="shared" ca="1" si="8"/>
        <v>209676237.72029904</v>
      </c>
      <c r="O31" s="19">
        <f t="shared" ca="1" si="12"/>
        <v>1509330518.3772581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36257507.869804569</v>
      </c>
      <c r="E32" s="19">
        <f t="shared" ca="1" si="9"/>
        <v>631239229.54000044</v>
      </c>
      <c r="F32" s="18">
        <f t="shared" ca="1" si="6"/>
        <v>29322373.479999803</v>
      </c>
      <c r="G32" s="18">
        <f t="shared" ca="1" si="6"/>
        <v>1236313.54</v>
      </c>
      <c r="H32" s="19">
        <f t="shared" ca="1" si="10"/>
        <v>600680542.52000058</v>
      </c>
      <c r="I32" s="18">
        <f t="shared" ca="1" si="7"/>
        <v>11038891.079999991</v>
      </c>
      <c r="J32" s="18">
        <f t="shared" ca="1" si="7"/>
        <v>589641651.44000053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8">
        <f t="shared" ca="1" si="8"/>
        <v>9560732.500000013</v>
      </c>
      <c r="O32" s="19">
        <f t="shared" ca="1" si="12"/>
        <v>677057469.90980506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8">
        <f t="shared" ca="1" si="8"/>
        <v>33406971.370002531</v>
      </c>
      <c r="O33" s="19">
        <f t="shared" ca="1" si="12"/>
        <v>33406971.370002531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12096324.360000001</v>
      </c>
      <c r="E34" s="19">
        <f t="shared" ca="1" si="9"/>
        <v>48564301.010000005</v>
      </c>
      <c r="F34" s="18">
        <f t="shared" ca="1" si="6"/>
        <v>948697.81000000238</v>
      </c>
      <c r="G34" s="18">
        <f t="shared" ca="1" si="6"/>
        <v>47615603.200000003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8">
        <f t="shared" ca="1" si="8"/>
        <v>234396836.59</v>
      </c>
      <c r="O34" s="19">
        <f t="shared" ca="1" si="12"/>
        <v>295057461.96000004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477024422.90999973</v>
      </c>
      <c r="F35" s="18">
        <f t="shared" ca="1" si="6"/>
        <v>0</v>
      </c>
      <c r="G35" s="18">
        <f t="shared" ca="1" si="6"/>
        <v>10162431.069999998</v>
      </c>
      <c r="H35" s="19">
        <f t="shared" ca="1" si="10"/>
        <v>466861991.83999974</v>
      </c>
      <c r="I35" s="18">
        <f t="shared" ca="1" si="7"/>
        <v>0</v>
      </c>
      <c r="J35" s="18">
        <f t="shared" ca="1" si="7"/>
        <v>466861991.83999974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8">
        <f t="shared" ca="1" si="8"/>
        <v>44761468.369999997</v>
      </c>
      <c r="O35" s="19">
        <f t="shared" ca="1" si="12"/>
        <v>521785891.27999973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8">
        <f t="shared" ca="1" si="8"/>
        <v>0</v>
      </c>
      <c r="O36" s="19">
        <f t="shared" ca="1" si="12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733856959.68007791</v>
      </c>
      <c r="F37" s="18">
        <f t="shared" ca="1" si="6"/>
        <v>10932.05</v>
      </c>
      <c r="G37" s="18">
        <f t="shared" ca="1" si="6"/>
        <v>0</v>
      </c>
      <c r="H37" s="19">
        <f t="shared" ca="1" si="10"/>
        <v>184753983.59</v>
      </c>
      <c r="I37" s="18">
        <f t="shared" ca="1" si="7"/>
        <v>16127677.08</v>
      </c>
      <c r="J37" s="18">
        <f t="shared" ca="1" si="7"/>
        <v>168626306.50999999</v>
      </c>
      <c r="K37" s="19">
        <f t="shared" ca="1" si="11"/>
        <v>549092044.04007792</v>
      </c>
      <c r="L37" s="18">
        <f t="shared" ca="1" si="8"/>
        <v>0</v>
      </c>
      <c r="M37" s="18">
        <f t="shared" ca="1" si="8"/>
        <v>549092044.04007792</v>
      </c>
      <c r="N37" s="18">
        <f t="shared" ca="1" si="8"/>
        <v>13764558</v>
      </c>
      <c r="O37" s="19">
        <f t="shared" ca="1" si="12"/>
        <v>747621517.68007791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334850727.21000004</v>
      </c>
      <c r="F38" s="18">
        <f t="shared" ca="1" si="6"/>
        <v>0</v>
      </c>
      <c r="G38" s="18">
        <f t="shared" ca="1" si="6"/>
        <v>0</v>
      </c>
      <c r="H38" s="19">
        <f t="shared" ca="1" si="10"/>
        <v>334850727.21000004</v>
      </c>
      <c r="I38" s="18">
        <f t="shared" ca="1" si="7"/>
        <v>5164191.8</v>
      </c>
      <c r="J38" s="18">
        <f t="shared" ca="1" si="7"/>
        <v>329686535.41000003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8">
        <f t="shared" ca="1" si="8"/>
        <v>2732798.25</v>
      </c>
      <c r="O38" s="19">
        <f t="shared" ca="1" si="12"/>
        <v>337583525.46000004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28337105.219999999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28337105.219999999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28337105.219999999</v>
      </c>
      <c r="K39" s="19">
        <f t="shared" ca="1" si="11"/>
        <v>0</v>
      </c>
      <c r="L39" s="18">
        <f t="shared" ref="L39:N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8">
        <f t="shared" ca="1" si="15"/>
        <v>79857298.620000005</v>
      </c>
      <c r="O39" s="19">
        <f t="shared" ca="1" si="12"/>
        <v>108194403.84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8">
        <f t="shared" ca="1" si="15"/>
        <v>4378336.04</v>
      </c>
      <c r="O40" s="19">
        <f t="shared" ca="1" si="12"/>
        <v>4378336.04</v>
      </c>
    </row>
    <row r="41" spans="1:15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0</v>
      </c>
      <c r="E41" s="19">
        <f t="shared" ca="1" si="9"/>
        <v>415841070.31999999</v>
      </c>
      <c r="F41" s="18">
        <f t="shared" ca="1" si="13"/>
        <v>0</v>
      </c>
      <c r="G41" s="18">
        <f t="shared" ca="1" si="13"/>
        <v>0</v>
      </c>
      <c r="H41" s="19">
        <f t="shared" ca="1" si="10"/>
        <v>360724578.89999998</v>
      </c>
      <c r="I41" s="18">
        <f t="shared" ca="1" si="14"/>
        <v>0</v>
      </c>
      <c r="J41" s="18">
        <f t="shared" ca="1" si="14"/>
        <v>360724578.89999998</v>
      </c>
      <c r="K41" s="19">
        <f t="shared" ca="1" si="11"/>
        <v>55116491.420000002</v>
      </c>
      <c r="L41" s="18">
        <f t="shared" ca="1" si="15"/>
        <v>0</v>
      </c>
      <c r="M41" s="18">
        <f t="shared" ca="1" si="15"/>
        <v>55116491.420000002</v>
      </c>
      <c r="N41" s="18">
        <f t="shared" ca="1" si="15"/>
        <v>272202.84999999998</v>
      </c>
      <c r="O41" s="19">
        <f t="shared" ca="1" si="12"/>
        <v>416113273.17000002</v>
      </c>
    </row>
    <row r="42" spans="1:15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0</v>
      </c>
      <c r="E42" s="19">
        <f t="shared" ca="1" si="9"/>
        <v>136077753.32000017</v>
      </c>
      <c r="F42" s="18">
        <f t="shared" ca="1" si="13"/>
        <v>0</v>
      </c>
      <c r="G42" s="18">
        <f t="shared" ca="1" si="13"/>
        <v>5570958</v>
      </c>
      <c r="H42" s="19">
        <f t="shared" ca="1" si="10"/>
        <v>130506795.32000016</v>
      </c>
      <c r="I42" s="18">
        <f t="shared" ca="1" si="14"/>
        <v>1911136.0700000019</v>
      </c>
      <c r="J42" s="18">
        <f t="shared" ca="1" si="14"/>
        <v>128595659.25000015</v>
      </c>
      <c r="K42" s="19">
        <f t="shared" ca="1" si="11"/>
        <v>0</v>
      </c>
      <c r="L42" s="18">
        <f t="shared" ca="1" si="15"/>
        <v>0</v>
      </c>
      <c r="M42" s="18">
        <f t="shared" ca="1" si="15"/>
        <v>0</v>
      </c>
      <c r="N42" s="18">
        <f t="shared" ca="1" si="15"/>
        <v>8829396.1800000556</v>
      </c>
      <c r="O42" s="19">
        <f t="shared" ca="1" si="12"/>
        <v>144907149.50000024</v>
      </c>
    </row>
    <row r="43" spans="1:15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0</v>
      </c>
      <c r="E43" s="19">
        <f t="shared" ca="1" si="9"/>
        <v>0</v>
      </c>
      <c r="F43" s="18">
        <f t="shared" ca="1" si="13"/>
        <v>0</v>
      </c>
      <c r="G43" s="18">
        <f t="shared" ca="1" si="13"/>
        <v>0</v>
      </c>
      <c r="H43" s="19">
        <f t="shared" ca="1" si="10"/>
        <v>0</v>
      </c>
      <c r="I43" s="18">
        <f t="shared" ca="1" si="14"/>
        <v>0</v>
      </c>
      <c r="J43" s="18">
        <f t="shared" ca="1" si="14"/>
        <v>0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8">
        <f t="shared" ca="1" si="15"/>
        <v>0</v>
      </c>
      <c r="O43" s="19">
        <f t="shared" ca="1" si="12"/>
        <v>0</v>
      </c>
    </row>
    <row r="44" spans="1:15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0</v>
      </c>
      <c r="E44" s="19">
        <f t="shared" ca="1" si="9"/>
        <v>1182062.1300000001</v>
      </c>
      <c r="F44" s="18">
        <f t="shared" ca="1" si="13"/>
        <v>0</v>
      </c>
      <c r="G44" s="18">
        <f t="shared" ca="1" si="13"/>
        <v>0</v>
      </c>
      <c r="H44" s="19">
        <f t="shared" ca="1" si="10"/>
        <v>1182062.1300000001</v>
      </c>
      <c r="I44" s="18">
        <f t="shared" ca="1" si="14"/>
        <v>91103.2</v>
      </c>
      <c r="J44" s="18">
        <f t="shared" ca="1" si="14"/>
        <v>1090958.9300000002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8">
        <f t="shared" ca="1" si="15"/>
        <v>1132852.2100000058</v>
      </c>
      <c r="O44" s="19">
        <f t="shared" ca="1" si="12"/>
        <v>2314914.3400000059</v>
      </c>
    </row>
    <row r="45" spans="1:15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9">
        <f t="shared" ca="1" si="9"/>
        <v>487204806.91000009</v>
      </c>
      <c r="F45" s="18">
        <f t="shared" ca="1" si="13"/>
        <v>0</v>
      </c>
      <c r="G45" s="18">
        <f t="shared" ca="1" si="13"/>
        <v>64299318.359999999</v>
      </c>
      <c r="H45" s="19">
        <f t="shared" ca="1" si="10"/>
        <v>422905488.55000007</v>
      </c>
      <c r="I45" s="18">
        <f t="shared" ca="1" si="14"/>
        <v>783511.1</v>
      </c>
      <c r="J45" s="18">
        <f t="shared" ca="1" si="14"/>
        <v>422121977.45000005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8">
        <f t="shared" ca="1" si="15"/>
        <v>199117920.75399998</v>
      </c>
      <c r="O45" s="19">
        <f t="shared" ca="1" si="12"/>
        <v>686322727.66400003</v>
      </c>
    </row>
    <row r="46" spans="1:15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9">
        <f t="shared" ca="1" si="9"/>
        <v>-1373029.640000002</v>
      </c>
      <c r="F46" s="18">
        <f t="shared" ca="1" si="13"/>
        <v>-32032.79</v>
      </c>
      <c r="G46" s="18">
        <f t="shared" ca="1" si="13"/>
        <v>0</v>
      </c>
      <c r="H46" s="19">
        <f t="shared" ca="1" si="10"/>
        <v>-1095193.850000001</v>
      </c>
      <c r="I46" s="18">
        <f t="shared" ca="1" si="14"/>
        <v>-12278.0000000009</v>
      </c>
      <c r="J46" s="18">
        <f t="shared" ca="1" si="14"/>
        <v>-1082915.8500000001</v>
      </c>
      <c r="K46" s="19">
        <f t="shared" ca="1" si="11"/>
        <v>-245803.00000000099</v>
      </c>
      <c r="L46" s="18">
        <f t="shared" ca="1" si="15"/>
        <v>0</v>
      </c>
      <c r="M46" s="18">
        <f t="shared" ca="1" si="15"/>
        <v>-245803.00000000099</v>
      </c>
      <c r="N46" s="18">
        <f t="shared" ca="1" si="15"/>
        <v>-508.98</v>
      </c>
      <c r="O46" s="19">
        <f t="shared" ca="1" si="12"/>
        <v>-1373538.620000002</v>
      </c>
    </row>
    <row r="47" spans="1:15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189884.8899999999</v>
      </c>
      <c r="E47" s="19">
        <f t="shared" ca="1" si="9"/>
        <v>-82097.499672050413</v>
      </c>
      <c r="F47" s="18">
        <f t="shared" ca="1" si="13"/>
        <v>0</v>
      </c>
      <c r="G47" s="18">
        <f t="shared" ca="1" si="13"/>
        <v>391577.87032794952</v>
      </c>
      <c r="H47" s="19">
        <f t="shared" ca="1" si="10"/>
        <v>0</v>
      </c>
      <c r="I47" s="18">
        <f t="shared" ca="1" si="14"/>
        <v>0</v>
      </c>
      <c r="J47" s="18">
        <f t="shared" ca="1" si="14"/>
        <v>0</v>
      </c>
      <c r="K47" s="19">
        <f t="shared" ca="1" si="11"/>
        <v>-473675.36999999994</v>
      </c>
      <c r="L47" s="18">
        <f t="shared" ca="1" si="15"/>
        <v>0</v>
      </c>
      <c r="M47" s="18">
        <f t="shared" ca="1" si="15"/>
        <v>-473675.36999999994</v>
      </c>
      <c r="N47" s="18">
        <f t="shared" ca="1" si="15"/>
        <v>51009250.069995947</v>
      </c>
      <c r="O47" s="19">
        <f t="shared" ca="1" si="12"/>
        <v>51117037.4603239</v>
      </c>
    </row>
    <row r="48" spans="1:15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8">
        <f t="shared" ca="1" si="15"/>
        <v>296162.51999999932</v>
      </c>
      <c r="O48" s="19">
        <f t="shared" ca="1" si="12"/>
        <v>296162.51999999932</v>
      </c>
    </row>
    <row r="49" spans="1:15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18131194.25</v>
      </c>
      <c r="E49" s="19">
        <f t="shared" ca="1" si="9"/>
        <v>325177479.88</v>
      </c>
      <c r="F49" s="18">
        <f t="shared" ca="1" si="13"/>
        <v>0</v>
      </c>
      <c r="G49" s="18">
        <f t="shared" ca="1" si="13"/>
        <v>0</v>
      </c>
      <c r="H49" s="19">
        <f t="shared" ca="1" si="10"/>
        <v>325177479.88</v>
      </c>
      <c r="I49" s="18">
        <f t="shared" ca="1" si="14"/>
        <v>325177479.88</v>
      </c>
      <c r="J49" s="18">
        <f t="shared" ca="1" si="14"/>
        <v>0</v>
      </c>
      <c r="K49" s="19">
        <f t="shared" ca="1" si="11"/>
        <v>0</v>
      </c>
      <c r="L49" s="18">
        <f t="shared" ca="1" si="15"/>
        <v>0</v>
      </c>
      <c r="M49" s="18">
        <f t="shared" ca="1" si="15"/>
        <v>0</v>
      </c>
      <c r="N49" s="18">
        <f t="shared" ca="1" si="15"/>
        <v>213752.17</v>
      </c>
      <c r="O49" s="19">
        <f t="shared" ca="1" si="12"/>
        <v>343522426.30000001</v>
      </c>
    </row>
    <row r="50" spans="1:15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171855896.74000001</v>
      </c>
      <c r="E50" s="19">
        <f t="shared" ca="1" si="9"/>
        <v>0</v>
      </c>
      <c r="F50" s="18">
        <f t="shared" ca="1" si="13"/>
        <v>0</v>
      </c>
      <c r="G50" s="18">
        <f t="shared" ca="1" si="13"/>
        <v>0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0</v>
      </c>
      <c r="L50" s="18">
        <f t="shared" ca="1" si="15"/>
        <v>0</v>
      </c>
      <c r="M50" s="18">
        <f t="shared" ca="1" si="15"/>
        <v>0</v>
      </c>
      <c r="N50" s="18">
        <f t="shared" ca="1" si="15"/>
        <v>0</v>
      </c>
      <c r="O50" s="19">
        <f t="shared" ca="1" si="12"/>
        <v>171855896.74000001</v>
      </c>
    </row>
    <row r="51" spans="1:15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8">
        <f t="shared" ca="1" si="15"/>
        <v>0</v>
      </c>
      <c r="O51" s="19">
        <f t="shared" ca="1" si="12"/>
        <v>0</v>
      </c>
    </row>
    <row r="52" spans="1:15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9">
        <f t="shared" ca="1" si="9"/>
        <v>4908331686.9200001</v>
      </c>
      <c r="F52" s="18">
        <f t="shared" ca="1" si="13"/>
        <v>0</v>
      </c>
      <c r="G52" s="18">
        <f t="shared" ca="1" si="13"/>
        <v>0</v>
      </c>
      <c r="H52" s="19">
        <f t="shared" ca="1" si="10"/>
        <v>1782876927.4999998</v>
      </c>
      <c r="I52" s="18">
        <f t="shared" ca="1" si="14"/>
        <v>148163043.79000002</v>
      </c>
      <c r="J52" s="18">
        <f t="shared" ca="1" si="14"/>
        <v>1634713883.7099998</v>
      </c>
      <c r="K52" s="19">
        <f t="shared" ca="1" si="11"/>
        <v>3125454759.4200001</v>
      </c>
      <c r="L52" s="18">
        <f t="shared" ca="1" si="15"/>
        <v>816865590.66688943</v>
      </c>
      <c r="M52" s="18">
        <f t="shared" ca="1" si="15"/>
        <v>2308589168.7531109</v>
      </c>
      <c r="N52" s="18">
        <f t="shared" ca="1" si="15"/>
        <v>0</v>
      </c>
      <c r="O52" s="19">
        <f t="shared" ca="1" si="12"/>
        <v>4908331686.9200001</v>
      </c>
    </row>
    <row r="53" spans="1:15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9">
        <f t="shared" ca="1" si="9"/>
        <v>30719108107.277458</v>
      </c>
      <c r="F53" s="18">
        <f t="shared" ca="1" si="13"/>
        <v>622419.15</v>
      </c>
      <c r="G53" s="18">
        <f t="shared" ca="1" si="13"/>
        <v>1520908.5599999998</v>
      </c>
      <c r="H53" s="19">
        <f t="shared" ca="1" si="10"/>
        <v>8458618946.0936794</v>
      </c>
      <c r="I53" s="18">
        <f t="shared" ca="1" si="14"/>
        <v>237742023.48487863</v>
      </c>
      <c r="J53" s="18">
        <f t="shared" ca="1" si="14"/>
        <v>8220876922.6088009</v>
      </c>
      <c r="K53" s="19">
        <f t="shared" ca="1" si="11"/>
        <v>22258345833.473778</v>
      </c>
      <c r="L53" s="18">
        <f t="shared" ca="1" si="15"/>
        <v>1375526313.7659986</v>
      </c>
      <c r="M53" s="18">
        <f t="shared" ca="1" si="15"/>
        <v>20882819519.707779</v>
      </c>
      <c r="N53" s="18">
        <f t="shared" ca="1" si="15"/>
        <v>4427358.9000000004</v>
      </c>
      <c r="O53" s="19">
        <f t="shared" ca="1" si="12"/>
        <v>30723535466.17746</v>
      </c>
    </row>
    <row r="54" spans="1:15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363.48571428571427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8">
        <f t="shared" ca="1" si="15"/>
        <v>0</v>
      </c>
      <c r="O54" s="19">
        <f t="shared" ca="1" si="12"/>
        <v>363.48571428571427</v>
      </c>
    </row>
    <row r="55" spans="1:15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9">
        <f t="shared" ca="1" si="9"/>
        <v>1072862802.8099999</v>
      </c>
      <c r="F55" s="18">
        <f t="shared" ref="F55:G72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156367.01</v>
      </c>
      <c r="G55" s="18">
        <f t="shared" ca="1" si="16"/>
        <v>65728779.659999996</v>
      </c>
      <c r="H55" s="19">
        <f t="shared" ca="1" si="10"/>
        <v>504096085.17999989</v>
      </c>
      <c r="I55" s="18">
        <f t="shared" ref="I55:J72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3615356.31</v>
      </c>
      <c r="J55" s="18">
        <f t="shared" ca="1" si="17"/>
        <v>500480728.86999989</v>
      </c>
      <c r="K55" s="19">
        <f t="shared" ca="1" si="11"/>
        <v>502881570.96000004</v>
      </c>
      <c r="L55" s="18">
        <f t="shared" ref="L55:N72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77472689.920000002</v>
      </c>
      <c r="M55" s="18">
        <f t="shared" ca="1" si="18"/>
        <v>425408881.04000002</v>
      </c>
      <c r="N55" s="18">
        <f t="shared" ca="1" si="18"/>
        <v>253346220.09792301</v>
      </c>
      <c r="O55" s="19">
        <f t="shared" ca="1" si="12"/>
        <v>1326209022.907923</v>
      </c>
    </row>
    <row r="56" spans="1:15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9">
        <f t="shared" ca="1" si="9"/>
        <v>56608943.300000004</v>
      </c>
      <c r="F56" s="18">
        <f t="shared" ca="1" si="16"/>
        <v>0</v>
      </c>
      <c r="G56" s="18">
        <f t="shared" ca="1" si="16"/>
        <v>0</v>
      </c>
      <c r="H56" s="19">
        <f t="shared" ca="1" si="10"/>
        <v>56608943.300000004</v>
      </c>
      <c r="I56" s="18">
        <f t="shared" ca="1" si="17"/>
        <v>0</v>
      </c>
      <c r="J56" s="18">
        <f t="shared" ca="1" si="17"/>
        <v>56608943.300000004</v>
      </c>
      <c r="K56" s="19">
        <f t="shared" ca="1" si="11"/>
        <v>0</v>
      </c>
      <c r="L56" s="18">
        <f t="shared" ca="1" si="18"/>
        <v>0</v>
      </c>
      <c r="M56" s="18">
        <f t="shared" ca="1" si="18"/>
        <v>0</v>
      </c>
      <c r="N56" s="18">
        <f t="shared" ca="1" si="18"/>
        <v>0</v>
      </c>
      <c r="O56" s="19">
        <f t="shared" ca="1" si="12"/>
        <v>56608943.300000004</v>
      </c>
    </row>
    <row r="57" spans="1:15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8">
        <f t="shared" ca="1" si="18"/>
        <v>0</v>
      </c>
      <c r="O57" s="19">
        <f t="shared" ca="1" si="12"/>
        <v>0</v>
      </c>
    </row>
    <row r="58" spans="1:15" ht="12.75" customHeight="1">
      <c r="A58" s="55" t="s">
        <v>251</v>
      </c>
      <c r="B58" s="17">
        <v>2008</v>
      </c>
      <c r="C58" s="56" t="s">
        <v>242</v>
      </c>
      <c r="D58" s="18">
        <f t="shared" ca="1" si="5"/>
        <v>0</v>
      </c>
      <c r="E58" s="19">
        <f t="shared" ca="1" si="9"/>
        <v>0</v>
      </c>
      <c r="F58" s="18">
        <f t="shared" ca="1" si="16"/>
        <v>0</v>
      </c>
      <c r="G58" s="18">
        <f t="shared" ca="1" si="16"/>
        <v>0</v>
      </c>
      <c r="H58" s="19">
        <f t="shared" ca="1" si="10"/>
        <v>0</v>
      </c>
      <c r="I58" s="18">
        <f t="shared" ca="1" si="17"/>
        <v>0</v>
      </c>
      <c r="J58" s="18">
        <f t="shared" ca="1" si="17"/>
        <v>0</v>
      </c>
      <c r="K58" s="19">
        <f t="shared" ca="1" si="11"/>
        <v>0</v>
      </c>
      <c r="L58" s="18">
        <f t="shared" ca="1" si="18"/>
        <v>0</v>
      </c>
      <c r="M58" s="18">
        <f t="shared" ca="1" si="18"/>
        <v>0</v>
      </c>
      <c r="N58" s="18">
        <f t="shared" ca="1" si="18"/>
        <v>0</v>
      </c>
      <c r="O58" s="19">
        <f t="shared" ca="1" si="12"/>
        <v>0</v>
      </c>
    </row>
    <row r="59" spans="1:15" ht="12.75" customHeight="1">
      <c r="A59" s="55" t="s">
        <v>253</v>
      </c>
      <c r="B59" s="17">
        <v>3001</v>
      </c>
      <c r="C59" s="56" t="s">
        <v>247</v>
      </c>
      <c r="D59" s="18">
        <f t="shared" ca="1" si="5"/>
        <v>0</v>
      </c>
      <c r="E59" s="19">
        <f t="shared" ca="1" si="9"/>
        <v>174336363.53559998</v>
      </c>
      <c r="F59" s="18">
        <f t="shared" ca="1" si="16"/>
        <v>0</v>
      </c>
      <c r="G59" s="18">
        <f t="shared" ca="1" si="16"/>
        <v>0</v>
      </c>
      <c r="H59" s="19">
        <f t="shared" ca="1" si="10"/>
        <v>0</v>
      </c>
      <c r="I59" s="18">
        <f t="shared" ca="1" si="17"/>
        <v>0</v>
      </c>
      <c r="J59" s="18">
        <f t="shared" ca="1" si="17"/>
        <v>0</v>
      </c>
      <c r="K59" s="19">
        <f t="shared" ca="1" si="11"/>
        <v>174336363.53559998</v>
      </c>
      <c r="L59" s="18">
        <f t="shared" ca="1" si="18"/>
        <v>0</v>
      </c>
      <c r="M59" s="18">
        <f t="shared" ca="1" si="18"/>
        <v>174336363.53559998</v>
      </c>
      <c r="N59" s="18">
        <f t="shared" ca="1" si="18"/>
        <v>0</v>
      </c>
      <c r="O59" s="19">
        <f t="shared" ca="1" si="12"/>
        <v>174336363.53559998</v>
      </c>
    </row>
    <row r="60" spans="1:15" ht="12.75" customHeight="1">
      <c r="A60" s="55" t="s">
        <v>255</v>
      </c>
      <c r="B60" s="17">
        <v>3002</v>
      </c>
      <c r="C60" s="56" t="s">
        <v>247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8">
        <f t="shared" ca="1" si="18"/>
        <v>0</v>
      </c>
      <c r="O60" s="19">
        <f t="shared" ca="1" si="12"/>
        <v>0</v>
      </c>
    </row>
    <row r="61" spans="1:15" ht="12.75" customHeight="1">
      <c r="A61" s="55" t="s">
        <v>257</v>
      </c>
      <c r="B61" s="17">
        <v>3003</v>
      </c>
      <c r="C61" s="56" t="s">
        <v>247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8">
        <f t="shared" ca="1" si="18"/>
        <v>0</v>
      </c>
      <c r="O61" s="19">
        <f t="shared" ca="1" si="12"/>
        <v>0</v>
      </c>
    </row>
    <row r="62" spans="1:15" ht="12.75" customHeight="1">
      <c r="A62" s="55" t="s">
        <v>259</v>
      </c>
      <c r="B62" s="17">
        <v>3004</v>
      </c>
      <c r="C62" s="56" t="s">
        <v>247</v>
      </c>
      <c r="D62" s="18">
        <f t="shared" ca="1" si="5"/>
        <v>0</v>
      </c>
      <c r="E62" s="19">
        <f t="shared" ca="1" si="9"/>
        <v>0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0</v>
      </c>
      <c r="L62" s="18">
        <f t="shared" ca="1" si="18"/>
        <v>0</v>
      </c>
      <c r="M62" s="18">
        <f t="shared" ca="1" si="18"/>
        <v>0</v>
      </c>
      <c r="N62" s="18">
        <f t="shared" ca="1" si="18"/>
        <v>0</v>
      </c>
      <c r="O62" s="19">
        <f t="shared" ca="1" si="12"/>
        <v>0</v>
      </c>
    </row>
    <row r="63" spans="1:15" ht="12.75" customHeight="1">
      <c r="A63" s="55" t="s">
        <v>261</v>
      </c>
      <c r="B63" s="17">
        <v>3005</v>
      </c>
      <c r="C63" s="56" t="s">
        <v>247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8">
        <f t="shared" ca="1" si="18"/>
        <v>0</v>
      </c>
      <c r="O63" s="19">
        <f t="shared" ca="1" si="12"/>
        <v>0</v>
      </c>
    </row>
    <row r="64" spans="1:15" ht="12.75" customHeight="1">
      <c r="A64" s="55" t="s">
        <v>263</v>
      </c>
      <c r="B64" s="17">
        <v>3006</v>
      </c>
      <c r="C64" s="56" t="s">
        <v>247</v>
      </c>
      <c r="D64" s="18">
        <f t="shared" ca="1" si="5"/>
        <v>0</v>
      </c>
      <c r="E64" s="19">
        <f t="shared" ca="1" si="9"/>
        <v>86017544.74000001</v>
      </c>
      <c r="F64" s="18">
        <f t="shared" ca="1" si="16"/>
        <v>0</v>
      </c>
      <c r="G64" s="18">
        <f t="shared" ca="1" si="16"/>
        <v>0</v>
      </c>
      <c r="H64" s="19">
        <f t="shared" ca="1" si="10"/>
        <v>86017544.74000001</v>
      </c>
      <c r="I64" s="18">
        <f t="shared" ca="1" si="17"/>
        <v>2340981.6099999989</v>
      </c>
      <c r="J64" s="18">
        <f t="shared" ca="1" si="17"/>
        <v>83676563.13000001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8">
        <f t="shared" ca="1" si="18"/>
        <v>0</v>
      </c>
      <c r="O64" s="19">
        <f t="shared" ca="1" si="12"/>
        <v>86017544.74000001</v>
      </c>
    </row>
    <row r="65" spans="1:15" ht="12.75" customHeight="1">
      <c r="A65" s="55" t="s">
        <v>265</v>
      </c>
      <c r="B65" s="17">
        <v>3007</v>
      </c>
      <c r="C65" s="56" t="s">
        <v>247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8">
        <f t="shared" ca="1" si="18"/>
        <v>0</v>
      </c>
      <c r="O65" s="19">
        <f t="shared" ca="1" si="12"/>
        <v>0</v>
      </c>
    </row>
    <row r="66" spans="1:15" ht="12.75" customHeight="1">
      <c r="A66" s="55" t="s">
        <v>267</v>
      </c>
      <c r="B66" s="17">
        <v>3008</v>
      </c>
      <c r="C66" s="56" t="s">
        <v>247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8">
        <f t="shared" ca="1" si="18"/>
        <v>0</v>
      </c>
      <c r="O66" s="19">
        <f t="shared" ca="1" si="12"/>
        <v>0</v>
      </c>
    </row>
    <row r="67" spans="1:15" ht="12.75" customHeight="1">
      <c r="A67" s="55" t="s">
        <v>269</v>
      </c>
      <c r="B67" s="17">
        <v>3009</v>
      </c>
      <c r="C67" s="56" t="s">
        <v>247</v>
      </c>
      <c r="D67" s="18">
        <f t="shared" ca="1" si="5"/>
        <v>0</v>
      </c>
      <c r="E67" s="19">
        <f t="shared" ca="1" si="9"/>
        <v>921270721.37000012</v>
      </c>
      <c r="F67" s="18">
        <f t="shared" ca="1" si="16"/>
        <v>0</v>
      </c>
      <c r="G67" s="18">
        <f t="shared" ca="1" si="16"/>
        <v>0</v>
      </c>
      <c r="H67" s="19">
        <f t="shared" ca="1" si="10"/>
        <v>921270721.37000012</v>
      </c>
      <c r="I67" s="18">
        <f t="shared" ca="1" si="17"/>
        <v>294216855.10999995</v>
      </c>
      <c r="J67" s="18">
        <f t="shared" ca="1" si="17"/>
        <v>627053866.26000011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8">
        <f t="shared" ca="1" si="18"/>
        <v>0</v>
      </c>
      <c r="O67" s="19">
        <f t="shared" ca="1" si="12"/>
        <v>921270721.37000012</v>
      </c>
    </row>
    <row r="68" spans="1:15" ht="12.75" customHeight="1">
      <c r="A68" s="55" t="s">
        <v>271</v>
      </c>
      <c r="B68" s="17">
        <v>3011</v>
      </c>
      <c r="C68" s="56" t="s">
        <v>247</v>
      </c>
      <c r="D68" s="18">
        <f t="shared" ca="1" si="5"/>
        <v>0</v>
      </c>
      <c r="E68" s="19">
        <f t="shared" ca="1" si="9"/>
        <v>428062160</v>
      </c>
      <c r="F68" s="18">
        <f t="shared" ca="1" si="16"/>
        <v>0</v>
      </c>
      <c r="G68" s="18">
        <f t="shared" ca="1" si="16"/>
        <v>0</v>
      </c>
      <c r="H68" s="19">
        <f t="shared" ca="1" si="10"/>
        <v>428062160</v>
      </c>
      <c r="I68" s="18">
        <f t="shared" ca="1" si="17"/>
        <v>0</v>
      </c>
      <c r="J68" s="18">
        <f t="shared" ca="1" si="17"/>
        <v>428062160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8">
        <f t="shared" ca="1" si="18"/>
        <v>0</v>
      </c>
      <c r="O68" s="19">
        <f t="shared" ca="1" si="12"/>
        <v>428062160</v>
      </c>
    </row>
    <row r="69" spans="1:15" ht="12.75" customHeight="1">
      <c r="A69" s="55" t="s">
        <v>273</v>
      </c>
      <c r="B69" s="17">
        <v>3012</v>
      </c>
      <c r="C69" s="56" t="s">
        <v>247</v>
      </c>
      <c r="D69" s="18">
        <f t="shared" ca="1" si="5"/>
        <v>0</v>
      </c>
      <c r="E69" s="19">
        <f t="shared" ca="1" si="9"/>
        <v>99927207.909999952</v>
      </c>
      <c r="F69" s="18">
        <f t="shared" ca="1" si="16"/>
        <v>0</v>
      </c>
      <c r="G69" s="18">
        <f t="shared" ca="1" si="16"/>
        <v>0</v>
      </c>
      <c r="H69" s="19">
        <f t="shared" ca="1" si="10"/>
        <v>99927207.909999952</v>
      </c>
      <c r="I69" s="18">
        <f t="shared" ca="1" si="17"/>
        <v>1593412.76</v>
      </c>
      <c r="J69" s="18">
        <f t="shared" ca="1" si="17"/>
        <v>98333795.149999946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8">
        <f t="shared" ca="1" si="18"/>
        <v>0</v>
      </c>
      <c r="O69" s="19">
        <f t="shared" ca="1" si="12"/>
        <v>99927207.909999952</v>
      </c>
    </row>
    <row r="70" spans="1:15" ht="12.75" customHeight="1">
      <c r="A70" s="55" t="s">
        <v>275</v>
      </c>
      <c r="B70" s="17">
        <v>3016</v>
      </c>
      <c r="C70" s="56" t="s">
        <v>247</v>
      </c>
      <c r="D70" s="18">
        <f t="shared" ca="1" si="5"/>
        <v>0</v>
      </c>
      <c r="E70" s="19">
        <f t="shared" ca="1" si="9"/>
        <v>2712767507.9699926</v>
      </c>
      <c r="F70" s="18">
        <f t="shared" ca="1" si="16"/>
        <v>11084089.250000006</v>
      </c>
      <c r="G70" s="18">
        <f t="shared" ca="1" si="16"/>
        <v>548974.73</v>
      </c>
      <c r="H70" s="19">
        <f t="shared" ca="1" si="10"/>
        <v>601147755.28999829</v>
      </c>
      <c r="I70" s="18">
        <f t="shared" ca="1" si="17"/>
        <v>4706262.8100000033</v>
      </c>
      <c r="J70" s="18">
        <f t="shared" ca="1" si="17"/>
        <v>596441492.47999823</v>
      </c>
      <c r="K70" s="19">
        <f t="shared" ca="1" si="11"/>
        <v>2099986688.6999943</v>
      </c>
      <c r="L70" s="18">
        <f t="shared" ca="1" si="18"/>
        <v>14546955.859999971</v>
      </c>
      <c r="M70" s="18">
        <f t="shared" ca="1" si="18"/>
        <v>2085439732.8399944</v>
      </c>
      <c r="N70" s="18">
        <f t="shared" ca="1" si="18"/>
        <v>6276252.0399999758</v>
      </c>
      <c r="O70" s="19">
        <f t="shared" ca="1" si="12"/>
        <v>2719043760.0099926</v>
      </c>
    </row>
    <row r="71" spans="1:15" ht="12.75" customHeight="1">
      <c r="A71" s="55" t="s">
        <v>277</v>
      </c>
      <c r="B71" s="17">
        <v>3017</v>
      </c>
      <c r="C71" s="56" t="s">
        <v>247</v>
      </c>
      <c r="D71" s="18">
        <f t="shared" ca="1" si="5"/>
        <v>0</v>
      </c>
      <c r="E71" s="19">
        <f t="shared" ca="1" si="9"/>
        <v>16115980.060000001</v>
      </c>
      <c r="F71" s="18">
        <f t="shared" ca="1" si="16"/>
        <v>0</v>
      </c>
      <c r="G71" s="18">
        <f t="shared" ca="1" si="16"/>
        <v>0</v>
      </c>
      <c r="H71" s="19">
        <f t="shared" ca="1" si="10"/>
        <v>16115980.060000001</v>
      </c>
      <c r="I71" s="18">
        <f t="shared" ca="1" si="17"/>
        <v>1204605.99</v>
      </c>
      <c r="J71" s="18">
        <f t="shared" ca="1" si="17"/>
        <v>14911374.07</v>
      </c>
      <c r="K71" s="19">
        <f t="shared" ca="1" si="11"/>
        <v>0</v>
      </c>
      <c r="L71" s="18">
        <f t="shared" ca="1" si="18"/>
        <v>0</v>
      </c>
      <c r="M71" s="18">
        <f t="shared" ca="1" si="18"/>
        <v>0</v>
      </c>
      <c r="N71" s="18">
        <f t="shared" ca="1" si="18"/>
        <v>0</v>
      </c>
      <c r="O71" s="19">
        <f t="shared" ca="1" si="12"/>
        <v>16115980.060000001</v>
      </c>
    </row>
    <row r="72" spans="1:15" ht="12.75" customHeight="1">
      <c r="A72" s="55" t="s">
        <v>279</v>
      </c>
      <c r="B72" s="17">
        <v>3018</v>
      </c>
      <c r="C72" s="56" t="s">
        <v>247</v>
      </c>
      <c r="D72" s="18">
        <f t="shared" ca="1" si="5"/>
        <v>0</v>
      </c>
      <c r="E72" s="19">
        <f t="shared" ca="1" si="9"/>
        <v>0</v>
      </c>
      <c r="F72" s="18">
        <f t="shared" ca="1" si="16"/>
        <v>0</v>
      </c>
      <c r="G72" s="18">
        <f t="shared" ca="1" si="16"/>
        <v>0</v>
      </c>
      <c r="H72" s="19">
        <f t="shared" ca="1" si="10"/>
        <v>0</v>
      </c>
      <c r="I72" s="18">
        <f t="shared" ca="1" si="17"/>
        <v>0</v>
      </c>
      <c r="J72" s="18">
        <f t="shared" ca="1" si="17"/>
        <v>0</v>
      </c>
      <c r="K72" s="19">
        <f t="shared" ca="1" si="11"/>
        <v>0</v>
      </c>
      <c r="L72" s="18">
        <f t="shared" ca="1" si="18"/>
        <v>0</v>
      </c>
      <c r="M72" s="18">
        <f t="shared" ca="1" si="18"/>
        <v>0</v>
      </c>
      <c r="N72" s="18">
        <f t="shared" ca="1" si="18"/>
        <v>0</v>
      </c>
      <c r="O72" s="19">
        <f t="shared" ca="1" si="12"/>
        <v>0</v>
      </c>
    </row>
    <row r="73" spans="1:15" ht="13.8">
      <c r="A73" s="57" t="s">
        <v>281</v>
      </c>
      <c r="B73" s="47">
        <v>9000</v>
      </c>
      <c r="C73" s="56" t="s">
        <v>282</v>
      </c>
      <c r="D73" s="48">
        <f t="shared" ref="D73:O73" ca="1" si="19">SUMIF($C$7:$C$72,"HD",D$7:D$72)</f>
        <v>689077288.22028065</v>
      </c>
      <c r="E73" s="48">
        <f t="shared" ca="1" si="19"/>
        <v>171726139699.86319</v>
      </c>
      <c r="F73" s="48">
        <f t="shared" ca="1" si="19"/>
        <v>162678652.78650311</v>
      </c>
      <c r="G73" s="48">
        <f t="shared" ca="1" si="19"/>
        <v>252956179.98032784</v>
      </c>
      <c r="H73" s="48">
        <f t="shared" ca="1" si="19"/>
        <v>67519873810.07238</v>
      </c>
      <c r="I73" s="48">
        <f t="shared" ca="1" si="19"/>
        <v>9884108889.8142185</v>
      </c>
      <c r="J73" s="48">
        <f t="shared" ca="1" si="19"/>
        <v>57635764920.258171</v>
      </c>
      <c r="K73" s="48">
        <f t="shared" ca="1" si="19"/>
        <v>103790631057.0239</v>
      </c>
      <c r="L73" s="48">
        <f t="shared" ca="1" si="19"/>
        <v>22558892317.744473</v>
      </c>
      <c r="M73" s="48">
        <f t="shared" ca="1" si="19"/>
        <v>81231738739.279419</v>
      </c>
      <c r="N73" s="48">
        <f t="shared" ca="1" si="19"/>
        <v>1736037333.952786</v>
      </c>
      <c r="O73" s="48">
        <f t="shared" ca="1" si="19"/>
        <v>174151254322.03616</v>
      </c>
    </row>
    <row r="74" spans="1:15" ht="13.8">
      <c r="A74" s="57" t="s">
        <v>284</v>
      </c>
      <c r="B74" s="47">
        <v>9001</v>
      </c>
      <c r="C74" s="56" t="s">
        <v>285</v>
      </c>
      <c r="D74" s="48">
        <f t="shared" ref="D74:O74" ca="1" si="20">SUMIF($C$7:$C$72,"H",D$7:D$72)+SUMIF($C$7:$C$72,"E",D$7:D$72)</f>
        <v>363.48571428571427</v>
      </c>
      <c r="E74" s="48">
        <f t="shared" ca="1" si="20"/>
        <v>5567969231.6955929</v>
      </c>
      <c r="F74" s="48">
        <f t="shared" ca="1" si="20"/>
        <v>11240456.260000005</v>
      </c>
      <c r="G74" s="48">
        <f t="shared" ca="1" si="20"/>
        <v>66277754.389999993</v>
      </c>
      <c r="H74" s="48">
        <f t="shared" ca="1" si="20"/>
        <v>2713246397.849998</v>
      </c>
      <c r="I74" s="48">
        <f t="shared" ca="1" si="20"/>
        <v>307677474.58999997</v>
      </c>
      <c r="J74" s="48">
        <f t="shared" ca="1" si="20"/>
        <v>2405568923.2599983</v>
      </c>
      <c r="K74" s="48">
        <f t="shared" ca="1" si="20"/>
        <v>2777204623.1955943</v>
      </c>
      <c r="L74" s="48">
        <f t="shared" ca="1" si="20"/>
        <v>92019645.779999971</v>
      </c>
      <c r="M74" s="48">
        <f t="shared" ca="1" si="20"/>
        <v>2685184977.4155946</v>
      </c>
      <c r="N74" s="48">
        <f t="shared" ca="1" si="20"/>
        <v>259622472.13792297</v>
      </c>
      <c r="O74" s="48">
        <f t="shared" ca="1" si="20"/>
        <v>5827592067.319231</v>
      </c>
    </row>
    <row r="75" spans="1:15" ht="13.8">
      <c r="A75" s="57" t="s">
        <v>287</v>
      </c>
      <c r="B75" s="47">
        <v>9003</v>
      </c>
      <c r="C75" s="56" t="s">
        <v>288</v>
      </c>
      <c r="D75" s="48">
        <f t="shared" ref="D75:O75" ca="1" si="21">D73+D74</f>
        <v>689077651.70599496</v>
      </c>
      <c r="E75" s="48">
        <f t="shared" ca="1" si="21"/>
        <v>177294108931.55878</v>
      </c>
      <c r="F75" s="48">
        <f t="shared" ca="1" si="21"/>
        <v>173919109.04650313</v>
      </c>
      <c r="G75" s="48">
        <f t="shared" ca="1" si="21"/>
        <v>319233934.37032783</v>
      </c>
      <c r="H75" s="48">
        <f t="shared" ca="1" si="21"/>
        <v>70233120207.922379</v>
      </c>
      <c r="I75" s="48">
        <f t="shared" ca="1" si="21"/>
        <v>10191786364.404219</v>
      </c>
      <c r="J75" s="48">
        <f t="shared" ca="1" si="21"/>
        <v>60041333843.518173</v>
      </c>
      <c r="K75" s="48">
        <f t="shared" ca="1" si="21"/>
        <v>106567835680.21948</v>
      </c>
      <c r="L75" s="48">
        <f t="shared" ca="1" si="21"/>
        <v>22650911963.524471</v>
      </c>
      <c r="M75" s="48">
        <f t="shared" ca="1" si="21"/>
        <v>83916923716.695007</v>
      </c>
      <c r="N75" s="48">
        <f t="shared" ca="1" si="21"/>
        <v>1995659806.090709</v>
      </c>
      <c r="O75" s="48">
        <f t="shared" ca="1" si="21"/>
        <v>179978846389.35541</v>
      </c>
    </row>
  </sheetData>
  <mergeCells count="1">
    <mergeCell ref="E2:G2"/>
  </mergeCells>
  <dataValidations count="2">
    <dataValidation type="list" allowBlank="1" showInputMessage="1" showErrorMessage="1" sqref="B2" xr:uid="{5E170101-C6C4-4DCB-BA51-81CA61F1F785}">
      <formula1>"Toplam,Direkt,Endirekt"</formula1>
    </dataValidation>
    <dataValidation type="list" allowBlank="1" showInputMessage="1" showErrorMessage="1" sqref="C2" xr:uid="{81EB65E7-E489-47E8-B8EB-B3EF0327D6C2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3D7C9-DB43-43D6-9612-B03CF4A30358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328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717</v>
      </c>
      <c r="E5" s="76">
        <v>737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  <c r="E6" s="54" t="s">
        <v>28</v>
      </c>
      <c r="F6" s="77" t="s">
        <v>329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22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3038666572.04</v>
      </c>
      <c r="E8" s="18">
        <f t="shared" ca="1" si="0"/>
        <v>0</v>
      </c>
      <c r="F8" s="19">
        <f t="shared" ca="1" si="1"/>
        <v>3038666572.04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8274364814.9800005</v>
      </c>
      <c r="E9" s="18">
        <f t="shared" ca="1" si="0"/>
        <v>0</v>
      </c>
      <c r="F9" s="19">
        <f t="shared" ca="1" si="1"/>
        <v>8274364814.9800005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13278375256.819201</v>
      </c>
      <c r="E10" s="18">
        <f t="shared" ca="1" si="0"/>
        <v>0</v>
      </c>
      <c r="F10" s="19">
        <f t="shared" ca="1" si="1"/>
        <v>13278375256.819201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1859030721.8448999</v>
      </c>
      <c r="E11" s="18">
        <f t="shared" ca="1" si="0"/>
        <v>0</v>
      </c>
      <c r="F11" s="19">
        <f t="shared" ca="1" si="1"/>
        <v>1859030721.8448999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3629841892.6700006</v>
      </c>
      <c r="E13" s="18">
        <f t="shared" ca="1" si="0"/>
        <v>0</v>
      </c>
      <c r="F13" s="19">
        <f t="shared" ca="1" si="1"/>
        <v>3629841892.6700006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10052738565.950001</v>
      </c>
      <c r="E14" s="18">
        <f t="shared" ca="1" si="0"/>
        <v>0</v>
      </c>
      <c r="F14" s="19">
        <f t="shared" ca="1" si="1"/>
        <v>10052738565.950001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10728506.120000001</v>
      </c>
      <c r="E17" s="18">
        <f t="shared" ca="1" si="0"/>
        <v>0</v>
      </c>
      <c r="F17" s="19">
        <f t="shared" ca="1" si="1"/>
        <v>10728506.120000001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2068.9</v>
      </c>
      <c r="E18" s="18">
        <f t="shared" ca="1" si="0"/>
        <v>0</v>
      </c>
      <c r="F18" s="19">
        <f t="shared" ca="1" si="1"/>
        <v>2068.9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2042446924.4400001</v>
      </c>
      <c r="E20" s="18">
        <f t="shared" ca="1" si="0"/>
        <v>0</v>
      </c>
      <c r="F20" s="19">
        <f t="shared" ca="1" si="1"/>
        <v>2042446924.4400001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482811690.22999996</v>
      </c>
      <c r="E21" s="18">
        <f t="shared" ca="1" si="0"/>
        <v>0</v>
      </c>
      <c r="F21" s="19">
        <f t="shared" ca="1" si="1"/>
        <v>482811690.22999996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13006137824.180002</v>
      </c>
      <c r="E22" s="18">
        <f t="shared" ca="1" si="0"/>
        <v>0</v>
      </c>
      <c r="F22" s="19">
        <f t="shared" ca="1" si="1"/>
        <v>13006137824.180002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7492051337.5100002</v>
      </c>
      <c r="E23" s="18">
        <f t="shared" ca="1" si="2"/>
        <v>0</v>
      </c>
      <c r="F23" s="19">
        <f ca="1">+SUM(D23:E23)</f>
        <v>7492051337.5100002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1782779444.0499594</v>
      </c>
      <c r="E24" s="18">
        <f t="shared" ca="1" si="2"/>
        <v>0</v>
      </c>
      <c r="F24" s="19">
        <f ca="1">+SUM(D24:E24)</f>
        <v>1782779444.0499594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105602389.15651102</v>
      </c>
      <c r="E25" s="18">
        <f t="shared" ca="1" si="2"/>
        <v>0</v>
      </c>
      <c r="F25" s="19">
        <f t="shared" ref="F25:F44" ca="1" si="3">+SUM(D25:E25)</f>
        <v>105602389.15651102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1380744359.54</v>
      </c>
      <c r="E26" s="18">
        <f t="shared" ca="1" si="2"/>
        <v>0</v>
      </c>
      <c r="F26" s="19">
        <f t="shared" ca="1" si="3"/>
        <v>1380744359.54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4101612002.8100004</v>
      </c>
      <c r="E27" s="18">
        <f t="shared" ca="1" si="2"/>
        <v>0</v>
      </c>
      <c r="F27" s="19">
        <f t="shared" ca="1" si="3"/>
        <v>4101612002.8100004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597352177.12</v>
      </c>
      <c r="E28" s="18">
        <f t="shared" ca="1" si="2"/>
        <v>0</v>
      </c>
      <c r="F28" s="19">
        <f t="shared" ca="1" si="3"/>
        <v>597352177.12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4652089649.3299999</v>
      </c>
      <c r="E29" s="18">
        <f t="shared" ca="1" si="2"/>
        <v>0</v>
      </c>
      <c r="F29" s="19">
        <f t="shared" ca="1" si="3"/>
        <v>4652089649.3299999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156388268.83999991</v>
      </c>
      <c r="E30" s="18">
        <f t="shared" ca="1" si="2"/>
        <v>0</v>
      </c>
      <c r="F30" s="19">
        <f t="shared" ca="1" si="3"/>
        <v>156388268.83999991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12015460781.361641</v>
      </c>
      <c r="E31" s="18">
        <f t="shared" ca="1" si="2"/>
        <v>0</v>
      </c>
      <c r="F31" s="19">
        <f t="shared" ca="1" si="3"/>
        <v>12015460781.361641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3602979768.919899</v>
      </c>
      <c r="E32" s="18">
        <f t="shared" ca="1" si="2"/>
        <v>0</v>
      </c>
      <c r="F32" s="19">
        <f t="shared" ca="1" si="3"/>
        <v>3602979768.919899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1234973112.9802032</v>
      </c>
      <c r="E33" s="18">
        <f t="shared" ca="1" si="2"/>
        <v>0</v>
      </c>
      <c r="F33" s="19">
        <f t="shared" ca="1" si="3"/>
        <v>1234973112.9802032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196566763.24000001</v>
      </c>
      <c r="E34" s="18">
        <f t="shared" ca="1" si="2"/>
        <v>0</v>
      </c>
      <c r="F34" s="19">
        <f t="shared" ca="1" si="3"/>
        <v>196566763.24000001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455886104.68999976</v>
      </c>
      <c r="E35" s="18">
        <f t="shared" ca="1" si="2"/>
        <v>0</v>
      </c>
      <c r="F35" s="19">
        <f t="shared" ca="1" si="3"/>
        <v>455886104.68999976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3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3214744208.3899999</v>
      </c>
      <c r="E37" s="18">
        <f t="shared" ca="1" si="2"/>
        <v>0</v>
      </c>
      <c r="F37" s="19">
        <f t="shared" ca="1" si="3"/>
        <v>3214744208.3899999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1733321686.7</v>
      </c>
      <c r="E38" s="18">
        <f t="shared" ca="1" si="2"/>
        <v>0</v>
      </c>
      <c r="F38" s="19">
        <f t="shared" ca="1" si="3"/>
        <v>1733321686.7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2046075854.1499999</v>
      </c>
      <c r="E39" s="18">
        <f t="shared" ca="1" si="4"/>
        <v>0</v>
      </c>
      <c r="F39" s="19">
        <f t="shared" ca="1" si="3"/>
        <v>2046075854.1499999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517841678.81999999</v>
      </c>
      <c r="E40" s="18">
        <f t="shared" ca="1" si="4"/>
        <v>0</v>
      </c>
      <c r="F40" s="19">
        <f t="shared" ca="1" si="3"/>
        <v>517841678.81999999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2616219357.9399972</v>
      </c>
      <c r="E41" s="18">
        <f t="shared" ca="1" si="4"/>
        <v>0</v>
      </c>
      <c r="F41" s="19">
        <f t="shared" ref="F41" ca="1" si="5">+SUM(D41:E41)</f>
        <v>2616219357.9399972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1231491987.43997</v>
      </c>
      <c r="E42" s="18">
        <f t="shared" ca="1" si="4"/>
        <v>0</v>
      </c>
      <c r="F42" s="19">
        <f t="shared" ca="1" si="3"/>
        <v>1231491987.43997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-139272.04</v>
      </c>
      <c r="E43" s="18">
        <f t="shared" ca="1" si="4"/>
        <v>0</v>
      </c>
      <c r="F43" s="19">
        <f t="shared" ca="1" si="3"/>
        <v>-139272.04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16254675.240000276</v>
      </c>
      <c r="E44" s="18">
        <f t="shared" ca="1" si="4"/>
        <v>0</v>
      </c>
      <c r="F44" s="19">
        <f t="shared" ca="1" si="3"/>
        <v>16254675.240000276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4980715702.8299999</v>
      </c>
      <c r="E45" s="18">
        <f t="shared" ca="1" si="4"/>
        <v>0</v>
      </c>
      <c r="F45" s="19">
        <f t="shared" ref="F45:F57" ca="1" si="6">+SUM(D45:E45)</f>
        <v>4980715702.8299999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-3533523.49</v>
      </c>
      <c r="E46" s="18">
        <f t="shared" ca="1" si="4"/>
        <v>0</v>
      </c>
      <c r="F46" s="19">
        <f t="shared" ca="1" si="6"/>
        <v>-3533523.49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9455535.7399999984</v>
      </c>
      <c r="E47" s="18">
        <f t="shared" ca="1" si="4"/>
        <v>0</v>
      </c>
      <c r="F47" s="19">
        <f t="shared" ca="1" si="6"/>
        <v>9455535.7399999984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170010230.15999982</v>
      </c>
      <c r="E48" s="18">
        <f t="shared" ca="1" si="4"/>
        <v>0</v>
      </c>
      <c r="F48" s="19">
        <f t="shared" ca="1" si="6"/>
        <v>170010230.15999982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131708049.83</v>
      </c>
      <c r="E49" s="18">
        <f t="shared" ca="1" si="4"/>
        <v>0</v>
      </c>
      <c r="F49" s="19">
        <f t="shared" ref="F49" ca="1" si="7">+SUM(D49:E49)</f>
        <v>131708049.83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9">
        <f t="shared" ref="F50:F52" ca="1" si="8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9">
        <f t="shared" ca="1" si="8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9">
        <f t="shared" ca="1" si="8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9">
        <f t="shared" ca="1" si="6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9">
        <f t="shared" ca="1" si="6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9">
        <f t="shared" ca="1" si="6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9">
        <f t="shared" ca="1" si="6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9">
        <f t="shared" ca="1" si="6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9">
        <f t="shared" ref="F58" ca="1" si="10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9">
        <f t="shared" ref="F59:F72" ca="1" si="11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9">
        <f t="shared" ca="1" si="11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9">
        <f t="shared" ca="1" si="11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9">
        <f t="shared" ca="1" si="11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9">
        <f t="shared" ca="1" si="11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9">
        <f t="shared" ca="1" si="11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9">
        <f t="shared" ca="1" si="11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9">
        <f t="shared" ca="1" si="11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9">
        <f t="shared" ca="1" si="11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9">
        <f t="shared" ca="1" si="11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9">
        <f t="shared" ca="1" si="11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9">
        <f t="shared" ca="1" si="11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9">
        <f t="shared" ca="1" si="11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9">
        <f t="shared" ca="1" si="11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110113797169.43231</v>
      </c>
      <c r="E73" s="48">
        <f ca="1">SUMIF($C$7:$C$72,"HD",E$7:E$72)</f>
        <v>0</v>
      </c>
      <c r="F73" s="48">
        <f ca="1">SUMIF($C$7:$C$72,"HD",F$7:F$72)</f>
        <v>110113797169.43231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110113797169.43231</v>
      </c>
      <c r="E75" s="48">
        <f ca="1">E73+E74</f>
        <v>0</v>
      </c>
      <c r="F75" s="48">
        <f ca="1">F73+F74</f>
        <v>110113797169.43231</v>
      </c>
    </row>
  </sheetData>
  <mergeCells count="1">
    <mergeCell ref="E2:G2"/>
  </mergeCells>
  <dataValidations count="2">
    <dataValidation type="list" allowBlank="1" showInputMessage="1" showErrorMessage="1" sqref="B2" xr:uid="{0B039CF1-02F6-47FA-9E9F-D3678976279C}">
      <formula1>"Toplam,Direkt,Endirekt"</formula1>
    </dataValidation>
    <dataValidation type="list" allowBlank="1" showInputMessage="1" showErrorMessage="1" sqref="C2" xr:uid="{B314167D-DB45-4EA4-8273-0D678BCE1CDB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C4B6A-7398-4487-81DA-F909F01347F2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27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3038666572.04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8274364814.9800005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13278375256.819201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1859030721.8448999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3629841892.6700006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10052738565.950001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10728506.120000001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2068.9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2042446924.4400001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482811690.22999996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13006137824.180002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7492051337.5100002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1782779444.0499594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105602389.15651102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1380744359.54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4101612002.8100004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597352177.12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4652089649.3299999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156388268.83999991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12015460781.361641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3602979768.919899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1234973112.9802032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196566763.24000001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455886104.68999976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3214744208.3899999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1733321686.7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2046075854.1499999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517841678.81999999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2616219357.9399972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1231491987.43997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-139272.04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16254675.240000276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4980715702.8299999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-3533523.49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9455535.7399999984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170010230.15999982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131708049.83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110113797169.43231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110113797169.43231</v>
      </c>
    </row>
  </sheetData>
  <mergeCells count="1">
    <mergeCell ref="E2:G2"/>
  </mergeCells>
  <dataValidations count="2">
    <dataValidation type="list" allowBlank="1" showInputMessage="1" showErrorMessage="1" sqref="B2" xr:uid="{420C7C69-3B61-4EB6-891B-1B09C04DEEF7}">
      <formula1>"Toplam,Direkt,Endirekt"</formula1>
    </dataValidation>
    <dataValidation type="list" allowBlank="1" showInputMessage="1" showErrorMessage="1" sqref="C2" xr:uid="{D5CF618E-85D4-43BB-9466-C0A4117B27F4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353E7-9A2B-484E-972E-835CBC799B71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713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30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0</v>
      </c>
    </row>
  </sheetData>
  <mergeCells count="1">
    <mergeCell ref="E2:G2"/>
  </mergeCells>
  <dataValidations count="2">
    <dataValidation type="list" allowBlank="1" showInputMessage="1" showErrorMessage="1" sqref="C2" xr:uid="{AEB0396B-176D-4FEF-885E-6B494E500ED2}">
      <formula1>"Toplam,Yurtiçi,Yurtdışı"</formula1>
    </dataValidation>
    <dataValidation type="list" allowBlank="1" showInputMessage="1" showErrorMessage="1" sqref="B2" xr:uid="{4E8C4194-DB79-4A93-A54D-25263013AD4F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41FB57-B688-4951-A44D-17843348D229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331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727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32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26815132.829999998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11109063.9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372095968.56999999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172405735.08000001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6095199.3300000001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-746785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23813559.890000001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1622588.1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1353655274.1700001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865302.63419800007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22677497.300000001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3892828.58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17656739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78517152.650000021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0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241057.15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3642595.87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2094358910.054198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2094358910.054198</v>
      </c>
    </row>
  </sheetData>
  <mergeCells count="1">
    <mergeCell ref="E2:G2"/>
  </mergeCells>
  <dataValidations count="2">
    <dataValidation type="list" allowBlank="1" showInputMessage="1" showErrorMessage="1" sqref="B2" xr:uid="{29EA26B8-6C42-4A1A-A4AB-7C68630937BF}">
      <formula1>"Toplam,Direkt,Endirekt"</formula1>
    </dataValidation>
    <dataValidation type="list" allowBlank="1" showInputMessage="1" showErrorMessage="1" sqref="C2" xr:uid="{8961DD82-7002-4691-B3CF-0305D7C6297D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C4221-7BFE-4166-AA0A-96104EBE69C2}">
  <dimension ref="A1:G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7" ht="15" customHeight="1">
      <c r="A1" s="1" t="s">
        <v>0</v>
      </c>
      <c r="B1" s="2"/>
      <c r="C1" s="2"/>
    </row>
    <row r="2" spans="1:7" ht="15" customHeight="1">
      <c r="A2" s="1" t="s">
        <v>332</v>
      </c>
      <c r="B2" s="4" t="s">
        <v>6</v>
      </c>
      <c r="C2" s="4" t="s">
        <v>6</v>
      </c>
      <c r="E2" s="87" t="s">
        <v>138</v>
      </c>
      <c r="F2" s="88"/>
      <c r="G2" s="89"/>
    </row>
    <row r="3" spans="1:7" ht="15" customHeight="1">
      <c r="A3" s="5" t="s">
        <v>362</v>
      </c>
      <c r="B3" s="2"/>
      <c r="C3" s="2"/>
    </row>
    <row r="4" spans="1:7" ht="22.5" customHeight="1"/>
    <row r="5" spans="1:7" ht="22.5" customHeight="1">
      <c r="D5" s="76">
        <v>712</v>
      </c>
      <c r="E5" s="76">
        <v>738</v>
      </c>
      <c r="F5" s="76">
        <v>739</v>
      </c>
      <c r="G5" s="77"/>
    </row>
    <row r="6" spans="1:7" ht="79.5" customHeight="1">
      <c r="A6" s="53" t="s">
        <v>141</v>
      </c>
      <c r="B6" s="53" t="s">
        <v>142</v>
      </c>
      <c r="C6" s="53" t="s">
        <v>143</v>
      </c>
      <c r="D6" s="54" t="s">
        <v>34</v>
      </c>
      <c r="E6" s="54" t="s">
        <v>35</v>
      </c>
      <c r="F6" s="54" t="s">
        <v>36</v>
      </c>
      <c r="G6" s="77" t="s">
        <v>333</v>
      </c>
    </row>
    <row r="7" spans="1:7" ht="12.75" customHeight="1">
      <c r="A7" s="55" t="s">
        <v>146</v>
      </c>
      <c r="B7" s="17">
        <v>1001</v>
      </c>
      <c r="C7" s="56" t="s">
        <v>147</v>
      </c>
      <c r="D7" s="18">
        <f t="shared" ref="D7:F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9">
        <f t="shared" ref="G7:G40" ca="1" si="1">+SUM(D7:F7)</f>
        <v>0</v>
      </c>
    </row>
    <row r="8" spans="1:7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297117399.62</v>
      </c>
      <c r="E8" s="18">
        <f t="shared" ca="1" si="0"/>
        <v>0</v>
      </c>
      <c r="F8" s="18">
        <f t="shared" ca="1" si="0"/>
        <v>0</v>
      </c>
      <c r="G8" s="19">
        <f t="shared" ca="1" si="1"/>
        <v>297117399.62</v>
      </c>
    </row>
    <row r="9" spans="1:7" ht="12.75" customHeight="1">
      <c r="A9" s="55" t="s">
        <v>151</v>
      </c>
      <c r="B9" s="17">
        <v>1004</v>
      </c>
      <c r="C9" s="56" t="s">
        <v>147</v>
      </c>
      <c r="D9" s="18">
        <f t="shared" ca="1" si="0"/>
        <v>341760174.95999998</v>
      </c>
      <c r="E9" s="18">
        <f t="shared" ca="1" si="0"/>
        <v>0</v>
      </c>
      <c r="F9" s="18">
        <f t="shared" ca="1" si="0"/>
        <v>0</v>
      </c>
      <c r="G9" s="19">
        <f t="shared" ca="1" si="1"/>
        <v>341760174.95999998</v>
      </c>
    </row>
    <row r="10" spans="1:7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1554194443.8699999</v>
      </c>
      <c r="E10" s="18">
        <f t="shared" ca="1" si="0"/>
        <v>0</v>
      </c>
      <c r="F10" s="18">
        <f t="shared" ca="1" si="0"/>
        <v>0</v>
      </c>
      <c r="G10" s="19">
        <f t="shared" ca="1" si="1"/>
        <v>1554194443.8699999</v>
      </c>
    </row>
    <row r="11" spans="1:7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9">
        <f t="shared" ca="1" si="1"/>
        <v>0</v>
      </c>
    </row>
    <row r="12" spans="1:7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9">
        <f t="shared" ca="1" si="1"/>
        <v>0</v>
      </c>
    </row>
    <row r="13" spans="1:7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37988450.359999992</v>
      </c>
      <c r="E13" s="18">
        <f t="shared" ca="1" si="0"/>
        <v>0</v>
      </c>
      <c r="F13" s="18">
        <f t="shared" ca="1" si="0"/>
        <v>0</v>
      </c>
      <c r="G13" s="19">
        <f t="shared" ca="1" si="1"/>
        <v>37988450.359999992</v>
      </c>
    </row>
    <row r="14" spans="1:7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564216155.29999995</v>
      </c>
      <c r="E14" s="18">
        <f t="shared" ca="1" si="0"/>
        <v>0</v>
      </c>
      <c r="F14" s="18">
        <f t="shared" ca="1" si="0"/>
        <v>0</v>
      </c>
      <c r="G14" s="19">
        <f t="shared" ca="1" si="1"/>
        <v>564216155.29999995</v>
      </c>
    </row>
    <row r="15" spans="1:7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9">
        <f t="shared" ca="1" si="1"/>
        <v>0</v>
      </c>
    </row>
    <row r="16" spans="1:7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9">
        <f t="shared" ca="1" si="1"/>
        <v>0</v>
      </c>
    </row>
    <row r="17" spans="1:7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50916122</v>
      </c>
      <c r="E17" s="18">
        <f t="shared" ca="1" si="0"/>
        <v>0</v>
      </c>
      <c r="F17" s="18">
        <f t="shared" ca="1" si="0"/>
        <v>0</v>
      </c>
      <c r="G17" s="19">
        <f t="shared" ca="1" si="1"/>
        <v>50916122</v>
      </c>
    </row>
    <row r="18" spans="1:7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413310.6</v>
      </c>
      <c r="E18" s="18">
        <f t="shared" ca="1" si="0"/>
        <v>0</v>
      </c>
      <c r="F18" s="18">
        <f t="shared" ca="1" si="0"/>
        <v>0</v>
      </c>
      <c r="G18" s="19">
        <f t="shared" ca="1" si="1"/>
        <v>413310.6</v>
      </c>
    </row>
    <row r="19" spans="1:7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9">
        <f t="shared" ca="1" si="1"/>
        <v>0</v>
      </c>
    </row>
    <row r="20" spans="1:7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141168899.87</v>
      </c>
      <c r="E20" s="18">
        <f t="shared" ca="1" si="0"/>
        <v>0</v>
      </c>
      <c r="F20" s="18">
        <f t="shared" ca="1" si="0"/>
        <v>0</v>
      </c>
      <c r="G20" s="19">
        <f t="shared" ca="1" si="1"/>
        <v>141168899.87</v>
      </c>
    </row>
    <row r="21" spans="1:7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140260.01999999999</v>
      </c>
      <c r="E21" s="18">
        <f t="shared" ca="1" si="0"/>
        <v>0</v>
      </c>
      <c r="F21" s="18">
        <f t="shared" ca="1" si="0"/>
        <v>0</v>
      </c>
      <c r="G21" s="19">
        <f t="shared" ca="1" si="1"/>
        <v>140260.01999999999</v>
      </c>
    </row>
    <row r="22" spans="1:7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1137882269.3699999</v>
      </c>
      <c r="E22" s="18">
        <f t="shared" ca="1" si="0"/>
        <v>0</v>
      </c>
      <c r="F22" s="18">
        <f t="shared" ca="1" si="0"/>
        <v>0</v>
      </c>
      <c r="G22" s="19">
        <f t="shared" ca="1" si="1"/>
        <v>1137882269.3699999</v>
      </c>
    </row>
    <row r="23" spans="1:7" ht="12.75" customHeight="1">
      <c r="A23" s="55" t="s">
        <v>179</v>
      </c>
      <c r="B23" s="17">
        <v>1022</v>
      </c>
      <c r="C23" s="56" t="s">
        <v>147</v>
      </c>
      <c r="D23" s="18">
        <f t="shared" ref="D23:F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120967728.22999999</v>
      </c>
      <c r="E23" s="18">
        <f t="shared" ca="1" si="2"/>
        <v>0</v>
      </c>
      <c r="F23" s="18">
        <f t="shared" ca="1" si="2"/>
        <v>0</v>
      </c>
      <c r="G23" s="19">
        <f t="shared" ca="1" si="1"/>
        <v>120967728.22999999</v>
      </c>
    </row>
    <row r="24" spans="1:7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11829321.74</v>
      </c>
      <c r="E24" s="18">
        <f t="shared" ca="1" si="2"/>
        <v>0</v>
      </c>
      <c r="F24" s="18">
        <f t="shared" ca="1" si="2"/>
        <v>0</v>
      </c>
      <c r="G24" s="19">
        <f t="shared" ca="1" si="1"/>
        <v>11829321.74</v>
      </c>
    </row>
    <row r="25" spans="1:7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1174227.711503</v>
      </c>
      <c r="E25" s="18">
        <f t="shared" ca="1" si="2"/>
        <v>0</v>
      </c>
      <c r="F25" s="18">
        <f t="shared" ca="1" si="2"/>
        <v>0</v>
      </c>
      <c r="G25" s="19">
        <f t="shared" ca="1" si="1"/>
        <v>1174227.711503</v>
      </c>
    </row>
    <row r="26" spans="1:7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224944196.09</v>
      </c>
      <c r="E26" s="18">
        <f t="shared" ca="1" si="2"/>
        <v>0</v>
      </c>
      <c r="F26" s="18">
        <f t="shared" ca="1" si="2"/>
        <v>0</v>
      </c>
      <c r="G26" s="19">
        <f t="shared" ca="1" si="1"/>
        <v>224944196.09</v>
      </c>
    </row>
    <row r="27" spans="1:7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9">
        <f t="shared" ca="1" si="1"/>
        <v>0</v>
      </c>
    </row>
    <row r="28" spans="1:7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9">
        <f t="shared" ca="1" si="1"/>
        <v>0</v>
      </c>
    </row>
    <row r="29" spans="1:7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156656413.22999999</v>
      </c>
      <c r="E29" s="18">
        <f t="shared" ca="1" si="2"/>
        <v>0</v>
      </c>
      <c r="F29" s="18">
        <f t="shared" ca="1" si="2"/>
        <v>0</v>
      </c>
      <c r="G29" s="19">
        <f t="shared" ca="1" si="1"/>
        <v>156656413.22999999</v>
      </c>
    </row>
    <row r="30" spans="1:7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790159.24</v>
      </c>
      <c r="E30" s="18">
        <f t="shared" ca="1" si="2"/>
        <v>0</v>
      </c>
      <c r="F30" s="18">
        <f t="shared" ca="1" si="2"/>
        <v>0</v>
      </c>
      <c r="G30" s="19">
        <f t="shared" ca="1" si="1"/>
        <v>790159.24</v>
      </c>
    </row>
    <row r="31" spans="1:7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329050273.125485</v>
      </c>
      <c r="E31" s="18">
        <f t="shared" ca="1" si="2"/>
        <v>0</v>
      </c>
      <c r="F31" s="18">
        <f t="shared" ca="1" si="2"/>
        <v>0</v>
      </c>
      <c r="G31" s="19">
        <f t="shared" ca="1" si="1"/>
        <v>329050273.125485</v>
      </c>
    </row>
    <row r="32" spans="1:7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105992606.60000008</v>
      </c>
      <c r="E32" s="18">
        <f t="shared" ca="1" si="2"/>
        <v>0</v>
      </c>
      <c r="F32" s="18">
        <f t="shared" ca="1" si="2"/>
        <v>0</v>
      </c>
      <c r="G32" s="19">
        <f t="shared" ca="1" si="1"/>
        <v>105992606.60000008</v>
      </c>
    </row>
    <row r="33" spans="1:7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32644.15</v>
      </c>
      <c r="E33" s="18">
        <f t="shared" ca="1" si="2"/>
        <v>0</v>
      </c>
      <c r="F33" s="18">
        <f t="shared" ca="1" si="2"/>
        <v>0</v>
      </c>
      <c r="G33" s="19">
        <f t="shared" ca="1" si="1"/>
        <v>32644.15</v>
      </c>
    </row>
    <row r="34" spans="1:7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44756534.009999998</v>
      </c>
      <c r="E34" s="18">
        <f t="shared" ca="1" si="2"/>
        <v>0</v>
      </c>
      <c r="F34" s="18">
        <f t="shared" ca="1" si="2"/>
        <v>0</v>
      </c>
      <c r="G34" s="19">
        <f t="shared" ca="1" si="1"/>
        <v>44756534.009999998</v>
      </c>
    </row>
    <row r="35" spans="1:7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5663159.3500000006</v>
      </c>
      <c r="E35" s="18">
        <f t="shared" ca="1" si="2"/>
        <v>0</v>
      </c>
      <c r="F35" s="18">
        <f t="shared" ca="1" si="2"/>
        <v>0</v>
      </c>
      <c r="G35" s="19">
        <f t="shared" ca="1" si="1"/>
        <v>5663159.3500000006</v>
      </c>
    </row>
    <row r="36" spans="1:7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1314048677.04</v>
      </c>
      <c r="E36" s="18">
        <f t="shared" ca="1" si="2"/>
        <v>0</v>
      </c>
      <c r="F36" s="18">
        <f t="shared" ca="1" si="2"/>
        <v>0</v>
      </c>
      <c r="G36" s="19">
        <f t="shared" ca="1" si="1"/>
        <v>1314048677.04</v>
      </c>
    </row>
    <row r="37" spans="1:7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22493810.990000002</v>
      </c>
      <c r="E37" s="18">
        <f t="shared" ca="1" si="2"/>
        <v>0</v>
      </c>
      <c r="F37" s="18">
        <f t="shared" ca="1" si="2"/>
        <v>0</v>
      </c>
      <c r="G37" s="19">
        <f t="shared" ca="1" si="1"/>
        <v>22493810.990000002</v>
      </c>
    </row>
    <row r="38" spans="1:7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9">
        <f t="shared" ca="1" si="1"/>
        <v>0</v>
      </c>
    </row>
    <row r="39" spans="1:7" ht="12.75" customHeight="1">
      <c r="A39" s="55" t="s">
        <v>211</v>
      </c>
      <c r="B39" s="17">
        <v>1045</v>
      </c>
      <c r="C39" s="56" t="s">
        <v>147</v>
      </c>
      <c r="D39" s="18">
        <f t="shared" ref="D39:F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17125739.989999998</v>
      </c>
      <c r="E39" s="18">
        <f t="shared" ca="1" si="3"/>
        <v>0</v>
      </c>
      <c r="F39" s="18">
        <f t="shared" ca="1" si="3"/>
        <v>0</v>
      </c>
      <c r="G39" s="19">
        <f t="shared" ca="1" si="1"/>
        <v>17125739.989999998</v>
      </c>
    </row>
    <row r="40" spans="1:7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9">
        <f t="shared" ca="1" si="1"/>
        <v>0</v>
      </c>
    </row>
    <row r="41" spans="1:7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1119739.5</v>
      </c>
      <c r="E41" s="18">
        <f t="shared" ca="1" si="3"/>
        <v>0</v>
      </c>
      <c r="F41" s="18">
        <f t="shared" ca="1" si="3"/>
        <v>0</v>
      </c>
      <c r="G41" s="19">
        <f t="shared" ref="G41" ca="1" si="4">+SUM(D41:F41)</f>
        <v>1119739.5</v>
      </c>
    </row>
    <row r="42" spans="1:7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3068127.76</v>
      </c>
      <c r="E42" s="18">
        <f t="shared" ca="1" si="3"/>
        <v>0</v>
      </c>
      <c r="F42" s="18">
        <f t="shared" ca="1" si="3"/>
        <v>0</v>
      </c>
      <c r="G42" s="19">
        <f t="shared" ref="G42:G57" ca="1" si="5">+SUM(D42:F42)</f>
        <v>3068127.76</v>
      </c>
    </row>
    <row r="43" spans="1:7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9">
        <f t="shared" ca="1" si="5"/>
        <v>0</v>
      </c>
    </row>
    <row r="44" spans="1:7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258294.89</v>
      </c>
      <c r="E44" s="18">
        <f t="shared" ca="1" si="3"/>
        <v>0</v>
      </c>
      <c r="F44" s="18">
        <f t="shared" ca="1" si="3"/>
        <v>0</v>
      </c>
      <c r="G44" s="19">
        <f t="shared" ca="1" si="5"/>
        <v>258294.89</v>
      </c>
    </row>
    <row r="45" spans="1:7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9">
        <f t="shared" ca="1" si="5"/>
        <v>0</v>
      </c>
    </row>
    <row r="46" spans="1:7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9">
        <f t="shared" ca="1" si="5"/>
        <v>0</v>
      </c>
    </row>
    <row r="47" spans="1:7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9">
        <f t="shared" ca="1" si="5"/>
        <v>0</v>
      </c>
    </row>
    <row r="48" spans="1:7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9">
        <f t="shared" ca="1" si="5"/>
        <v>0</v>
      </c>
    </row>
    <row r="49" spans="1:7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9">
        <f t="shared" ref="G49" ca="1" si="6">+SUM(D49:F49)</f>
        <v>0</v>
      </c>
    </row>
    <row r="50" spans="1:7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9">
        <f t="shared" ref="G50:G52" ca="1" si="7">+SUM(D50:F50)</f>
        <v>0</v>
      </c>
    </row>
    <row r="51" spans="1:7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9">
        <f t="shared" ca="1" si="7"/>
        <v>0</v>
      </c>
    </row>
    <row r="52" spans="1:7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9">
        <f t="shared" ca="1" si="7"/>
        <v>0</v>
      </c>
    </row>
    <row r="53" spans="1:7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9">
        <f t="shared" ca="1" si="5"/>
        <v>0</v>
      </c>
    </row>
    <row r="54" spans="1:7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9">
        <f t="shared" ca="1" si="5"/>
        <v>0</v>
      </c>
    </row>
    <row r="55" spans="1:7" ht="12.75" customHeight="1">
      <c r="A55" s="55" t="s">
        <v>244</v>
      </c>
      <c r="B55" s="17">
        <v>2005</v>
      </c>
      <c r="C55" s="56" t="s">
        <v>242</v>
      </c>
      <c r="D55" s="18">
        <f t="shared" ref="D55:F72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9">
        <f t="shared" ca="1" si="5"/>
        <v>0</v>
      </c>
    </row>
    <row r="56" spans="1:7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9">
        <f t="shared" ca="1" si="5"/>
        <v>0</v>
      </c>
    </row>
    <row r="57" spans="1:7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9">
        <f t="shared" ca="1" si="5"/>
        <v>0</v>
      </c>
    </row>
    <row r="58" spans="1:7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9">
        <f t="shared" ref="G58" ca="1" si="9">+SUM(D58:F58)</f>
        <v>0</v>
      </c>
    </row>
    <row r="59" spans="1:7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9">
        <f t="shared" ref="G59:G72" ca="1" si="10">+SUM(D59:F59)</f>
        <v>0</v>
      </c>
    </row>
    <row r="60" spans="1:7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9">
        <f t="shared" ca="1" si="10"/>
        <v>0</v>
      </c>
    </row>
    <row r="61" spans="1:7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9">
        <f t="shared" ca="1" si="10"/>
        <v>0</v>
      </c>
    </row>
    <row r="62" spans="1:7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9">
        <f t="shared" ca="1" si="10"/>
        <v>0</v>
      </c>
    </row>
    <row r="63" spans="1:7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9">
        <f t="shared" ca="1" si="10"/>
        <v>0</v>
      </c>
    </row>
    <row r="64" spans="1:7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9">
        <f t="shared" ca="1" si="10"/>
        <v>0</v>
      </c>
    </row>
    <row r="65" spans="1:7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9">
        <f t="shared" ca="1" si="10"/>
        <v>0</v>
      </c>
    </row>
    <row r="66" spans="1:7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9">
        <f t="shared" ca="1" si="10"/>
        <v>0</v>
      </c>
    </row>
    <row r="67" spans="1:7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9">
        <f t="shared" ca="1" si="10"/>
        <v>0</v>
      </c>
    </row>
    <row r="68" spans="1:7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9">
        <f t="shared" ca="1" si="10"/>
        <v>0</v>
      </c>
    </row>
    <row r="69" spans="1:7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9">
        <f t="shared" ca="1" si="10"/>
        <v>0</v>
      </c>
    </row>
    <row r="70" spans="1:7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9">
        <f t="shared" ca="1" si="10"/>
        <v>0</v>
      </c>
    </row>
    <row r="71" spans="1:7" ht="12.75" customHeight="1">
      <c r="A71" s="55" t="s">
        <v>277</v>
      </c>
      <c r="B71" s="17">
        <v>3017</v>
      </c>
      <c r="C71" s="56" t="s">
        <v>247</v>
      </c>
      <c r="D71" s="18">
        <f t="shared" ca="1" si="8"/>
        <v>0</v>
      </c>
      <c r="E71" s="18">
        <f t="shared" ca="1" si="8"/>
        <v>0</v>
      </c>
      <c r="F71" s="18">
        <f t="shared" ca="1" si="8"/>
        <v>0</v>
      </c>
      <c r="G71" s="19">
        <f t="shared" ca="1" si="10"/>
        <v>0</v>
      </c>
    </row>
    <row r="72" spans="1:7" ht="12.75" customHeight="1">
      <c r="A72" s="55" t="s">
        <v>279</v>
      </c>
      <c r="B72" s="17">
        <v>3018</v>
      </c>
      <c r="C72" s="56" t="s">
        <v>247</v>
      </c>
      <c r="D72" s="18">
        <f t="shared" ca="1" si="8"/>
        <v>0</v>
      </c>
      <c r="E72" s="18">
        <f t="shared" ca="1" si="8"/>
        <v>0</v>
      </c>
      <c r="F72" s="18">
        <f t="shared" ca="1" si="8"/>
        <v>0</v>
      </c>
      <c r="G72" s="19">
        <f t="shared" ca="1" si="10"/>
        <v>0</v>
      </c>
    </row>
    <row r="73" spans="1:7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6485769139.6169872</v>
      </c>
      <c r="E73" s="48">
        <f ca="1">SUMIF($C$7:$C$72,"HD",E$7:E$72)</f>
        <v>0</v>
      </c>
      <c r="F73" s="48">
        <f ca="1">SUMIF($C$7:$C$72,"HD",F$7:F$72)</f>
        <v>0</v>
      </c>
      <c r="G73" s="48">
        <f ca="1">SUMIF($C$7:$C$72,"HD",G$7:G$72)</f>
        <v>6485769139.6169872</v>
      </c>
    </row>
    <row r="74" spans="1:7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</row>
    <row r="75" spans="1:7" ht="13.8">
      <c r="A75" s="57" t="s">
        <v>287</v>
      </c>
      <c r="B75" s="47">
        <v>9003</v>
      </c>
      <c r="C75" s="56" t="s">
        <v>288</v>
      </c>
      <c r="D75" s="48">
        <f ca="1">D73+D74</f>
        <v>6485769139.6169872</v>
      </c>
      <c r="E75" s="48">
        <f ca="1">E73+E74</f>
        <v>0</v>
      </c>
      <c r="F75" s="48">
        <f ca="1">F73+F74</f>
        <v>0</v>
      </c>
      <c r="G75" s="48">
        <f ca="1">G73+G74</f>
        <v>6485769139.6169872</v>
      </c>
    </row>
  </sheetData>
  <mergeCells count="1">
    <mergeCell ref="E2:G2"/>
  </mergeCells>
  <dataValidations count="2">
    <dataValidation type="list" allowBlank="1" showInputMessage="1" showErrorMessage="1" sqref="C2" xr:uid="{A7085B5E-07E9-49AB-8839-AFAD09DB1EE2}">
      <formula1>"Toplam,Yurtiçi,Yurtdışı"</formula1>
    </dataValidation>
    <dataValidation type="list" allowBlank="1" showInputMessage="1" showErrorMessage="1" sqref="B2" xr:uid="{F003C39C-FC81-4012-8F34-6A782263ACB2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BE0DE-A964-47B9-B039-F3F78C57A08B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334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710</v>
      </c>
      <c r="E5" s="76">
        <v>711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38</v>
      </c>
      <c r="E6" s="54" t="s">
        <v>39</v>
      </c>
      <c r="F6" s="77" t="s">
        <v>335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251864616.72</v>
      </c>
      <c r="E7" s="18">
        <f t="shared" ca="1" si="0"/>
        <v>0</v>
      </c>
      <c r="F7" s="19">
        <f t="shared" ref="F7:F40" ca="1" si="1">+SUM(D7:E7)</f>
        <v>251864616.72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394314406.59999996</v>
      </c>
      <c r="E8" s="18">
        <f t="shared" ca="1" si="0"/>
        <v>0</v>
      </c>
      <c r="F8" s="19">
        <f t="shared" ca="1" si="1"/>
        <v>394314406.59999996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600835115.04999995</v>
      </c>
      <c r="E9" s="18">
        <f t="shared" ca="1" si="0"/>
        <v>0</v>
      </c>
      <c r="F9" s="19">
        <f t="shared" ca="1" si="1"/>
        <v>600835115.04999995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1486748221.29001</v>
      </c>
      <c r="E10" s="18">
        <f t="shared" ca="1" si="0"/>
        <v>636903.49</v>
      </c>
      <c r="F10" s="19">
        <f t="shared" ca="1" si="1"/>
        <v>1487385124.78001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103005</v>
      </c>
      <c r="E11" s="18">
        <f t="shared" ca="1" si="0"/>
        <v>0</v>
      </c>
      <c r="F11" s="19">
        <f t="shared" ca="1" si="1"/>
        <v>103005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120676208.64999999</v>
      </c>
      <c r="E13" s="18">
        <f t="shared" ca="1" si="0"/>
        <v>0</v>
      </c>
      <c r="F13" s="19">
        <f t="shared" ca="1" si="1"/>
        <v>120676208.64999999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857126889.84000003</v>
      </c>
      <c r="E14" s="18">
        <f t="shared" ca="1" si="0"/>
        <v>0</v>
      </c>
      <c r="F14" s="19">
        <f t="shared" ca="1" si="1"/>
        <v>857126889.84000003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123326147</v>
      </c>
      <c r="E17" s="18">
        <f t="shared" ca="1" si="0"/>
        <v>0</v>
      </c>
      <c r="F17" s="19">
        <f t="shared" ca="1" si="1"/>
        <v>123326147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112268719.52000001</v>
      </c>
      <c r="E18" s="18">
        <f t="shared" ca="1" si="0"/>
        <v>0</v>
      </c>
      <c r="F18" s="19">
        <f t="shared" ca="1" si="1"/>
        <v>112268719.52000001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291095890.98000002</v>
      </c>
      <c r="E20" s="18">
        <f t="shared" ca="1" si="0"/>
        <v>269987.65999999997</v>
      </c>
      <c r="F20" s="19">
        <f t="shared" ca="1" si="1"/>
        <v>291365878.64000005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9792619.3399999999</v>
      </c>
      <c r="E21" s="18">
        <f t="shared" ca="1" si="0"/>
        <v>0</v>
      </c>
      <c r="F21" s="19">
        <f t="shared" ca="1" si="1"/>
        <v>9792619.3399999999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1249184544.3299999</v>
      </c>
      <c r="E22" s="18">
        <f t="shared" ca="1" si="0"/>
        <v>0</v>
      </c>
      <c r="F22" s="19">
        <f t="shared" ca="1" si="1"/>
        <v>1249184544.3299999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1464119726.4400001</v>
      </c>
      <c r="E23" s="18">
        <f t="shared" ca="1" si="2"/>
        <v>0</v>
      </c>
      <c r="F23" s="19">
        <f t="shared" ca="1" si="1"/>
        <v>1464119726.4400001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45241269.429999895</v>
      </c>
      <c r="E24" s="18">
        <f t="shared" ca="1" si="2"/>
        <v>0</v>
      </c>
      <c r="F24" s="19">
        <f t="shared" ca="1" si="1"/>
        <v>45241269.429999895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15173515.187837997</v>
      </c>
      <c r="E25" s="18">
        <f t="shared" ca="1" si="2"/>
        <v>0</v>
      </c>
      <c r="F25" s="19">
        <f t="shared" ca="1" si="1"/>
        <v>15173515.187837997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326920823.77999997</v>
      </c>
      <c r="E26" s="18">
        <f t="shared" ca="1" si="2"/>
        <v>0</v>
      </c>
      <c r="F26" s="19">
        <f t="shared" ca="1" si="1"/>
        <v>326920823.77999997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165975232.03</v>
      </c>
      <c r="E27" s="18">
        <f t="shared" ca="1" si="2"/>
        <v>18812916.32</v>
      </c>
      <c r="F27" s="19">
        <f t="shared" ca="1" si="1"/>
        <v>184788148.34999999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10956330.439999999</v>
      </c>
      <c r="E28" s="18">
        <f t="shared" ca="1" si="2"/>
        <v>0</v>
      </c>
      <c r="F28" s="19">
        <f t="shared" ca="1" si="1"/>
        <v>10956330.439999999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750591104.61500001</v>
      </c>
      <c r="E29" s="18">
        <f t="shared" ca="1" si="2"/>
        <v>0</v>
      </c>
      <c r="F29" s="19">
        <f t="shared" ca="1" si="1"/>
        <v>750591104.61500001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84589348.059999973</v>
      </c>
      <c r="E30" s="18">
        <f t="shared" ca="1" si="2"/>
        <v>0</v>
      </c>
      <c r="F30" s="19">
        <f t="shared" ca="1" si="1"/>
        <v>84589348.059999973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531524977.55500597</v>
      </c>
      <c r="E31" s="18">
        <f t="shared" ca="1" si="2"/>
        <v>0</v>
      </c>
      <c r="F31" s="19">
        <f t="shared" ca="1" si="1"/>
        <v>531524977.55500597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530764035.45000499</v>
      </c>
      <c r="E32" s="18">
        <f t="shared" ca="1" si="2"/>
        <v>0</v>
      </c>
      <c r="F32" s="19">
        <f t="shared" ca="1" si="1"/>
        <v>530764035.45000499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18732099.139999926</v>
      </c>
      <c r="E33" s="18">
        <f t="shared" ca="1" si="2"/>
        <v>11644392.32</v>
      </c>
      <c r="F33" s="19">
        <f t="shared" ca="1" si="1"/>
        <v>30376491.459999926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328654708.44999993</v>
      </c>
      <c r="E34" s="18">
        <f t="shared" ca="1" si="2"/>
        <v>0</v>
      </c>
      <c r="F34" s="19">
        <f t="shared" ca="1" si="1"/>
        <v>328654708.44999993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60464303.779999994</v>
      </c>
      <c r="E35" s="18">
        <f t="shared" ca="1" si="2"/>
        <v>0</v>
      </c>
      <c r="F35" s="19">
        <f t="shared" ca="1" si="1"/>
        <v>60464303.779999994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222654578.69999999</v>
      </c>
      <c r="E37" s="18">
        <f t="shared" ca="1" si="2"/>
        <v>1138034.7</v>
      </c>
      <c r="F37" s="19">
        <f t="shared" ca="1" si="1"/>
        <v>223792613.39999998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27559336.48</v>
      </c>
      <c r="E39" s="18">
        <f t="shared" ca="1" si="3"/>
        <v>0</v>
      </c>
      <c r="F39" s="19">
        <f t="shared" ca="1" si="1"/>
        <v>27559336.48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63822793.299999997</v>
      </c>
      <c r="E40" s="18">
        <f t="shared" ca="1" si="3"/>
        <v>0</v>
      </c>
      <c r="F40" s="19">
        <f t="shared" ca="1" si="1"/>
        <v>63822793.299999997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6883043.4299999448</v>
      </c>
      <c r="E41" s="18">
        <f t="shared" ca="1" si="3"/>
        <v>0</v>
      </c>
      <c r="F41" s="19">
        <f t="shared" ref="F41" ca="1" si="4">+SUM(D41:E41)</f>
        <v>6883043.4299999448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24240922.490000267</v>
      </c>
      <c r="E42" s="18">
        <f t="shared" ca="1" si="3"/>
        <v>0</v>
      </c>
      <c r="F42" s="19">
        <f t="shared" ref="F42:F57" ca="1" si="5">+SUM(D42:E42)</f>
        <v>24240922.490000267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-153964.91</v>
      </c>
      <c r="E43" s="18">
        <f t="shared" ca="1" si="3"/>
        <v>0</v>
      </c>
      <c r="F43" s="19">
        <f t="shared" ca="1" si="5"/>
        <v>-153964.91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5115784.6499999985</v>
      </c>
      <c r="E44" s="18">
        <f t="shared" ca="1" si="3"/>
        <v>0</v>
      </c>
      <c r="F44" s="19">
        <f t="shared" ca="1" si="5"/>
        <v>5115784.6499999985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5"/>
        <v>0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-374109.28</v>
      </c>
      <c r="E46" s="18">
        <f t="shared" ca="1" si="3"/>
        <v>0</v>
      </c>
      <c r="F46" s="19">
        <f t="shared" ca="1" si="5"/>
        <v>-374109.28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5"/>
        <v>0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1443352.0999999994</v>
      </c>
      <c r="E48" s="18">
        <f t="shared" ca="1" si="3"/>
        <v>0</v>
      </c>
      <c r="F48" s="19">
        <f t="shared" ca="1" si="5"/>
        <v>1443352.0999999994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1298178.27</v>
      </c>
      <c r="E49" s="18">
        <f t="shared" ca="1" si="3"/>
        <v>0</v>
      </c>
      <c r="F49" s="19">
        <f t="shared" ref="F49" ca="1" si="6">+SUM(D49:E49)</f>
        <v>1298178.27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7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7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7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ca="1" si="5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9">
        <f t="shared" ca="1" si="5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9">
        <f t="shared" ca="1" si="5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9">
        <f t="shared" ca="1" si="5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9">
        <f t="shared" ca="1" si="5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9">
        <f t="shared" ref="F58" ca="1" si="9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9">
        <f t="shared" ref="F59:F72" ca="1" si="10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9">
        <f t="shared" ca="1" si="10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9">
        <f t="shared" ca="1" si="10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9">
        <f t="shared" ca="1" si="10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8"/>
        <v>0</v>
      </c>
      <c r="E71" s="18">
        <f t="shared" ca="1" si="8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8"/>
        <v>0</v>
      </c>
      <c r="E72" s="18">
        <f t="shared" ca="1" si="8"/>
        <v>0</v>
      </c>
      <c r="F72" s="19">
        <f t="shared" ca="1" si="10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10183533773.907858</v>
      </c>
      <c r="E73" s="48">
        <f ca="1">SUMIF($C$7:$C$72,"HD",E$7:E$72)</f>
        <v>32502234.489999998</v>
      </c>
      <c r="F73" s="48">
        <f ca="1">SUMIF($C$7:$C$72,"HD",F$7:F$72)</f>
        <v>10216036008.397858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10183533773.907858</v>
      </c>
      <c r="E75" s="48">
        <f ca="1">E73+E74</f>
        <v>32502234.489999998</v>
      </c>
      <c r="F75" s="48">
        <f ca="1">F73+F74</f>
        <v>10216036008.397858</v>
      </c>
    </row>
  </sheetData>
  <mergeCells count="1">
    <mergeCell ref="E2:G2"/>
  </mergeCells>
  <dataValidations count="2">
    <dataValidation type="list" allowBlank="1" showInputMessage="1" showErrorMessage="1" sqref="B2" xr:uid="{C2C3BC57-9985-4DD5-8697-D329512B1A79}">
      <formula1>"Toplam,Direkt,Endirekt"</formula1>
    </dataValidation>
    <dataValidation type="list" allowBlank="1" showInputMessage="1" showErrorMessage="1" sqref="C2" xr:uid="{8CF51900-20FE-4188-B566-A117F10BADD6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6E938-0CF7-46CE-BFAB-CD410E69DD3B}">
  <dimension ref="A1:O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5" ht="15" customHeight="1">
      <c r="A1" s="1" t="s">
        <v>0</v>
      </c>
      <c r="B1" s="2"/>
      <c r="C1" s="2"/>
    </row>
    <row r="2" spans="1:15" ht="15" customHeight="1">
      <c r="A2" s="1" t="s">
        <v>336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5" ht="15" customHeight="1">
      <c r="A3" s="5" t="s">
        <v>362</v>
      </c>
      <c r="B3" s="2"/>
      <c r="C3" s="2"/>
    </row>
    <row r="4" spans="1:15" ht="22.5" customHeight="1"/>
    <row r="5" spans="1:15" ht="22.5" customHeight="1">
      <c r="D5" s="76">
        <v>701</v>
      </c>
      <c r="E5" s="76">
        <v>900</v>
      </c>
      <c r="F5" s="76">
        <v>901</v>
      </c>
      <c r="G5" s="76">
        <v>902</v>
      </c>
      <c r="H5" s="76">
        <v>703</v>
      </c>
      <c r="I5" s="76">
        <v>740</v>
      </c>
      <c r="J5" s="76">
        <v>741</v>
      </c>
      <c r="K5" s="76">
        <v>742</v>
      </c>
      <c r="L5" s="76">
        <v>743</v>
      </c>
      <c r="M5" s="76">
        <v>744</v>
      </c>
      <c r="N5" s="76">
        <v>761</v>
      </c>
      <c r="O5" s="77"/>
    </row>
    <row r="6" spans="1:15" ht="79.5" customHeight="1">
      <c r="A6" s="53" t="s">
        <v>141</v>
      </c>
      <c r="B6" s="53" t="s">
        <v>142</v>
      </c>
      <c r="C6" s="53" t="s">
        <v>143</v>
      </c>
      <c r="D6" s="54" t="s">
        <v>41</v>
      </c>
      <c r="E6" s="54" t="s">
        <v>42</v>
      </c>
      <c r="F6" s="54" t="s">
        <v>43</v>
      </c>
      <c r="G6" s="54" t="s">
        <v>44</v>
      </c>
      <c r="H6" s="54" t="s">
        <v>45</v>
      </c>
      <c r="I6" s="54" t="s">
        <v>46</v>
      </c>
      <c r="J6" s="54" t="s">
        <v>47</v>
      </c>
      <c r="K6" s="54" t="s">
        <v>48</v>
      </c>
      <c r="L6" s="54" t="s">
        <v>49</v>
      </c>
      <c r="M6" s="54" t="s">
        <v>50</v>
      </c>
      <c r="N6" s="54" t="s">
        <v>51</v>
      </c>
      <c r="O6" s="77" t="s">
        <v>337</v>
      </c>
    </row>
    <row r="7" spans="1:15" ht="12.75" customHeight="1">
      <c r="A7" s="55" t="s">
        <v>146</v>
      </c>
      <c r="B7" s="17">
        <v>1001</v>
      </c>
      <c r="C7" s="56" t="s">
        <v>147</v>
      </c>
      <c r="D7" s="19">
        <f ca="1">+E7+F7+G7</f>
        <v>353389474.01999998</v>
      </c>
      <c r="E7" s="18">
        <f t="shared" ref="E7:N22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8">
        <f t="shared" ca="1" si="0"/>
        <v>0</v>
      </c>
      <c r="G7" s="18">
        <f t="shared" ca="1" si="0"/>
        <v>353389474.01999998</v>
      </c>
      <c r="H7" s="18">
        <f t="shared" ca="1" si="0"/>
        <v>0</v>
      </c>
      <c r="I7" s="18">
        <f t="shared" ca="1" si="0"/>
        <v>208435515.17000002</v>
      </c>
      <c r="J7" s="18">
        <f t="shared" ca="1" si="0"/>
        <v>2947178.33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9">
        <f ca="1">D7+SUM(H7:N7)</f>
        <v>564772167.51999998</v>
      </c>
    </row>
    <row r="8" spans="1:15" ht="12.75" customHeight="1">
      <c r="A8" s="55" t="s">
        <v>149</v>
      </c>
      <c r="B8" s="17">
        <v>1003</v>
      </c>
      <c r="C8" s="56" t="s">
        <v>147</v>
      </c>
      <c r="D8" s="19">
        <f t="shared" ref="D8:D22" ca="1" si="1">+E8+F8+G8</f>
        <v>5963768421.9099998</v>
      </c>
      <c r="E8" s="18">
        <f t="shared" ca="1" si="0"/>
        <v>1482820143.52</v>
      </c>
      <c r="F8" s="18">
        <f t="shared" ca="1" si="0"/>
        <v>2565439766.5900002</v>
      </c>
      <c r="G8" s="18">
        <f t="shared" ca="1" si="0"/>
        <v>1915508511.8000002</v>
      </c>
      <c r="H8" s="18">
        <f t="shared" ca="1" si="0"/>
        <v>1414899481.9200001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0</v>
      </c>
      <c r="M8" s="18">
        <f t="shared" ca="1" si="0"/>
        <v>0</v>
      </c>
      <c r="N8" s="18">
        <f t="shared" ca="1" si="0"/>
        <v>0</v>
      </c>
      <c r="O8" s="19">
        <f t="shared" ref="O8:O18" ca="1" si="2">D8+SUM(H8:N8)</f>
        <v>7378667903.8299999</v>
      </c>
    </row>
    <row r="9" spans="1:15" ht="12.75" customHeight="1">
      <c r="A9" s="55" t="s">
        <v>151</v>
      </c>
      <c r="B9" s="17">
        <v>1004</v>
      </c>
      <c r="C9" s="56" t="s">
        <v>147</v>
      </c>
      <c r="D9" s="19">
        <f t="shared" ca="1" si="1"/>
        <v>6506033232.5349989</v>
      </c>
      <c r="E9" s="18">
        <f t="shared" ca="1" si="0"/>
        <v>2054710934.1999996</v>
      </c>
      <c r="F9" s="18">
        <f t="shared" ca="1" si="0"/>
        <v>2419646546.2610002</v>
      </c>
      <c r="G9" s="18">
        <f t="shared" ca="1" si="0"/>
        <v>2031675752.0739996</v>
      </c>
      <c r="H9" s="18">
        <f t="shared" ca="1" si="0"/>
        <v>1143062078.27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0</v>
      </c>
      <c r="M9" s="18">
        <f t="shared" ca="1" si="0"/>
        <v>0</v>
      </c>
      <c r="N9" s="18">
        <f t="shared" ca="1" si="0"/>
        <v>0</v>
      </c>
      <c r="O9" s="19">
        <f t="shared" ca="1" si="2"/>
        <v>7649095310.8049984</v>
      </c>
    </row>
    <row r="10" spans="1:15" ht="12.75" customHeight="1">
      <c r="A10" s="55" t="s">
        <v>153</v>
      </c>
      <c r="B10" s="17">
        <v>1005</v>
      </c>
      <c r="C10" s="56" t="s">
        <v>147</v>
      </c>
      <c r="D10" s="19">
        <f t="shared" ca="1" si="1"/>
        <v>13542320226.210003</v>
      </c>
      <c r="E10" s="18">
        <f t="shared" ca="1" si="0"/>
        <v>2911284168.2390971</v>
      </c>
      <c r="F10" s="18">
        <f t="shared" ca="1" si="0"/>
        <v>5239463272.1687622</v>
      </c>
      <c r="G10" s="18">
        <f t="shared" ca="1" si="0"/>
        <v>5391572785.8021421</v>
      </c>
      <c r="H10" s="18">
        <f t="shared" ca="1" si="0"/>
        <v>1437179113.5000501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0</v>
      </c>
      <c r="M10" s="18">
        <f t="shared" ca="1" si="0"/>
        <v>0</v>
      </c>
      <c r="N10" s="18">
        <f t="shared" ca="1" si="0"/>
        <v>0</v>
      </c>
      <c r="O10" s="19">
        <f t="shared" ca="1" si="2"/>
        <v>14979499339.710052</v>
      </c>
    </row>
    <row r="11" spans="1:15" ht="12.75" customHeight="1">
      <c r="A11" s="55" t="s">
        <v>155</v>
      </c>
      <c r="B11" s="17">
        <v>1006</v>
      </c>
      <c r="C11" s="56" t="s">
        <v>147</v>
      </c>
      <c r="D11" s="19">
        <f t="shared" ca="1" si="1"/>
        <v>31985536.560600001</v>
      </c>
      <c r="E11" s="18">
        <f t="shared" ca="1" si="0"/>
        <v>16411666.8506</v>
      </c>
      <c r="F11" s="18">
        <f t="shared" ca="1" si="0"/>
        <v>14694345.43</v>
      </c>
      <c r="G11" s="18">
        <f t="shared" ca="1" si="0"/>
        <v>879524.28</v>
      </c>
      <c r="H11" s="18">
        <f t="shared" ca="1" si="0"/>
        <v>559772198.88999999</v>
      </c>
      <c r="I11" s="18">
        <f t="shared" ca="1" si="0"/>
        <v>133630238.3523</v>
      </c>
      <c r="J11" s="18">
        <f t="shared" ca="1" si="0"/>
        <v>1685807.1259999999</v>
      </c>
      <c r="K11" s="18">
        <f t="shared" ca="1" si="0"/>
        <v>1136854.8195</v>
      </c>
      <c r="L11" s="18">
        <f t="shared" ca="1" si="0"/>
        <v>0</v>
      </c>
      <c r="M11" s="18">
        <f t="shared" ca="1" si="0"/>
        <v>736937.9375</v>
      </c>
      <c r="N11" s="18">
        <f t="shared" ca="1" si="0"/>
        <v>0</v>
      </c>
      <c r="O11" s="19">
        <f t="shared" ca="1" si="2"/>
        <v>728947573.68590009</v>
      </c>
    </row>
    <row r="12" spans="1:15" ht="12.75" customHeight="1">
      <c r="A12" s="55" t="s">
        <v>157</v>
      </c>
      <c r="B12" s="17">
        <v>1007</v>
      </c>
      <c r="C12" s="56" t="s">
        <v>147</v>
      </c>
      <c r="D12" s="19">
        <f t="shared" ca="1" si="1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9">
        <f t="shared" ca="1" si="2"/>
        <v>0</v>
      </c>
    </row>
    <row r="13" spans="1:15" ht="12.75" customHeight="1">
      <c r="A13" s="55" t="s">
        <v>159</v>
      </c>
      <c r="B13" s="17">
        <v>1008</v>
      </c>
      <c r="C13" s="56" t="s">
        <v>147</v>
      </c>
      <c r="D13" s="19">
        <f t="shared" ca="1" si="1"/>
        <v>1053710826.3599999</v>
      </c>
      <c r="E13" s="18">
        <f t="shared" ca="1" si="0"/>
        <v>99912935.790000007</v>
      </c>
      <c r="F13" s="18">
        <f t="shared" ca="1" si="0"/>
        <v>495948893.80999994</v>
      </c>
      <c r="G13" s="18">
        <f t="shared" ca="1" si="0"/>
        <v>457848996.75999999</v>
      </c>
      <c r="H13" s="18">
        <f t="shared" ca="1" si="0"/>
        <v>333706451.42000002</v>
      </c>
      <c r="I13" s="18">
        <f t="shared" ca="1" si="0"/>
        <v>0</v>
      </c>
      <c r="J13" s="18">
        <f t="shared" ca="1" si="0"/>
        <v>49847281.490000002</v>
      </c>
      <c r="K13" s="18">
        <f t="shared" ca="1" si="0"/>
        <v>28876460.650000002</v>
      </c>
      <c r="L13" s="18">
        <f t="shared" ca="1" si="0"/>
        <v>0</v>
      </c>
      <c r="M13" s="18">
        <f t="shared" ca="1" si="0"/>
        <v>20686572.600000005</v>
      </c>
      <c r="N13" s="18">
        <f t="shared" ca="1" si="0"/>
        <v>0</v>
      </c>
      <c r="O13" s="19">
        <f t="shared" ca="1" si="2"/>
        <v>1486827592.52</v>
      </c>
    </row>
    <row r="14" spans="1:15" ht="12.75" customHeight="1">
      <c r="A14" s="55" t="s">
        <v>161</v>
      </c>
      <c r="B14" s="17">
        <v>1009</v>
      </c>
      <c r="C14" s="56" t="s">
        <v>147</v>
      </c>
      <c r="D14" s="19">
        <f t="shared" ca="1" si="1"/>
        <v>15453991394.130007</v>
      </c>
      <c r="E14" s="18">
        <f t="shared" ca="1" si="0"/>
        <v>2536230829.0800085</v>
      </c>
      <c r="F14" s="18">
        <f t="shared" ca="1" si="0"/>
        <v>3263934888.8124838</v>
      </c>
      <c r="G14" s="18">
        <f t="shared" ca="1" si="0"/>
        <v>9653825676.2375145</v>
      </c>
      <c r="H14" s="18">
        <f t="shared" ca="1" si="0"/>
        <v>1169586853.8900001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0</v>
      </c>
      <c r="M14" s="18">
        <f t="shared" ca="1" si="0"/>
        <v>0</v>
      </c>
      <c r="N14" s="18">
        <f t="shared" ca="1" si="0"/>
        <v>0</v>
      </c>
      <c r="O14" s="19">
        <f t="shared" ca="1" si="2"/>
        <v>16623578248.020006</v>
      </c>
    </row>
    <row r="15" spans="1:15" ht="12.75" customHeight="1">
      <c r="A15" s="55" t="s">
        <v>163</v>
      </c>
      <c r="B15" s="17">
        <v>1010</v>
      </c>
      <c r="C15" s="56" t="s">
        <v>147</v>
      </c>
      <c r="D15" s="19">
        <f t="shared" ca="1" si="1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9">
        <f t="shared" ca="1" si="2"/>
        <v>0</v>
      </c>
    </row>
    <row r="16" spans="1:15" ht="12.75" customHeight="1">
      <c r="A16" s="55" t="s">
        <v>165</v>
      </c>
      <c r="B16" s="17">
        <v>1011</v>
      </c>
      <c r="C16" s="56" t="s">
        <v>147</v>
      </c>
      <c r="D16" s="19">
        <f t="shared" ca="1" si="1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9">
        <f t="shared" ca="1" si="2"/>
        <v>0</v>
      </c>
    </row>
    <row r="17" spans="1:15" ht="12.75" customHeight="1">
      <c r="A17" s="55" t="s">
        <v>167</v>
      </c>
      <c r="B17" s="17">
        <v>1012</v>
      </c>
      <c r="C17" s="56" t="s">
        <v>147</v>
      </c>
      <c r="D17" s="19">
        <f t="shared" ca="1" si="1"/>
        <v>87714783</v>
      </c>
      <c r="E17" s="18">
        <f t="shared" ca="1" si="0"/>
        <v>3638698</v>
      </c>
      <c r="F17" s="18">
        <f t="shared" ca="1" si="0"/>
        <v>61732423</v>
      </c>
      <c r="G17" s="18">
        <f t="shared" ca="1" si="0"/>
        <v>22343662</v>
      </c>
      <c r="H17" s="18">
        <f t="shared" ca="1" si="0"/>
        <v>12618486</v>
      </c>
      <c r="I17" s="18">
        <f t="shared" ca="1" si="0"/>
        <v>1006770917</v>
      </c>
      <c r="J17" s="18">
        <f t="shared" ca="1" si="0"/>
        <v>21545924</v>
      </c>
      <c r="K17" s="18">
        <f t="shared" ca="1" si="0"/>
        <v>26525449</v>
      </c>
      <c r="L17" s="18">
        <f t="shared" ca="1" si="0"/>
        <v>0</v>
      </c>
      <c r="M17" s="18">
        <f t="shared" ca="1" si="0"/>
        <v>14070668</v>
      </c>
      <c r="N17" s="18">
        <f t="shared" ca="1" si="0"/>
        <v>0</v>
      </c>
      <c r="O17" s="19">
        <f t="shared" ca="1" si="2"/>
        <v>1169246227</v>
      </c>
    </row>
    <row r="18" spans="1:15" ht="12.75" customHeight="1">
      <c r="A18" s="55" t="s">
        <v>169</v>
      </c>
      <c r="B18" s="17">
        <v>1013</v>
      </c>
      <c r="C18" s="56" t="s">
        <v>147</v>
      </c>
      <c r="D18" s="19">
        <f t="shared" ca="1" si="1"/>
        <v>112975003.36950001</v>
      </c>
      <c r="E18" s="18">
        <f t="shared" ca="1" si="0"/>
        <v>4116783.2168999994</v>
      </c>
      <c r="F18" s="18">
        <f t="shared" ca="1" si="0"/>
        <v>74323278.981700003</v>
      </c>
      <c r="G18" s="18">
        <f t="shared" ca="1" si="0"/>
        <v>34534941.170900002</v>
      </c>
      <c r="H18" s="18">
        <f t="shared" ca="1" si="0"/>
        <v>9097930.3900000006</v>
      </c>
      <c r="I18" s="18">
        <f t="shared" ca="1" si="0"/>
        <v>483111160.68000001</v>
      </c>
      <c r="J18" s="18">
        <f t="shared" ca="1" si="0"/>
        <v>13868882.5</v>
      </c>
      <c r="K18" s="18">
        <f t="shared" ca="1" si="0"/>
        <v>10293.900000000001</v>
      </c>
      <c r="L18" s="18">
        <f t="shared" ca="1" si="0"/>
        <v>0</v>
      </c>
      <c r="M18" s="18">
        <f t="shared" ca="1" si="0"/>
        <v>21964130.809999999</v>
      </c>
      <c r="N18" s="18">
        <f t="shared" ca="1" si="0"/>
        <v>0</v>
      </c>
      <c r="O18" s="19">
        <f t="shared" ca="1" si="2"/>
        <v>641027401.64950001</v>
      </c>
    </row>
    <row r="19" spans="1:15" ht="12.75" customHeight="1">
      <c r="A19" s="55" t="s">
        <v>171</v>
      </c>
      <c r="B19" s="17">
        <v>1016</v>
      </c>
      <c r="C19" s="56" t="s">
        <v>147</v>
      </c>
      <c r="D19" s="19">
        <f t="shared" ca="1" si="1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9">
        <f t="shared" ref="O19:O24" ca="1" si="3">D19+SUM(H19:N19)</f>
        <v>0</v>
      </c>
    </row>
    <row r="20" spans="1:15" ht="12.75" customHeight="1">
      <c r="A20" s="55" t="s">
        <v>173</v>
      </c>
      <c r="B20" s="17">
        <v>1017</v>
      </c>
      <c r="C20" s="56" t="s">
        <v>147</v>
      </c>
      <c r="D20" s="19">
        <f t="shared" ca="1" si="1"/>
        <v>6117263813.5</v>
      </c>
      <c r="E20" s="18">
        <f t="shared" ca="1" si="0"/>
        <v>2096593869.3900001</v>
      </c>
      <c r="F20" s="18">
        <f t="shared" ca="1" si="0"/>
        <v>2420553121.2199998</v>
      </c>
      <c r="G20" s="18">
        <f t="shared" ca="1" si="0"/>
        <v>1600116822.8900001</v>
      </c>
      <c r="H20" s="18">
        <f t="shared" ca="1" si="0"/>
        <v>519064928.33000004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0</v>
      </c>
      <c r="N20" s="18">
        <f t="shared" ca="1" si="0"/>
        <v>0</v>
      </c>
      <c r="O20" s="19">
        <f t="shared" ca="1" si="3"/>
        <v>6636328741.8299999</v>
      </c>
    </row>
    <row r="21" spans="1:15" ht="12.75" customHeight="1">
      <c r="A21" s="55" t="s">
        <v>175</v>
      </c>
      <c r="B21" s="17">
        <v>1018</v>
      </c>
      <c r="C21" s="56" t="s">
        <v>147</v>
      </c>
      <c r="D21" s="19">
        <f t="shared" ca="1" si="1"/>
        <v>196201712.18000001</v>
      </c>
      <c r="E21" s="18">
        <f t="shared" ca="1" si="0"/>
        <v>59157873.159999996</v>
      </c>
      <c r="F21" s="18">
        <f t="shared" ca="1" si="0"/>
        <v>39783410.280000001</v>
      </c>
      <c r="G21" s="18">
        <f t="shared" ca="1" si="0"/>
        <v>97260428.739999995</v>
      </c>
      <c r="H21" s="18">
        <f t="shared" ca="1" si="0"/>
        <v>114905365.93000001</v>
      </c>
      <c r="I21" s="18">
        <f t="shared" ca="1" si="0"/>
        <v>16201802.35</v>
      </c>
      <c r="J21" s="18">
        <f t="shared" ca="1" si="0"/>
        <v>11932.03</v>
      </c>
      <c r="K21" s="18">
        <f t="shared" ca="1" si="0"/>
        <v>135942.43</v>
      </c>
      <c r="L21" s="18">
        <f t="shared" ca="1" si="0"/>
        <v>0</v>
      </c>
      <c r="M21" s="18">
        <f t="shared" ca="1" si="0"/>
        <v>11932.03</v>
      </c>
      <c r="N21" s="18">
        <f t="shared" ca="1" si="0"/>
        <v>0</v>
      </c>
      <c r="O21" s="19">
        <f t="shared" ca="1" si="3"/>
        <v>327468686.95000005</v>
      </c>
    </row>
    <row r="22" spans="1:15" ht="12.75" customHeight="1">
      <c r="A22" s="55" t="s">
        <v>177</v>
      </c>
      <c r="B22" s="17">
        <v>1020</v>
      </c>
      <c r="C22" s="56" t="s">
        <v>147</v>
      </c>
      <c r="D22" s="19">
        <f t="shared" ca="1" si="1"/>
        <v>13323844765.940002</v>
      </c>
      <c r="E22" s="18">
        <f t="shared" ca="1" si="0"/>
        <v>4385343645.2799997</v>
      </c>
      <c r="F22" s="18">
        <f t="shared" ca="1" si="0"/>
        <v>4512704648.7800007</v>
      </c>
      <c r="G22" s="18">
        <f t="shared" ca="1" si="0"/>
        <v>4425796471.8800001</v>
      </c>
      <c r="H22" s="18">
        <f t="shared" ca="1" si="0"/>
        <v>3105152359.0900002</v>
      </c>
      <c r="I22" s="18">
        <f t="shared" ca="1" si="0"/>
        <v>11773554378.84</v>
      </c>
      <c r="J22" s="18">
        <f t="shared" ca="1" si="0"/>
        <v>1633039280.8400002</v>
      </c>
      <c r="K22" s="18">
        <f t="shared" ca="1" si="0"/>
        <v>3.88</v>
      </c>
      <c r="L22" s="18">
        <f t="shared" ca="1" si="0"/>
        <v>0</v>
      </c>
      <c r="M22" s="18">
        <f t="shared" ca="1" si="0"/>
        <v>18093.61</v>
      </c>
      <c r="N22" s="18">
        <f t="shared" ca="1" si="0"/>
        <v>0</v>
      </c>
      <c r="O22" s="19">
        <f t="shared" ca="1" si="3"/>
        <v>29835608882.200005</v>
      </c>
    </row>
    <row r="23" spans="1:15" ht="12.75" customHeight="1">
      <c r="A23" s="55" t="s">
        <v>179</v>
      </c>
      <c r="B23" s="17">
        <v>1022</v>
      </c>
      <c r="C23" s="56" t="s">
        <v>147</v>
      </c>
      <c r="D23" s="19">
        <f ca="1">+E23+F23+G23</f>
        <v>3790204402.8399992</v>
      </c>
      <c r="E23" s="18">
        <f t="shared" ref="E23:N38" ca="1" si="4">IFERROR(IF($C$2="Yurtiçi",INDIRECT("'"&amp;$B$2&amp;"'!"&amp;ADDRESS(MATCH($B23,INDIRECT("'"&amp;$B$2&amp;"'!$B$1:$B$1095"),0),MATCH(E$5,INDIRECT("'"&amp;$B$2&amp;"'!5:5"),0))),IF($C$2="Yurtdışı",INDIRECT("'"&amp;$B$2&amp;"'!"&amp;ADDRESS(MATCH($B23,INDIRECT("'"&amp;$B$2&amp;"'!$B$1:$B$1095"),0),MATCH(E$5,INDIRECT("'"&amp;$B$2&amp;"'!5:5"),0)+1)),INDIRECT("'"&amp;$B$2&amp;"'!"&amp;ADDRESS(MATCH($B23,INDIRECT("'"&amp;$B$2&amp;"'!$B$1:$B$1095"),0),MATCH(E$5,INDIRECT("'"&amp;$B$2&amp;"'!5:5"),0)))+INDIRECT("'"&amp;$B$2&amp;"'!"&amp;ADDRESS(MATCH($B23,INDIRECT("'"&amp;$B$2&amp;"'!$B$1:$B$1095"),0),MATCH(E$5,INDIRECT("'"&amp;$B$2&amp;"'!5:5"),0)+1)))),0)</f>
        <v>310466628.39999998</v>
      </c>
      <c r="F23" s="18">
        <f t="shared" ca="1" si="4"/>
        <v>1956417406.9876068</v>
      </c>
      <c r="G23" s="18">
        <f t="shared" ca="1" si="4"/>
        <v>1523320367.4523928</v>
      </c>
      <c r="H23" s="18">
        <f t="shared" ca="1" si="4"/>
        <v>896783334.96000004</v>
      </c>
      <c r="I23" s="18">
        <f t="shared" ca="1" si="4"/>
        <v>781125169.75</v>
      </c>
      <c r="J23" s="18">
        <f t="shared" ca="1" si="4"/>
        <v>13256268.5</v>
      </c>
      <c r="K23" s="18">
        <f t="shared" ca="1" si="4"/>
        <v>19405040.93</v>
      </c>
      <c r="L23" s="18">
        <f t="shared" ca="1" si="4"/>
        <v>0</v>
      </c>
      <c r="M23" s="18">
        <f t="shared" ca="1" si="4"/>
        <v>4304541.26</v>
      </c>
      <c r="N23" s="18">
        <f t="shared" ca="1" si="4"/>
        <v>0</v>
      </c>
      <c r="O23" s="19">
        <f t="shared" ca="1" si="3"/>
        <v>5505078758.2399998</v>
      </c>
    </row>
    <row r="24" spans="1:15" ht="12.75" customHeight="1">
      <c r="A24" s="55" t="s">
        <v>181</v>
      </c>
      <c r="B24" s="17">
        <v>1025</v>
      </c>
      <c r="C24" s="56" t="s">
        <v>147</v>
      </c>
      <c r="D24" s="19">
        <f ca="1">+E24+F24+G24</f>
        <v>514168629.75999832</v>
      </c>
      <c r="E24" s="18">
        <f t="shared" ca="1" si="4"/>
        <v>62195122.749999337</v>
      </c>
      <c r="F24" s="18">
        <f t="shared" ca="1" si="4"/>
        <v>291419360.95999902</v>
      </c>
      <c r="G24" s="18">
        <f t="shared" ca="1" si="4"/>
        <v>160554146.04999992</v>
      </c>
      <c r="H24" s="18">
        <f t="shared" ca="1" si="4"/>
        <v>253601650.68000311</v>
      </c>
      <c r="I24" s="18">
        <f t="shared" ca="1" si="4"/>
        <v>963906994.76000202</v>
      </c>
      <c r="J24" s="18">
        <f t="shared" ca="1" si="4"/>
        <v>21043551.620000087</v>
      </c>
      <c r="K24" s="18">
        <f t="shared" ca="1" si="4"/>
        <v>19453507.510000087</v>
      </c>
      <c r="L24" s="18">
        <f t="shared" ca="1" si="4"/>
        <v>0</v>
      </c>
      <c r="M24" s="18">
        <f t="shared" ca="1" si="4"/>
        <v>0</v>
      </c>
      <c r="N24" s="18">
        <f t="shared" ca="1" si="4"/>
        <v>0</v>
      </c>
      <c r="O24" s="19">
        <f t="shared" ca="1" si="3"/>
        <v>1772174334.3300035</v>
      </c>
    </row>
    <row r="25" spans="1:15" ht="12.75" customHeight="1">
      <c r="A25" s="55" t="s">
        <v>183</v>
      </c>
      <c r="B25" s="17">
        <v>1027</v>
      </c>
      <c r="C25" s="56" t="s">
        <v>147</v>
      </c>
      <c r="D25" s="19">
        <f t="shared" ref="D25:D72" ca="1" si="5">+E25+F25+G25</f>
        <v>15193138.959600002</v>
      </c>
      <c r="E25" s="18">
        <f t="shared" ca="1" si="4"/>
        <v>5597216.5179829998</v>
      </c>
      <c r="F25" s="18">
        <f t="shared" ca="1" si="4"/>
        <v>8613442.6531310007</v>
      </c>
      <c r="G25" s="18">
        <f t="shared" ca="1" si="4"/>
        <v>982479.78848600003</v>
      </c>
      <c r="H25" s="18">
        <f t="shared" ca="1" si="4"/>
        <v>34342970.880000003</v>
      </c>
      <c r="I25" s="18">
        <f t="shared" ca="1" si="4"/>
        <v>58669144.616204992</v>
      </c>
      <c r="J25" s="18">
        <f t="shared" ca="1" si="4"/>
        <v>193076.32900100003</v>
      </c>
      <c r="K25" s="18">
        <f t="shared" ca="1" si="4"/>
        <v>532903.81552200019</v>
      </c>
      <c r="L25" s="18">
        <f t="shared" ca="1" si="4"/>
        <v>0</v>
      </c>
      <c r="M25" s="18">
        <f t="shared" ca="1" si="4"/>
        <v>44522.149534000004</v>
      </c>
      <c r="N25" s="18">
        <f t="shared" ca="1" si="4"/>
        <v>0</v>
      </c>
      <c r="O25" s="19">
        <f t="shared" ref="O25:O36" ca="1" si="6">D25+SUM(H25:N25)</f>
        <v>108975756.749862</v>
      </c>
    </row>
    <row r="26" spans="1:15" ht="12.75" customHeight="1">
      <c r="A26" s="55" t="s">
        <v>185</v>
      </c>
      <c r="B26" s="17">
        <v>1028</v>
      </c>
      <c r="C26" s="56" t="s">
        <v>147</v>
      </c>
      <c r="D26" s="19">
        <f t="shared" ca="1" si="5"/>
        <v>3407848531.2600002</v>
      </c>
      <c r="E26" s="18">
        <f t="shared" ca="1" si="4"/>
        <v>372897368.82080144</v>
      </c>
      <c r="F26" s="18">
        <f t="shared" ca="1" si="4"/>
        <v>2717909811.8864317</v>
      </c>
      <c r="G26" s="18">
        <f t="shared" ca="1" si="4"/>
        <v>317041350.55276728</v>
      </c>
      <c r="H26" s="18">
        <f t="shared" ca="1" si="4"/>
        <v>215425777.36000001</v>
      </c>
      <c r="I26" s="18">
        <f t="shared" ca="1" si="4"/>
        <v>0</v>
      </c>
      <c r="J26" s="18">
        <f t="shared" ca="1" si="4"/>
        <v>0</v>
      </c>
      <c r="K26" s="18">
        <f t="shared" ca="1" si="4"/>
        <v>0</v>
      </c>
      <c r="L26" s="18">
        <f t="shared" ca="1" si="4"/>
        <v>0</v>
      </c>
      <c r="M26" s="18">
        <f t="shared" ca="1" si="4"/>
        <v>0</v>
      </c>
      <c r="N26" s="18">
        <f t="shared" ca="1" si="4"/>
        <v>0</v>
      </c>
      <c r="O26" s="19">
        <f t="shared" ca="1" si="6"/>
        <v>3623274308.6200004</v>
      </c>
    </row>
    <row r="27" spans="1:15" ht="12.75" customHeight="1">
      <c r="A27" s="55" t="s">
        <v>187</v>
      </c>
      <c r="B27" s="17">
        <v>1030</v>
      </c>
      <c r="C27" s="56" t="s">
        <v>147</v>
      </c>
      <c r="D27" s="19">
        <f t="shared" ca="1" si="5"/>
        <v>1655349252.6800001</v>
      </c>
      <c r="E27" s="18">
        <f t="shared" ca="1" si="4"/>
        <v>76218421.969999999</v>
      </c>
      <c r="F27" s="18">
        <f t="shared" ca="1" si="4"/>
        <v>157343435.44</v>
      </c>
      <c r="G27" s="18">
        <f t="shared" ca="1" si="4"/>
        <v>1421787395.27</v>
      </c>
      <c r="H27" s="18">
        <f t="shared" ca="1" si="4"/>
        <v>642005336.91999996</v>
      </c>
      <c r="I27" s="18">
        <f t="shared" ca="1" si="4"/>
        <v>1673399941.0200002</v>
      </c>
      <c r="J27" s="18">
        <f t="shared" ca="1" si="4"/>
        <v>63259529.940000005</v>
      </c>
      <c r="K27" s="18">
        <f t="shared" ca="1" si="4"/>
        <v>23321269.84</v>
      </c>
      <c r="L27" s="18">
        <f t="shared" ca="1" si="4"/>
        <v>0</v>
      </c>
      <c r="M27" s="18">
        <f t="shared" ca="1" si="4"/>
        <v>21904043.710000001</v>
      </c>
      <c r="N27" s="18">
        <f t="shared" ca="1" si="4"/>
        <v>0</v>
      </c>
      <c r="O27" s="19">
        <f t="shared" ca="1" si="6"/>
        <v>4079239374.1100006</v>
      </c>
    </row>
    <row r="28" spans="1:15" ht="12.75" customHeight="1">
      <c r="A28" s="55" t="s">
        <v>189</v>
      </c>
      <c r="B28" s="17">
        <v>1031</v>
      </c>
      <c r="C28" s="56" t="s">
        <v>147</v>
      </c>
      <c r="D28" s="19">
        <f t="shared" ca="1" si="5"/>
        <v>488003293.05000001</v>
      </c>
      <c r="E28" s="18">
        <f t="shared" ca="1" si="4"/>
        <v>5541913.1799999997</v>
      </c>
      <c r="F28" s="18">
        <f t="shared" ca="1" si="4"/>
        <v>366974240.94999999</v>
      </c>
      <c r="G28" s="18">
        <f t="shared" ca="1" si="4"/>
        <v>115487138.92</v>
      </c>
      <c r="H28" s="18">
        <f t="shared" ca="1" si="4"/>
        <v>10495279.82</v>
      </c>
      <c r="I28" s="18">
        <f t="shared" ca="1" si="4"/>
        <v>0</v>
      </c>
      <c r="J28" s="18">
        <f t="shared" ca="1" si="4"/>
        <v>0</v>
      </c>
      <c r="K28" s="18">
        <f t="shared" ca="1" si="4"/>
        <v>0</v>
      </c>
      <c r="L28" s="18">
        <f t="shared" ca="1" si="4"/>
        <v>0</v>
      </c>
      <c r="M28" s="18">
        <f t="shared" ca="1" si="4"/>
        <v>0</v>
      </c>
      <c r="N28" s="18">
        <f t="shared" ca="1" si="4"/>
        <v>0</v>
      </c>
      <c r="O28" s="19">
        <f t="shared" ca="1" si="6"/>
        <v>498498572.87</v>
      </c>
    </row>
    <row r="29" spans="1:15" ht="12.75" customHeight="1">
      <c r="A29" s="55" t="s">
        <v>191</v>
      </c>
      <c r="B29" s="17">
        <v>1032</v>
      </c>
      <c r="C29" s="56" t="s">
        <v>147</v>
      </c>
      <c r="D29" s="19">
        <f t="shared" ca="1" si="5"/>
        <v>1365936472.4918003</v>
      </c>
      <c r="E29" s="18">
        <f t="shared" ca="1" si="4"/>
        <v>154345232.00614429</v>
      </c>
      <c r="F29" s="18">
        <f t="shared" ca="1" si="4"/>
        <v>834059358.05377591</v>
      </c>
      <c r="G29" s="18">
        <f t="shared" ca="1" si="4"/>
        <v>377531882.43188</v>
      </c>
      <c r="H29" s="18">
        <f t="shared" ca="1" si="4"/>
        <v>812473288.23000002</v>
      </c>
      <c r="I29" s="18">
        <f t="shared" ca="1" si="4"/>
        <v>3839515127.8537998</v>
      </c>
      <c r="J29" s="18">
        <f t="shared" ca="1" si="4"/>
        <v>151064822.7622</v>
      </c>
      <c r="K29" s="18">
        <f t="shared" ca="1" si="4"/>
        <v>345085478.83939999</v>
      </c>
      <c r="L29" s="18">
        <f t="shared" ca="1" si="4"/>
        <v>0</v>
      </c>
      <c r="M29" s="18">
        <f t="shared" ca="1" si="4"/>
        <v>140862260.26409999</v>
      </c>
      <c r="N29" s="18">
        <f t="shared" ca="1" si="4"/>
        <v>0</v>
      </c>
      <c r="O29" s="19">
        <f t="shared" ca="1" si="6"/>
        <v>6654937450.4413004</v>
      </c>
    </row>
    <row r="30" spans="1:15" ht="12.75" customHeight="1">
      <c r="A30" s="55" t="s">
        <v>193</v>
      </c>
      <c r="B30" s="17">
        <v>1034</v>
      </c>
      <c r="C30" s="56" t="s">
        <v>147</v>
      </c>
      <c r="D30" s="19">
        <f t="shared" ca="1" si="5"/>
        <v>26300600.57</v>
      </c>
      <c r="E30" s="18">
        <f t="shared" ca="1" si="4"/>
        <v>8901339.9148355592</v>
      </c>
      <c r="F30" s="18">
        <f t="shared" ca="1" si="4"/>
        <v>9295348.7367288824</v>
      </c>
      <c r="G30" s="18">
        <f t="shared" ca="1" si="4"/>
        <v>8103911.9184355596</v>
      </c>
      <c r="H30" s="18">
        <f t="shared" ca="1" si="4"/>
        <v>43253831.11999996</v>
      </c>
      <c r="I30" s="18">
        <f t="shared" ca="1" si="4"/>
        <v>108301084.65000001</v>
      </c>
      <c r="J30" s="18">
        <f t="shared" ca="1" si="4"/>
        <v>3397979.659999989</v>
      </c>
      <c r="K30" s="18">
        <f t="shared" ca="1" si="4"/>
        <v>5738424.1999999704</v>
      </c>
      <c r="L30" s="18">
        <f t="shared" ca="1" si="4"/>
        <v>0</v>
      </c>
      <c r="M30" s="18">
        <f t="shared" ca="1" si="4"/>
        <v>2543608.4599999906</v>
      </c>
      <c r="N30" s="18">
        <f t="shared" ca="1" si="4"/>
        <v>0</v>
      </c>
      <c r="O30" s="19">
        <f t="shared" ca="1" si="6"/>
        <v>189535528.65999991</v>
      </c>
    </row>
    <row r="31" spans="1:15" ht="12.75" customHeight="1">
      <c r="A31" s="55" t="s">
        <v>195</v>
      </c>
      <c r="B31" s="17">
        <v>1035</v>
      </c>
      <c r="C31" s="56" t="s">
        <v>147</v>
      </c>
      <c r="D31" s="19">
        <f t="shared" ca="1" si="5"/>
        <v>967671423.798069</v>
      </c>
      <c r="E31" s="18">
        <f t="shared" ca="1" si="4"/>
        <v>83505269.224372</v>
      </c>
      <c r="F31" s="18">
        <f t="shared" ca="1" si="4"/>
        <v>238520007.31185502</v>
      </c>
      <c r="G31" s="18">
        <f t="shared" ca="1" si="4"/>
        <v>645646147.26184201</v>
      </c>
      <c r="H31" s="18">
        <f t="shared" ca="1" si="4"/>
        <v>269848432.24999994</v>
      </c>
      <c r="I31" s="18">
        <f t="shared" ca="1" si="4"/>
        <v>3100623942.6392493</v>
      </c>
      <c r="J31" s="18">
        <f t="shared" ca="1" si="4"/>
        <v>47067117.412482992</v>
      </c>
      <c r="K31" s="18">
        <f t="shared" ca="1" si="4"/>
        <v>44925819.443022996</v>
      </c>
      <c r="L31" s="18">
        <f t="shared" ca="1" si="4"/>
        <v>0</v>
      </c>
      <c r="M31" s="18">
        <f t="shared" ca="1" si="4"/>
        <v>42231530.067612998</v>
      </c>
      <c r="N31" s="18">
        <f t="shared" ca="1" si="4"/>
        <v>0</v>
      </c>
      <c r="O31" s="19">
        <f t="shared" ca="1" si="6"/>
        <v>4472368265.6104374</v>
      </c>
    </row>
    <row r="32" spans="1:15" ht="12.75" customHeight="1">
      <c r="A32" s="55" t="s">
        <v>197</v>
      </c>
      <c r="B32" s="17">
        <v>1036</v>
      </c>
      <c r="C32" s="56" t="s">
        <v>147</v>
      </c>
      <c r="D32" s="19">
        <f t="shared" ca="1" si="5"/>
        <v>653542880.3400414</v>
      </c>
      <c r="E32" s="18">
        <f t="shared" ca="1" si="4"/>
        <v>129690784.47000955</v>
      </c>
      <c r="F32" s="18">
        <f t="shared" ca="1" si="4"/>
        <v>286538587.12000042</v>
      </c>
      <c r="G32" s="18">
        <f t="shared" ca="1" si="4"/>
        <v>237313508.75003147</v>
      </c>
      <c r="H32" s="18">
        <f t="shared" ca="1" si="4"/>
        <v>995648405.55993021</v>
      </c>
      <c r="I32" s="18">
        <f t="shared" ca="1" si="4"/>
        <v>2022651491.3199391</v>
      </c>
      <c r="J32" s="18">
        <f t="shared" ca="1" si="4"/>
        <v>138602331.49002436</v>
      </c>
      <c r="K32" s="18">
        <f t="shared" ca="1" si="4"/>
        <v>47436991.760006122</v>
      </c>
      <c r="L32" s="18">
        <f t="shared" ca="1" si="4"/>
        <v>0</v>
      </c>
      <c r="M32" s="18">
        <f t="shared" ca="1" si="4"/>
        <v>66983790.939998142</v>
      </c>
      <c r="N32" s="18">
        <f t="shared" ca="1" si="4"/>
        <v>0</v>
      </c>
      <c r="O32" s="19">
        <f t="shared" ca="1" si="6"/>
        <v>3924865891.4099398</v>
      </c>
    </row>
    <row r="33" spans="1:15" ht="12.75" customHeight="1">
      <c r="A33" s="55" t="s">
        <v>199</v>
      </c>
      <c r="B33" s="17">
        <v>1037</v>
      </c>
      <c r="C33" s="56" t="s">
        <v>147</v>
      </c>
      <c r="D33" s="19">
        <f t="shared" ca="1" si="5"/>
        <v>31755208.910000026</v>
      </c>
      <c r="E33" s="18">
        <f t="shared" ca="1" si="4"/>
        <v>7829569.6500000292</v>
      </c>
      <c r="F33" s="18">
        <f t="shared" ca="1" si="4"/>
        <v>346875.44</v>
      </c>
      <c r="G33" s="18">
        <f t="shared" ca="1" si="4"/>
        <v>23578763.819999997</v>
      </c>
      <c r="H33" s="18">
        <f t="shared" ca="1" si="4"/>
        <v>321084916.53999406</v>
      </c>
      <c r="I33" s="18">
        <f t="shared" ca="1" si="4"/>
        <v>42474235.269993171</v>
      </c>
      <c r="J33" s="18">
        <f t="shared" ca="1" si="4"/>
        <v>515758.08000000042</v>
      </c>
      <c r="K33" s="18">
        <f t="shared" ca="1" si="4"/>
        <v>722185.42999999877</v>
      </c>
      <c r="L33" s="18">
        <f t="shared" ca="1" si="4"/>
        <v>0</v>
      </c>
      <c r="M33" s="18">
        <f t="shared" ca="1" si="4"/>
        <v>2622360.0699999905</v>
      </c>
      <c r="N33" s="18">
        <f t="shared" ca="1" si="4"/>
        <v>0</v>
      </c>
      <c r="O33" s="19">
        <f t="shared" ca="1" si="6"/>
        <v>399174664.29998726</v>
      </c>
    </row>
    <row r="34" spans="1:15" ht="12.75" customHeight="1">
      <c r="A34" s="55" t="s">
        <v>201</v>
      </c>
      <c r="B34" s="17">
        <v>1038</v>
      </c>
      <c r="C34" s="56" t="s">
        <v>147</v>
      </c>
      <c r="D34" s="19">
        <f t="shared" ca="1" si="5"/>
        <v>289891854.91999996</v>
      </c>
      <c r="E34" s="18">
        <f t="shared" ca="1" si="4"/>
        <v>34749769.439999998</v>
      </c>
      <c r="F34" s="18">
        <f t="shared" ca="1" si="4"/>
        <v>255142085.47999999</v>
      </c>
      <c r="G34" s="18">
        <f t="shared" ca="1" si="4"/>
        <v>0</v>
      </c>
      <c r="H34" s="18">
        <f t="shared" ca="1" si="4"/>
        <v>53845516.850000001</v>
      </c>
      <c r="I34" s="18">
        <f t="shared" ca="1" si="4"/>
        <v>882442754.38</v>
      </c>
      <c r="J34" s="18">
        <f t="shared" ca="1" si="4"/>
        <v>69420841.030000001</v>
      </c>
      <c r="K34" s="18">
        <f t="shared" ca="1" si="4"/>
        <v>18214638.969999999</v>
      </c>
      <c r="L34" s="18">
        <f t="shared" ca="1" si="4"/>
        <v>0</v>
      </c>
      <c r="M34" s="18">
        <f t="shared" ca="1" si="4"/>
        <v>6102039.29</v>
      </c>
      <c r="N34" s="18">
        <f t="shared" ca="1" si="4"/>
        <v>0</v>
      </c>
      <c r="O34" s="19">
        <f t="shared" ca="1" si="6"/>
        <v>1319917645.4400001</v>
      </c>
    </row>
    <row r="35" spans="1:15" ht="12.75" customHeight="1">
      <c r="A35" s="55" t="s">
        <v>203</v>
      </c>
      <c r="B35" s="17">
        <v>1039</v>
      </c>
      <c r="C35" s="56" t="s">
        <v>147</v>
      </c>
      <c r="D35" s="19">
        <f t="shared" ca="1" si="5"/>
        <v>44285317.280000009</v>
      </c>
      <c r="E35" s="18">
        <f t="shared" ca="1" si="4"/>
        <v>11639841.280000009</v>
      </c>
      <c r="F35" s="18">
        <f t="shared" ca="1" si="4"/>
        <v>14125311</v>
      </c>
      <c r="G35" s="18">
        <f t="shared" ca="1" si="4"/>
        <v>18520165</v>
      </c>
      <c r="H35" s="18">
        <f t="shared" ca="1" si="4"/>
        <v>47660545.25</v>
      </c>
      <c r="I35" s="18">
        <f t="shared" ca="1" si="4"/>
        <v>88391091.090000004</v>
      </c>
      <c r="J35" s="18">
        <f t="shared" ca="1" si="4"/>
        <v>5100971.67</v>
      </c>
      <c r="K35" s="18">
        <f t="shared" ca="1" si="4"/>
        <v>0</v>
      </c>
      <c r="L35" s="18">
        <f t="shared" ca="1" si="4"/>
        <v>0</v>
      </c>
      <c r="M35" s="18">
        <f t="shared" ca="1" si="4"/>
        <v>0</v>
      </c>
      <c r="N35" s="18">
        <f t="shared" ca="1" si="4"/>
        <v>0</v>
      </c>
      <c r="O35" s="19">
        <f t="shared" ca="1" si="6"/>
        <v>185437925.28999999</v>
      </c>
    </row>
    <row r="36" spans="1:15" ht="12.75" customHeight="1">
      <c r="A36" s="55" t="s">
        <v>205</v>
      </c>
      <c r="B36" s="17">
        <v>1040</v>
      </c>
      <c r="C36" s="56" t="s">
        <v>147</v>
      </c>
      <c r="D36" s="19">
        <f t="shared" ca="1" si="5"/>
        <v>0</v>
      </c>
      <c r="E36" s="18">
        <f t="shared" ca="1" si="4"/>
        <v>0</v>
      </c>
      <c r="F36" s="18">
        <f t="shared" ca="1" si="4"/>
        <v>0</v>
      </c>
      <c r="G36" s="18">
        <f t="shared" ca="1" si="4"/>
        <v>0</v>
      </c>
      <c r="H36" s="18">
        <f t="shared" ca="1" si="4"/>
        <v>0</v>
      </c>
      <c r="I36" s="18">
        <f t="shared" ca="1" si="4"/>
        <v>0</v>
      </c>
      <c r="J36" s="18">
        <f t="shared" ca="1" si="4"/>
        <v>0</v>
      </c>
      <c r="K36" s="18">
        <f t="shared" ca="1" si="4"/>
        <v>0</v>
      </c>
      <c r="L36" s="18">
        <f t="shared" ca="1" si="4"/>
        <v>0</v>
      </c>
      <c r="M36" s="18">
        <f t="shared" ca="1" si="4"/>
        <v>0</v>
      </c>
      <c r="N36" s="18">
        <f t="shared" ca="1" si="4"/>
        <v>0</v>
      </c>
      <c r="O36" s="19">
        <f t="shared" ca="1" si="6"/>
        <v>0</v>
      </c>
    </row>
    <row r="37" spans="1:15" ht="12.75" customHeight="1">
      <c r="A37" s="55" t="s">
        <v>207</v>
      </c>
      <c r="B37" s="17">
        <v>1043</v>
      </c>
      <c r="C37" s="56" t="s">
        <v>147</v>
      </c>
      <c r="D37" s="19">
        <f t="shared" ca="1" si="5"/>
        <v>2839485970.3398409</v>
      </c>
      <c r="E37" s="18">
        <f t="shared" ca="1" si="4"/>
        <v>196688778.73993894</v>
      </c>
      <c r="F37" s="18">
        <f t="shared" ca="1" si="4"/>
        <v>1861931405.2199001</v>
      </c>
      <c r="G37" s="18">
        <f t="shared" ca="1" si="4"/>
        <v>780865786.38000202</v>
      </c>
      <c r="H37" s="18">
        <f t="shared" ca="1" si="4"/>
        <v>73118627.359999999</v>
      </c>
      <c r="I37" s="18">
        <f t="shared" ca="1" si="4"/>
        <v>0</v>
      </c>
      <c r="J37" s="18">
        <f t="shared" ca="1" si="4"/>
        <v>0</v>
      </c>
      <c r="K37" s="18">
        <f t="shared" ca="1" si="4"/>
        <v>0</v>
      </c>
      <c r="L37" s="18">
        <f t="shared" ca="1" si="4"/>
        <v>0</v>
      </c>
      <c r="M37" s="18">
        <f t="shared" ca="1" si="4"/>
        <v>0</v>
      </c>
      <c r="N37" s="18">
        <f t="shared" ca="1" si="4"/>
        <v>0</v>
      </c>
      <c r="O37" s="19">
        <f t="shared" ref="O37:O44" ca="1" si="7">D37+SUM(H37:N37)</f>
        <v>2912604597.699841</v>
      </c>
    </row>
    <row r="38" spans="1:15" ht="12.75" customHeight="1">
      <c r="A38" s="55" t="s">
        <v>209</v>
      </c>
      <c r="B38" s="17">
        <v>1044</v>
      </c>
      <c r="C38" s="56" t="s">
        <v>147</v>
      </c>
      <c r="D38" s="19">
        <f t="shared" ca="1" si="5"/>
        <v>277267916.25999999</v>
      </c>
      <c r="E38" s="18">
        <f t="shared" ca="1" si="4"/>
        <v>240088350.95999998</v>
      </c>
      <c r="F38" s="18">
        <f t="shared" ca="1" si="4"/>
        <v>37179565.299999997</v>
      </c>
      <c r="G38" s="18">
        <f t="shared" ca="1" si="4"/>
        <v>0</v>
      </c>
      <c r="H38" s="18">
        <f t="shared" ca="1" si="4"/>
        <v>508671730.30000001</v>
      </c>
      <c r="I38" s="18">
        <f t="shared" ca="1" si="4"/>
        <v>0</v>
      </c>
      <c r="J38" s="18">
        <f t="shared" ca="1" si="4"/>
        <v>0</v>
      </c>
      <c r="K38" s="18">
        <f t="shared" ca="1" si="4"/>
        <v>0</v>
      </c>
      <c r="L38" s="18">
        <f t="shared" ca="1" si="4"/>
        <v>0</v>
      </c>
      <c r="M38" s="18">
        <f t="shared" ca="1" si="4"/>
        <v>0</v>
      </c>
      <c r="N38" s="18">
        <f t="shared" ca="1" si="4"/>
        <v>0</v>
      </c>
      <c r="O38" s="19">
        <f t="shared" ca="1" si="7"/>
        <v>785939646.55999994</v>
      </c>
    </row>
    <row r="39" spans="1:15" ht="12.75" customHeight="1">
      <c r="A39" s="55" t="s">
        <v>211</v>
      </c>
      <c r="B39" s="17">
        <v>1045</v>
      </c>
      <c r="C39" s="56" t="s">
        <v>147</v>
      </c>
      <c r="D39" s="19">
        <f t="shared" ca="1" si="5"/>
        <v>55441514.119999997</v>
      </c>
      <c r="E39" s="18">
        <f t="shared" ref="E39:N54" ca="1" si="8">IFERROR(IF($C$2="Yurtiçi",INDIRECT("'"&amp;$B$2&amp;"'!"&amp;ADDRESS(MATCH($B39,INDIRECT("'"&amp;$B$2&amp;"'!$B$1:$B$1095"),0),MATCH(E$5,INDIRECT("'"&amp;$B$2&amp;"'!5:5"),0))),IF($C$2="Yurtdışı",INDIRECT("'"&amp;$B$2&amp;"'!"&amp;ADDRESS(MATCH($B39,INDIRECT("'"&amp;$B$2&amp;"'!$B$1:$B$1095"),0),MATCH(E$5,INDIRECT("'"&amp;$B$2&amp;"'!5:5"),0)+1)),INDIRECT("'"&amp;$B$2&amp;"'!"&amp;ADDRESS(MATCH($B39,INDIRECT("'"&amp;$B$2&amp;"'!$B$1:$B$1095"),0),MATCH(E$5,INDIRECT("'"&amp;$B$2&amp;"'!5:5"),0)))+INDIRECT("'"&amp;$B$2&amp;"'!"&amp;ADDRESS(MATCH($B39,INDIRECT("'"&amp;$B$2&amp;"'!$B$1:$B$1095"),0),MATCH(E$5,INDIRECT("'"&amp;$B$2&amp;"'!5:5"),0)+1)))),0)</f>
        <v>7354650.8600000003</v>
      </c>
      <c r="F39" s="18">
        <f t="shared" ca="1" si="8"/>
        <v>35210008.140000001</v>
      </c>
      <c r="G39" s="18">
        <f t="shared" ca="1" si="8"/>
        <v>12876855.119999999</v>
      </c>
      <c r="H39" s="18">
        <f t="shared" ca="1" si="8"/>
        <v>168576820.90000001</v>
      </c>
      <c r="I39" s="18">
        <f t="shared" ca="1" si="8"/>
        <v>191408299.75</v>
      </c>
      <c r="J39" s="18">
        <f t="shared" ca="1" si="8"/>
        <v>2960146.34</v>
      </c>
      <c r="K39" s="18">
        <f t="shared" ca="1" si="8"/>
        <v>0</v>
      </c>
      <c r="L39" s="18">
        <f t="shared" ca="1" si="8"/>
        <v>0</v>
      </c>
      <c r="M39" s="18">
        <f t="shared" ca="1" si="8"/>
        <v>3130603.54</v>
      </c>
      <c r="N39" s="18">
        <f t="shared" ca="1" si="8"/>
        <v>0</v>
      </c>
      <c r="O39" s="19">
        <f t="shared" ca="1" si="7"/>
        <v>421517384.64999998</v>
      </c>
    </row>
    <row r="40" spans="1:15" ht="12.75" customHeight="1">
      <c r="A40" s="55" t="s">
        <v>213</v>
      </c>
      <c r="B40" s="17">
        <v>1046</v>
      </c>
      <c r="C40" s="56" t="s">
        <v>147</v>
      </c>
      <c r="D40" s="19">
        <f t="shared" ca="1" si="5"/>
        <v>28865899.329999998</v>
      </c>
      <c r="E40" s="18">
        <f t="shared" ca="1" si="8"/>
        <v>2458074.5099999998</v>
      </c>
      <c r="F40" s="18">
        <f t="shared" ca="1" si="8"/>
        <v>12417521.630000001</v>
      </c>
      <c r="G40" s="18">
        <f t="shared" ca="1" si="8"/>
        <v>13990303.189999999</v>
      </c>
      <c r="H40" s="18">
        <f t="shared" ca="1" si="8"/>
        <v>32534367.739999998</v>
      </c>
      <c r="I40" s="18">
        <f t="shared" ca="1" si="8"/>
        <v>164258242.37</v>
      </c>
      <c r="J40" s="18">
        <f t="shared" ca="1" si="8"/>
        <v>3119096.35</v>
      </c>
      <c r="K40" s="18">
        <f t="shared" ca="1" si="8"/>
        <v>0</v>
      </c>
      <c r="L40" s="18">
        <f t="shared" ca="1" si="8"/>
        <v>0</v>
      </c>
      <c r="M40" s="18">
        <f t="shared" ca="1" si="8"/>
        <v>0</v>
      </c>
      <c r="N40" s="18">
        <f t="shared" ca="1" si="8"/>
        <v>0</v>
      </c>
      <c r="O40" s="19">
        <f t="shared" ca="1" si="7"/>
        <v>228777605.79000002</v>
      </c>
    </row>
    <row r="41" spans="1:15" ht="12.75" customHeight="1">
      <c r="A41" s="55" t="s">
        <v>215</v>
      </c>
      <c r="B41" s="17">
        <v>1048</v>
      </c>
      <c r="C41" s="56" t="s">
        <v>147</v>
      </c>
      <c r="D41" s="19">
        <f t="shared" ca="1" si="5"/>
        <v>165095674.07000721</v>
      </c>
      <c r="E41" s="18">
        <f t="shared" ca="1" si="8"/>
        <v>73841315.670006722</v>
      </c>
      <c r="F41" s="18">
        <f t="shared" ca="1" si="8"/>
        <v>32719120.490000181</v>
      </c>
      <c r="G41" s="18">
        <f t="shared" ca="1" si="8"/>
        <v>58535237.910000309</v>
      </c>
      <c r="H41" s="18">
        <f t="shared" ca="1" si="8"/>
        <v>198441694.38000029</v>
      </c>
      <c r="I41" s="18">
        <f t="shared" ca="1" si="8"/>
        <v>1271691454.2899466</v>
      </c>
      <c r="J41" s="18">
        <f t="shared" ca="1" si="8"/>
        <v>64707763.980001368</v>
      </c>
      <c r="K41" s="18">
        <f t="shared" ca="1" si="8"/>
        <v>24265077.440000594</v>
      </c>
      <c r="L41" s="18">
        <f t="shared" ca="1" si="8"/>
        <v>0</v>
      </c>
      <c r="M41" s="18">
        <f t="shared" ca="1" si="8"/>
        <v>535085724.57998979</v>
      </c>
      <c r="N41" s="18">
        <f t="shared" ca="1" si="8"/>
        <v>0</v>
      </c>
      <c r="O41" s="19">
        <f t="shared" ref="O41" ca="1" si="9">D41+SUM(H41:N41)</f>
        <v>2259287388.7399459</v>
      </c>
    </row>
    <row r="42" spans="1:15" ht="12.75" customHeight="1">
      <c r="A42" s="55" t="s">
        <v>217</v>
      </c>
      <c r="B42" s="17">
        <v>1049</v>
      </c>
      <c r="C42" s="56" t="s">
        <v>147</v>
      </c>
      <c r="D42" s="19">
        <f t="shared" ca="1" si="5"/>
        <v>15104976.16999995</v>
      </c>
      <c r="E42" s="18">
        <f t="shared" ca="1" si="8"/>
        <v>8291829.4799999744</v>
      </c>
      <c r="F42" s="18">
        <f t="shared" ca="1" si="8"/>
        <v>0</v>
      </c>
      <c r="G42" s="18">
        <f t="shared" ca="1" si="8"/>
        <v>6813146.6899999743</v>
      </c>
      <c r="H42" s="18">
        <f t="shared" ca="1" si="8"/>
        <v>76316783.51000011</v>
      </c>
      <c r="I42" s="18">
        <f t="shared" ca="1" si="8"/>
        <v>73894497.840000123</v>
      </c>
      <c r="J42" s="18">
        <f t="shared" ca="1" si="8"/>
        <v>1240287.7300000039</v>
      </c>
      <c r="K42" s="18">
        <f t="shared" ca="1" si="8"/>
        <v>1075073.9700000065</v>
      </c>
      <c r="L42" s="18">
        <f t="shared" ca="1" si="8"/>
        <v>0</v>
      </c>
      <c r="M42" s="18">
        <f t="shared" ca="1" si="8"/>
        <v>1068851.5400000059</v>
      </c>
      <c r="N42" s="18">
        <f t="shared" ca="1" si="8"/>
        <v>0</v>
      </c>
      <c r="O42" s="19">
        <f t="shared" ca="1" si="7"/>
        <v>168700470.76000017</v>
      </c>
    </row>
    <row r="43" spans="1:15" ht="12.75" customHeight="1">
      <c r="A43" s="55" t="s">
        <v>219</v>
      </c>
      <c r="B43" s="17">
        <v>1051</v>
      </c>
      <c r="C43" s="56" t="s">
        <v>147</v>
      </c>
      <c r="D43" s="19">
        <f t="shared" ca="1" si="5"/>
        <v>-1509612.84</v>
      </c>
      <c r="E43" s="18">
        <f t="shared" ca="1" si="8"/>
        <v>-60323.61</v>
      </c>
      <c r="F43" s="18">
        <f t="shared" ca="1" si="8"/>
        <v>-1449289.23</v>
      </c>
      <c r="G43" s="18">
        <f t="shared" ca="1" si="8"/>
        <v>0</v>
      </c>
      <c r="H43" s="18">
        <f t="shared" ca="1" si="8"/>
        <v>0</v>
      </c>
      <c r="I43" s="18">
        <f t="shared" ca="1" si="8"/>
        <v>-1692073.8</v>
      </c>
      <c r="J43" s="18">
        <f t="shared" ca="1" si="8"/>
        <v>-346243.39999999997</v>
      </c>
      <c r="K43" s="18">
        <f t="shared" ca="1" si="8"/>
        <v>-942.71</v>
      </c>
      <c r="L43" s="18">
        <f t="shared" ca="1" si="8"/>
        <v>0</v>
      </c>
      <c r="M43" s="18">
        <f t="shared" ca="1" si="8"/>
        <v>-942.71</v>
      </c>
      <c r="N43" s="18">
        <f t="shared" ca="1" si="8"/>
        <v>0</v>
      </c>
      <c r="O43" s="19">
        <f t="shared" ca="1" si="7"/>
        <v>-3549815.46</v>
      </c>
    </row>
    <row r="44" spans="1:15" ht="12.75" customHeight="1">
      <c r="A44" s="55" t="s">
        <v>221</v>
      </c>
      <c r="B44" s="17">
        <v>1052</v>
      </c>
      <c r="C44" s="56" t="s">
        <v>147</v>
      </c>
      <c r="D44" s="19">
        <f t="shared" ca="1" si="5"/>
        <v>913967.06</v>
      </c>
      <c r="E44" s="18">
        <f t="shared" ca="1" si="8"/>
        <v>79575.819999999963</v>
      </c>
      <c r="F44" s="18">
        <f t="shared" ca="1" si="8"/>
        <v>0</v>
      </c>
      <c r="G44" s="18">
        <f t="shared" ca="1" si="8"/>
        <v>834391.24000000011</v>
      </c>
      <c r="H44" s="18">
        <f t="shared" ca="1" si="8"/>
        <v>1717982.7200000011</v>
      </c>
      <c r="I44" s="18">
        <f t="shared" ca="1" si="8"/>
        <v>17351130.159999996</v>
      </c>
      <c r="J44" s="18">
        <f t="shared" ca="1" si="8"/>
        <v>245124.48999999996</v>
      </c>
      <c r="K44" s="18">
        <f t="shared" ca="1" si="8"/>
        <v>112876.70000000006</v>
      </c>
      <c r="L44" s="18">
        <f t="shared" ca="1" si="8"/>
        <v>0</v>
      </c>
      <c r="M44" s="18">
        <f t="shared" ca="1" si="8"/>
        <v>42852.999999999985</v>
      </c>
      <c r="N44" s="18">
        <f t="shared" ca="1" si="8"/>
        <v>0</v>
      </c>
      <c r="O44" s="19">
        <f t="shared" ca="1" si="7"/>
        <v>20383934.129999995</v>
      </c>
    </row>
    <row r="45" spans="1:15" ht="12.75" customHeight="1">
      <c r="A45" s="55" t="s">
        <v>223</v>
      </c>
      <c r="B45" s="17">
        <v>1053</v>
      </c>
      <c r="C45" s="56" t="s">
        <v>147</v>
      </c>
      <c r="D45" s="19">
        <f t="shared" ca="1" si="5"/>
        <v>15951294.01</v>
      </c>
      <c r="E45" s="18">
        <f t="shared" ca="1" si="8"/>
        <v>15951294.01</v>
      </c>
      <c r="F45" s="18">
        <f t="shared" ca="1" si="8"/>
        <v>0</v>
      </c>
      <c r="G45" s="18">
        <f t="shared" ca="1" si="8"/>
        <v>0</v>
      </c>
      <c r="H45" s="18">
        <f t="shared" ca="1" si="8"/>
        <v>339023645.26999998</v>
      </c>
      <c r="I45" s="18">
        <f t="shared" ca="1" si="8"/>
        <v>120079428.09000002</v>
      </c>
      <c r="J45" s="18">
        <f t="shared" ca="1" si="8"/>
        <v>656797.81999999995</v>
      </c>
      <c r="K45" s="18">
        <f t="shared" ca="1" si="8"/>
        <v>1965831.7</v>
      </c>
      <c r="L45" s="18">
        <f t="shared" ca="1" si="8"/>
        <v>0</v>
      </c>
      <c r="M45" s="18">
        <f t="shared" ca="1" si="8"/>
        <v>917421.96</v>
      </c>
      <c r="N45" s="18">
        <f t="shared" ca="1" si="8"/>
        <v>0</v>
      </c>
      <c r="O45" s="19">
        <f t="shared" ref="O45:O57" ca="1" si="10">D45+SUM(H45:N45)</f>
        <v>478594418.84999996</v>
      </c>
    </row>
    <row r="46" spans="1:15" ht="12.75" customHeight="1">
      <c r="A46" s="55" t="s">
        <v>225</v>
      </c>
      <c r="B46" s="17">
        <v>1055</v>
      </c>
      <c r="C46" s="56" t="s">
        <v>147</v>
      </c>
      <c r="D46" s="19">
        <f t="shared" ca="1" si="5"/>
        <v>-40954.04</v>
      </c>
      <c r="E46" s="18">
        <f t="shared" ca="1" si="8"/>
        <v>-15079.24</v>
      </c>
      <c r="F46" s="18">
        <f t="shared" ca="1" si="8"/>
        <v>-25874.799999999999</v>
      </c>
      <c r="G46" s="18">
        <f t="shared" ca="1" si="8"/>
        <v>0</v>
      </c>
      <c r="H46" s="18">
        <f t="shared" ca="1" si="8"/>
        <v>194.18</v>
      </c>
      <c r="I46" s="18">
        <f t="shared" ca="1" si="8"/>
        <v>-349825.93</v>
      </c>
      <c r="J46" s="18">
        <f t="shared" ca="1" si="8"/>
        <v>-5965.6</v>
      </c>
      <c r="K46" s="18">
        <f t="shared" ca="1" si="8"/>
        <v>-16267.77</v>
      </c>
      <c r="L46" s="18">
        <f t="shared" ca="1" si="8"/>
        <v>0</v>
      </c>
      <c r="M46" s="18">
        <f t="shared" ca="1" si="8"/>
        <v>-5422.59</v>
      </c>
      <c r="N46" s="18">
        <f t="shared" ca="1" si="8"/>
        <v>0</v>
      </c>
      <c r="O46" s="19">
        <f t="shared" ca="1" si="10"/>
        <v>-418241.75</v>
      </c>
    </row>
    <row r="47" spans="1:15" ht="12.75" customHeight="1">
      <c r="A47" s="55" t="s">
        <v>227</v>
      </c>
      <c r="B47" s="17">
        <v>1056</v>
      </c>
      <c r="C47" s="56" t="s">
        <v>147</v>
      </c>
      <c r="D47" s="19">
        <f t="shared" ca="1" si="5"/>
        <v>187274.69999999955</v>
      </c>
      <c r="E47" s="18">
        <f t="shared" ca="1" si="8"/>
        <v>0</v>
      </c>
      <c r="F47" s="18">
        <f t="shared" ca="1" si="8"/>
        <v>142113.34999999977</v>
      </c>
      <c r="G47" s="18">
        <f t="shared" ca="1" si="8"/>
        <v>45161.349999999773</v>
      </c>
      <c r="H47" s="18">
        <f t="shared" ca="1" si="8"/>
        <v>7931360.4900000002</v>
      </c>
      <c r="I47" s="18">
        <f t="shared" ca="1" si="8"/>
        <v>454279.1100000001</v>
      </c>
      <c r="J47" s="18">
        <f t="shared" ca="1" si="8"/>
        <v>141045.34</v>
      </c>
      <c r="K47" s="18">
        <f t="shared" ca="1" si="8"/>
        <v>95.750000000000028</v>
      </c>
      <c r="L47" s="18">
        <f t="shared" ca="1" si="8"/>
        <v>0</v>
      </c>
      <c r="M47" s="18">
        <f t="shared" ca="1" si="8"/>
        <v>8398.6200000000026</v>
      </c>
      <c r="N47" s="18">
        <f t="shared" ca="1" si="8"/>
        <v>0</v>
      </c>
      <c r="O47" s="19">
        <f t="shared" ca="1" si="10"/>
        <v>8722454.0099999998</v>
      </c>
    </row>
    <row r="48" spans="1:15" ht="12.75" customHeight="1">
      <c r="A48" s="55" t="s">
        <v>229</v>
      </c>
      <c r="B48" s="17">
        <v>1057</v>
      </c>
      <c r="C48" s="56" t="s">
        <v>147</v>
      </c>
      <c r="D48" s="19">
        <f t="shared" ca="1" si="5"/>
        <v>44420666.169999778</v>
      </c>
      <c r="E48" s="18">
        <f t="shared" ca="1" si="8"/>
        <v>31180865.498884495</v>
      </c>
      <c r="F48" s="18">
        <f t="shared" ca="1" si="8"/>
        <v>8583881.4453256764</v>
      </c>
      <c r="G48" s="18">
        <f t="shared" ca="1" si="8"/>
        <v>4655919.2257896084</v>
      </c>
      <c r="H48" s="18">
        <f t="shared" ca="1" si="8"/>
        <v>33816431.160000049</v>
      </c>
      <c r="I48" s="18">
        <f t="shared" ca="1" si="8"/>
        <v>105736121.72000083</v>
      </c>
      <c r="J48" s="18">
        <f t="shared" ca="1" si="8"/>
        <v>1618252.4099999934</v>
      </c>
      <c r="K48" s="18">
        <f t="shared" ca="1" si="8"/>
        <v>6998360.9400000339</v>
      </c>
      <c r="L48" s="18">
        <f t="shared" ca="1" si="8"/>
        <v>0</v>
      </c>
      <c r="M48" s="18">
        <f t="shared" ca="1" si="8"/>
        <v>1079970.4199999881</v>
      </c>
      <c r="N48" s="18">
        <f t="shared" ca="1" si="8"/>
        <v>0</v>
      </c>
      <c r="O48" s="19">
        <f t="shared" ca="1" si="10"/>
        <v>193669802.82000068</v>
      </c>
    </row>
    <row r="49" spans="1:15" ht="12.75" customHeight="1">
      <c r="A49" s="55" t="s">
        <v>231</v>
      </c>
      <c r="B49" s="17">
        <v>1058</v>
      </c>
      <c r="C49" s="56" t="s">
        <v>147</v>
      </c>
      <c r="D49" s="19">
        <f t="shared" ca="1" si="5"/>
        <v>9349708.1799999997</v>
      </c>
      <c r="E49" s="18">
        <f t="shared" ca="1" si="8"/>
        <v>1061642.06</v>
      </c>
      <c r="F49" s="18">
        <f t="shared" ca="1" si="8"/>
        <v>8288066.1200000001</v>
      </c>
      <c r="G49" s="18">
        <f t="shared" ca="1" si="8"/>
        <v>0</v>
      </c>
      <c r="H49" s="18">
        <f t="shared" ca="1" si="8"/>
        <v>63025099.409999996</v>
      </c>
      <c r="I49" s="18">
        <f t="shared" ca="1" si="8"/>
        <v>6814487.2599999998</v>
      </c>
      <c r="J49" s="18">
        <f t="shared" ca="1" si="8"/>
        <v>1287804.6299999999</v>
      </c>
      <c r="K49" s="18">
        <f t="shared" ca="1" si="8"/>
        <v>954226.09</v>
      </c>
      <c r="L49" s="18">
        <f t="shared" ca="1" si="8"/>
        <v>0</v>
      </c>
      <c r="M49" s="18">
        <f t="shared" ca="1" si="8"/>
        <v>873897.2</v>
      </c>
      <c r="N49" s="18">
        <f t="shared" ca="1" si="8"/>
        <v>0</v>
      </c>
      <c r="O49" s="19">
        <f t="shared" ref="O49:O52" ca="1" si="11">D49+SUM(H49:N49)</f>
        <v>82305222.770000011</v>
      </c>
    </row>
    <row r="50" spans="1:15" ht="12.75" customHeight="1">
      <c r="A50" s="55" t="s">
        <v>233</v>
      </c>
      <c r="B50" s="17">
        <v>1059</v>
      </c>
      <c r="C50" s="56" t="s">
        <v>147</v>
      </c>
      <c r="D50" s="19">
        <f t="shared" ca="1" si="5"/>
        <v>0</v>
      </c>
      <c r="E50" s="18">
        <f t="shared" ca="1" si="8"/>
        <v>0</v>
      </c>
      <c r="F50" s="18">
        <f t="shared" ca="1" si="8"/>
        <v>0</v>
      </c>
      <c r="G50" s="18">
        <f t="shared" ca="1" si="8"/>
        <v>0</v>
      </c>
      <c r="H50" s="18">
        <f t="shared" ca="1" si="8"/>
        <v>67556.53</v>
      </c>
      <c r="I50" s="18">
        <f t="shared" ca="1" si="8"/>
        <v>0</v>
      </c>
      <c r="J50" s="18">
        <f t="shared" ca="1" si="8"/>
        <v>0</v>
      </c>
      <c r="K50" s="18">
        <f t="shared" ca="1" si="8"/>
        <v>0</v>
      </c>
      <c r="L50" s="18">
        <f t="shared" ca="1" si="8"/>
        <v>0</v>
      </c>
      <c r="M50" s="18">
        <f t="shared" ca="1" si="8"/>
        <v>0</v>
      </c>
      <c r="N50" s="18">
        <f t="shared" ca="1" si="8"/>
        <v>0</v>
      </c>
      <c r="O50" s="19">
        <f t="shared" ca="1" si="11"/>
        <v>67556.53</v>
      </c>
    </row>
    <row r="51" spans="1:15" ht="12.75" customHeight="1">
      <c r="A51" s="55" t="s">
        <v>235</v>
      </c>
      <c r="B51" s="17">
        <v>1060</v>
      </c>
      <c r="C51" s="56" t="s">
        <v>147</v>
      </c>
      <c r="D51" s="19">
        <f t="shared" ca="1" si="5"/>
        <v>0</v>
      </c>
      <c r="E51" s="18">
        <f t="shared" ca="1" si="8"/>
        <v>0</v>
      </c>
      <c r="F51" s="18">
        <f t="shared" ca="1" si="8"/>
        <v>0</v>
      </c>
      <c r="G51" s="18">
        <f t="shared" ca="1" si="8"/>
        <v>0</v>
      </c>
      <c r="H51" s="18">
        <f t="shared" ca="1" si="8"/>
        <v>0</v>
      </c>
      <c r="I51" s="18">
        <f t="shared" ca="1" si="8"/>
        <v>0</v>
      </c>
      <c r="J51" s="18">
        <f t="shared" ca="1" si="8"/>
        <v>0</v>
      </c>
      <c r="K51" s="18">
        <f t="shared" ca="1" si="8"/>
        <v>0</v>
      </c>
      <c r="L51" s="18">
        <f t="shared" ca="1" si="8"/>
        <v>0</v>
      </c>
      <c r="M51" s="18">
        <f t="shared" ca="1" si="8"/>
        <v>0</v>
      </c>
      <c r="N51" s="18">
        <f t="shared" ca="1" si="8"/>
        <v>0</v>
      </c>
      <c r="O51" s="19">
        <f t="shared" ca="1" si="11"/>
        <v>0</v>
      </c>
    </row>
    <row r="52" spans="1:15" ht="12.75" customHeight="1">
      <c r="A52" s="55" t="s">
        <v>237</v>
      </c>
      <c r="B52" s="17">
        <v>1061</v>
      </c>
      <c r="C52" s="56" t="s">
        <v>147</v>
      </c>
      <c r="D52" s="19">
        <f t="shared" ca="1" si="5"/>
        <v>0</v>
      </c>
      <c r="E52" s="18">
        <f t="shared" ca="1" si="8"/>
        <v>0</v>
      </c>
      <c r="F52" s="18">
        <f t="shared" ca="1" si="8"/>
        <v>0</v>
      </c>
      <c r="G52" s="18">
        <f t="shared" ca="1" si="8"/>
        <v>0</v>
      </c>
      <c r="H52" s="18">
        <f t="shared" ca="1" si="8"/>
        <v>0</v>
      </c>
      <c r="I52" s="18">
        <f t="shared" ca="1" si="8"/>
        <v>0</v>
      </c>
      <c r="J52" s="18">
        <f t="shared" ca="1" si="8"/>
        <v>0</v>
      </c>
      <c r="K52" s="18">
        <f t="shared" ca="1" si="8"/>
        <v>0</v>
      </c>
      <c r="L52" s="18">
        <f t="shared" ca="1" si="8"/>
        <v>0</v>
      </c>
      <c r="M52" s="18">
        <f t="shared" ca="1" si="8"/>
        <v>0</v>
      </c>
      <c r="N52" s="18">
        <f t="shared" ca="1" si="8"/>
        <v>0</v>
      </c>
      <c r="O52" s="19">
        <f t="shared" ca="1" si="11"/>
        <v>0</v>
      </c>
    </row>
    <row r="53" spans="1:15" ht="12.75" customHeight="1">
      <c r="A53" s="55" t="s">
        <v>239</v>
      </c>
      <c r="B53" s="17">
        <v>2001</v>
      </c>
      <c r="C53" s="56" t="s">
        <v>147</v>
      </c>
      <c r="D53" s="19">
        <f t="shared" ca="1" si="5"/>
        <v>0</v>
      </c>
      <c r="E53" s="18">
        <f t="shared" ca="1" si="8"/>
        <v>0</v>
      </c>
      <c r="F53" s="18">
        <f t="shared" ca="1" si="8"/>
        <v>0</v>
      </c>
      <c r="G53" s="18">
        <f t="shared" ca="1" si="8"/>
        <v>0</v>
      </c>
      <c r="H53" s="18">
        <f t="shared" ca="1" si="8"/>
        <v>0</v>
      </c>
      <c r="I53" s="18">
        <f t="shared" ca="1" si="8"/>
        <v>0</v>
      </c>
      <c r="J53" s="18">
        <f t="shared" ca="1" si="8"/>
        <v>0</v>
      </c>
      <c r="K53" s="18">
        <f t="shared" ca="1" si="8"/>
        <v>0</v>
      </c>
      <c r="L53" s="18">
        <f t="shared" ca="1" si="8"/>
        <v>0</v>
      </c>
      <c r="M53" s="18">
        <f t="shared" ca="1" si="8"/>
        <v>0</v>
      </c>
      <c r="N53" s="18">
        <f t="shared" ca="1" si="8"/>
        <v>0</v>
      </c>
      <c r="O53" s="19">
        <f t="shared" ca="1" si="10"/>
        <v>0</v>
      </c>
    </row>
    <row r="54" spans="1:15" ht="12.75" customHeight="1">
      <c r="A54" s="55" t="s">
        <v>241</v>
      </c>
      <c r="B54" s="17">
        <v>2002</v>
      </c>
      <c r="C54" s="56" t="s">
        <v>242</v>
      </c>
      <c r="D54" s="19">
        <f t="shared" ca="1" si="5"/>
        <v>0</v>
      </c>
      <c r="E54" s="18">
        <f t="shared" ca="1" si="8"/>
        <v>0</v>
      </c>
      <c r="F54" s="18">
        <f t="shared" ca="1" si="8"/>
        <v>0</v>
      </c>
      <c r="G54" s="18">
        <f t="shared" ca="1" si="8"/>
        <v>0</v>
      </c>
      <c r="H54" s="18">
        <f t="shared" ca="1" si="8"/>
        <v>0</v>
      </c>
      <c r="I54" s="18">
        <f t="shared" ca="1" si="8"/>
        <v>0</v>
      </c>
      <c r="J54" s="18">
        <f t="shared" ca="1" si="8"/>
        <v>0</v>
      </c>
      <c r="K54" s="18">
        <f t="shared" ca="1" si="8"/>
        <v>0</v>
      </c>
      <c r="L54" s="18">
        <f t="shared" ca="1" si="8"/>
        <v>0</v>
      </c>
      <c r="M54" s="18">
        <f t="shared" ca="1" si="8"/>
        <v>0</v>
      </c>
      <c r="N54" s="18">
        <f t="shared" ca="1" si="8"/>
        <v>0</v>
      </c>
      <c r="O54" s="19">
        <f t="shared" ca="1" si="10"/>
        <v>0</v>
      </c>
    </row>
    <row r="55" spans="1:15" ht="12.75" customHeight="1">
      <c r="A55" s="55" t="s">
        <v>244</v>
      </c>
      <c r="B55" s="17">
        <v>2005</v>
      </c>
      <c r="C55" s="56" t="s">
        <v>242</v>
      </c>
      <c r="D55" s="19">
        <f t="shared" ca="1" si="5"/>
        <v>0</v>
      </c>
      <c r="E55" s="18">
        <f t="shared" ref="E55:N70" ca="1" si="12">IFERROR(IF($C$2="Yurtiçi",INDIRECT("'"&amp;$B$2&amp;"'!"&amp;ADDRESS(MATCH($B55,INDIRECT("'"&amp;$B$2&amp;"'!$B$1:$B$1095"),0),MATCH(E$5,INDIRECT("'"&amp;$B$2&amp;"'!5:5"),0))),IF($C$2="Yurtdışı",INDIRECT("'"&amp;$B$2&amp;"'!"&amp;ADDRESS(MATCH($B55,INDIRECT("'"&amp;$B$2&amp;"'!$B$1:$B$1095"),0),MATCH(E$5,INDIRECT("'"&amp;$B$2&amp;"'!5:5"),0)+1)),INDIRECT("'"&amp;$B$2&amp;"'!"&amp;ADDRESS(MATCH($B55,INDIRECT("'"&amp;$B$2&amp;"'!$B$1:$B$1095"),0),MATCH(E$5,INDIRECT("'"&amp;$B$2&amp;"'!5:5"),0)))+INDIRECT("'"&amp;$B$2&amp;"'!"&amp;ADDRESS(MATCH($B55,INDIRECT("'"&amp;$B$2&amp;"'!$B$1:$B$1095"),0),MATCH(E$5,INDIRECT("'"&amp;$B$2&amp;"'!5:5"),0)+1)))),0)</f>
        <v>0</v>
      </c>
      <c r="F55" s="18">
        <f t="shared" ca="1" si="12"/>
        <v>0</v>
      </c>
      <c r="G55" s="18">
        <f t="shared" ca="1" si="12"/>
        <v>0</v>
      </c>
      <c r="H55" s="18">
        <f t="shared" ca="1" si="12"/>
        <v>0</v>
      </c>
      <c r="I55" s="18">
        <f t="shared" ca="1" si="12"/>
        <v>0</v>
      </c>
      <c r="J55" s="18">
        <f t="shared" ca="1" si="12"/>
        <v>0</v>
      </c>
      <c r="K55" s="18">
        <f t="shared" ca="1" si="12"/>
        <v>0</v>
      </c>
      <c r="L55" s="18">
        <f t="shared" ca="1" si="12"/>
        <v>0</v>
      </c>
      <c r="M55" s="18">
        <f t="shared" ca="1" si="12"/>
        <v>0</v>
      </c>
      <c r="N55" s="18">
        <f t="shared" ca="1" si="12"/>
        <v>0</v>
      </c>
      <c r="O55" s="19">
        <f t="shared" ca="1" si="10"/>
        <v>0</v>
      </c>
    </row>
    <row r="56" spans="1:15" ht="12.75" customHeight="1">
      <c r="A56" s="55" t="s">
        <v>246</v>
      </c>
      <c r="B56" s="17">
        <v>2006</v>
      </c>
      <c r="C56" s="56" t="s">
        <v>247</v>
      </c>
      <c r="D56" s="19">
        <f t="shared" ca="1" si="5"/>
        <v>0</v>
      </c>
      <c r="E56" s="18">
        <f t="shared" ca="1" si="12"/>
        <v>0</v>
      </c>
      <c r="F56" s="18">
        <f t="shared" ca="1" si="12"/>
        <v>0</v>
      </c>
      <c r="G56" s="18">
        <f t="shared" ca="1" si="12"/>
        <v>0</v>
      </c>
      <c r="H56" s="18">
        <f t="shared" ca="1" si="12"/>
        <v>0</v>
      </c>
      <c r="I56" s="18">
        <f t="shared" ca="1" si="12"/>
        <v>0</v>
      </c>
      <c r="J56" s="18">
        <f t="shared" ca="1" si="12"/>
        <v>0</v>
      </c>
      <c r="K56" s="18">
        <f t="shared" ca="1" si="12"/>
        <v>0</v>
      </c>
      <c r="L56" s="18">
        <f t="shared" ca="1" si="12"/>
        <v>0</v>
      </c>
      <c r="M56" s="18">
        <f t="shared" ca="1" si="12"/>
        <v>0</v>
      </c>
      <c r="N56" s="18">
        <f t="shared" ca="1" si="12"/>
        <v>0</v>
      </c>
      <c r="O56" s="19">
        <f t="shared" ca="1" si="10"/>
        <v>0</v>
      </c>
    </row>
    <row r="57" spans="1:15" ht="12.75" customHeight="1">
      <c r="A57" s="55" t="s">
        <v>249</v>
      </c>
      <c r="B57" s="17">
        <v>2007</v>
      </c>
      <c r="C57" s="56" t="s">
        <v>242</v>
      </c>
      <c r="D57" s="19">
        <f t="shared" ca="1" si="5"/>
        <v>0</v>
      </c>
      <c r="E57" s="18">
        <f t="shared" ca="1" si="12"/>
        <v>0</v>
      </c>
      <c r="F57" s="18">
        <f t="shared" ca="1" si="12"/>
        <v>0</v>
      </c>
      <c r="G57" s="18">
        <f t="shared" ca="1" si="12"/>
        <v>0</v>
      </c>
      <c r="H57" s="18">
        <f t="shared" ca="1" si="12"/>
        <v>0</v>
      </c>
      <c r="I57" s="18">
        <f t="shared" ca="1" si="12"/>
        <v>0</v>
      </c>
      <c r="J57" s="18">
        <f t="shared" ca="1" si="12"/>
        <v>0</v>
      </c>
      <c r="K57" s="18">
        <f t="shared" ca="1" si="12"/>
        <v>0</v>
      </c>
      <c r="L57" s="18">
        <f t="shared" ca="1" si="12"/>
        <v>0</v>
      </c>
      <c r="M57" s="18">
        <f t="shared" ca="1" si="12"/>
        <v>0</v>
      </c>
      <c r="N57" s="18">
        <f t="shared" ca="1" si="12"/>
        <v>0</v>
      </c>
      <c r="O57" s="19">
        <f t="shared" ca="1" si="10"/>
        <v>0</v>
      </c>
    </row>
    <row r="58" spans="1:15" ht="12.75" customHeight="1">
      <c r="A58" s="55" t="s">
        <v>251</v>
      </c>
      <c r="B58" s="17">
        <v>2008</v>
      </c>
      <c r="C58" s="56" t="s">
        <v>242</v>
      </c>
      <c r="D58" s="19">
        <f t="shared" ca="1" si="5"/>
        <v>0</v>
      </c>
      <c r="E58" s="18">
        <f t="shared" ca="1" si="12"/>
        <v>0</v>
      </c>
      <c r="F58" s="18">
        <f t="shared" ca="1" si="12"/>
        <v>0</v>
      </c>
      <c r="G58" s="18">
        <f t="shared" ca="1" si="12"/>
        <v>0</v>
      </c>
      <c r="H58" s="18">
        <f t="shared" ca="1" si="12"/>
        <v>0</v>
      </c>
      <c r="I58" s="18">
        <f t="shared" ca="1" si="12"/>
        <v>0</v>
      </c>
      <c r="J58" s="18">
        <f t="shared" ca="1" si="12"/>
        <v>0</v>
      </c>
      <c r="K58" s="18">
        <f t="shared" ca="1" si="12"/>
        <v>0</v>
      </c>
      <c r="L58" s="18">
        <f t="shared" ca="1" si="12"/>
        <v>0</v>
      </c>
      <c r="M58" s="18">
        <f t="shared" ca="1" si="12"/>
        <v>0</v>
      </c>
      <c r="N58" s="18">
        <f t="shared" ca="1" si="12"/>
        <v>0</v>
      </c>
      <c r="O58" s="19">
        <f t="shared" ref="O58:O72" ca="1" si="13">D58+SUM(H58:N58)</f>
        <v>0</v>
      </c>
    </row>
    <row r="59" spans="1:15" ht="12.75" customHeight="1">
      <c r="A59" s="55" t="s">
        <v>253</v>
      </c>
      <c r="B59" s="17">
        <v>3001</v>
      </c>
      <c r="C59" s="56" t="s">
        <v>247</v>
      </c>
      <c r="D59" s="19">
        <f t="shared" ca="1" si="5"/>
        <v>0</v>
      </c>
      <c r="E59" s="18">
        <f t="shared" ca="1" si="12"/>
        <v>0</v>
      </c>
      <c r="F59" s="18">
        <f t="shared" ca="1" si="12"/>
        <v>0</v>
      </c>
      <c r="G59" s="18">
        <f t="shared" ca="1" si="12"/>
        <v>0</v>
      </c>
      <c r="H59" s="18">
        <f t="shared" ca="1" si="12"/>
        <v>0</v>
      </c>
      <c r="I59" s="18">
        <f t="shared" ca="1" si="12"/>
        <v>0</v>
      </c>
      <c r="J59" s="18">
        <f t="shared" ca="1" si="12"/>
        <v>0</v>
      </c>
      <c r="K59" s="18">
        <f t="shared" ca="1" si="12"/>
        <v>0</v>
      </c>
      <c r="L59" s="18">
        <f t="shared" ca="1" si="12"/>
        <v>0</v>
      </c>
      <c r="M59" s="18">
        <f t="shared" ca="1" si="12"/>
        <v>0</v>
      </c>
      <c r="N59" s="18">
        <f t="shared" ca="1" si="12"/>
        <v>0</v>
      </c>
      <c r="O59" s="19">
        <f t="shared" ca="1" si="13"/>
        <v>0</v>
      </c>
    </row>
    <row r="60" spans="1:15" ht="12.75" customHeight="1">
      <c r="A60" s="55" t="s">
        <v>255</v>
      </c>
      <c r="B60" s="17">
        <v>3002</v>
      </c>
      <c r="C60" s="56" t="s">
        <v>247</v>
      </c>
      <c r="D60" s="19">
        <f t="shared" ca="1" si="5"/>
        <v>0</v>
      </c>
      <c r="E60" s="18">
        <f t="shared" ca="1" si="12"/>
        <v>0</v>
      </c>
      <c r="F60" s="18">
        <f t="shared" ca="1" si="12"/>
        <v>0</v>
      </c>
      <c r="G60" s="18">
        <f t="shared" ca="1" si="12"/>
        <v>0</v>
      </c>
      <c r="H60" s="18">
        <f t="shared" ca="1" si="12"/>
        <v>0</v>
      </c>
      <c r="I60" s="18">
        <f t="shared" ca="1" si="12"/>
        <v>0</v>
      </c>
      <c r="J60" s="18">
        <f t="shared" ca="1" si="12"/>
        <v>0</v>
      </c>
      <c r="K60" s="18">
        <f t="shared" ca="1" si="12"/>
        <v>0</v>
      </c>
      <c r="L60" s="18">
        <f t="shared" ca="1" si="12"/>
        <v>0</v>
      </c>
      <c r="M60" s="18">
        <f t="shared" ca="1" si="12"/>
        <v>0</v>
      </c>
      <c r="N60" s="18">
        <f t="shared" ca="1" si="12"/>
        <v>0</v>
      </c>
      <c r="O60" s="19">
        <f t="shared" ca="1" si="13"/>
        <v>0</v>
      </c>
    </row>
    <row r="61" spans="1:15" ht="12.75" customHeight="1">
      <c r="A61" s="55" t="s">
        <v>257</v>
      </c>
      <c r="B61" s="17">
        <v>3003</v>
      </c>
      <c r="C61" s="56" t="s">
        <v>247</v>
      </c>
      <c r="D61" s="19">
        <f t="shared" ca="1" si="5"/>
        <v>0</v>
      </c>
      <c r="E61" s="18">
        <f t="shared" ca="1" si="12"/>
        <v>0</v>
      </c>
      <c r="F61" s="18">
        <f t="shared" ca="1" si="12"/>
        <v>0</v>
      </c>
      <c r="G61" s="18">
        <f t="shared" ca="1" si="12"/>
        <v>0</v>
      </c>
      <c r="H61" s="18">
        <f t="shared" ca="1" si="12"/>
        <v>0</v>
      </c>
      <c r="I61" s="18">
        <f t="shared" ca="1" si="12"/>
        <v>0</v>
      </c>
      <c r="J61" s="18">
        <f t="shared" ca="1" si="12"/>
        <v>0</v>
      </c>
      <c r="K61" s="18">
        <f t="shared" ca="1" si="12"/>
        <v>0</v>
      </c>
      <c r="L61" s="18">
        <f t="shared" ca="1" si="12"/>
        <v>0</v>
      </c>
      <c r="M61" s="18">
        <f t="shared" ca="1" si="12"/>
        <v>0</v>
      </c>
      <c r="N61" s="18">
        <f t="shared" ca="1" si="12"/>
        <v>0</v>
      </c>
      <c r="O61" s="19">
        <f t="shared" ca="1" si="13"/>
        <v>0</v>
      </c>
    </row>
    <row r="62" spans="1:15" ht="12.75" customHeight="1">
      <c r="A62" s="55" t="s">
        <v>259</v>
      </c>
      <c r="B62" s="17">
        <v>3004</v>
      </c>
      <c r="C62" s="56" t="s">
        <v>247</v>
      </c>
      <c r="D62" s="19">
        <f t="shared" ca="1" si="5"/>
        <v>0</v>
      </c>
      <c r="E62" s="18">
        <f t="shared" ca="1" si="12"/>
        <v>0</v>
      </c>
      <c r="F62" s="18">
        <f t="shared" ca="1" si="12"/>
        <v>0</v>
      </c>
      <c r="G62" s="18">
        <f t="shared" ca="1" si="12"/>
        <v>0</v>
      </c>
      <c r="H62" s="18">
        <f t="shared" ca="1" si="12"/>
        <v>0</v>
      </c>
      <c r="I62" s="18">
        <f t="shared" ca="1" si="12"/>
        <v>0</v>
      </c>
      <c r="J62" s="18">
        <f t="shared" ca="1" si="12"/>
        <v>0</v>
      </c>
      <c r="K62" s="18">
        <f t="shared" ca="1" si="12"/>
        <v>0</v>
      </c>
      <c r="L62" s="18">
        <f t="shared" ca="1" si="12"/>
        <v>0</v>
      </c>
      <c r="M62" s="18">
        <f t="shared" ca="1" si="12"/>
        <v>0</v>
      </c>
      <c r="N62" s="18">
        <f t="shared" ca="1" si="12"/>
        <v>0</v>
      </c>
      <c r="O62" s="19">
        <f t="shared" ca="1" si="13"/>
        <v>0</v>
      </c>
    </row>
    <row r="63" spans="1:15" ht="12.75" customHeight="1">
      <c r="A63" s="55" t="s">
        <v>261</v>
      </c>
      <c r="B63" s="17">
        <v>3005</v>
      </c>
      <c r="C63" s="56" t="s">
        <v>247</v>
      </c>
      <c r="D63" s="19">
        <f t="shared" ca="1" si="5"/>
        <v>0</v>
      </c>
      <c r="E63" s="18">
        <f t="shared" ca="1" si="12"/>
        <v>0</v>
      </c>
      <c r="F63" s="18">
        <f t="shared" ca="1" si="12"/>
        <v>0</v>
      </c>
      <c r="G63" s="18">
        <f t="shared" ca="1" si="12"/>
        <v>0</v>
      </c>
      <c r="H63" s="18">
        <f t="shared" ca="1" si="12"/>
        <v>0</v>
      </c>
      <c r="I63" s="18">
        <f t="shared" ca="1" si="12"/>
        <v>0</v>
      </c>
      <c r="J63" s="18">
        <f t="shared" ca="1" si="12"/>
        <v>0</v>
      </c>
      <c r="K63" s="18">
        <f t="shared" ca="1" si="12"/>
        <v>0</v>
      </c>
      <c r="L63" s="18">
        <f t="shared" ca="1" si="12"/>
        <v>0</v>
      </c>
      <c r="M63" s="18">
        <f t="shared" ca="1" si="12"/>
        <v>0</v>
      </c>
      <c r="N63" s="18">
        <f t="shared" ca="1" si="12"/>
        <v>0</v>
      </c>
      <c r="O63" s="19">
        <f t="shared" ca="1" si="13"/>
        <v>0</v>
      </c>
    </row>
    <row r="64" spans="1:15" ht="12.75" customHeight="1">
      <c r="A64" s="55" t="s">
        <v>263</v>
      </c>
      <c r="B64" s="17">
        <v>3006</v>
      </c>
      <c r="C64" s="56" t="s">
        <v>247</v>
      </c>
      <c r="D64" s="19">
        <f t="shared" ca="1" si="5"/>
        <v>0</v>
      </c>
      <c r="E64" s="18">
        <f t="shared" ca="1" si="12"/>
        <v>0</v>
      </c>
      <c r="F64" s="18">
        <f t="shared" ca="1" si="12"/>
        <v>0</v>
      </c>
      <c r="G64" s="18">
        <f t="shared" ca="1" si="12"/>
        <v>0</v>
      </c>
      <c r="H64" s="18">
        <f t="shared" ca="1" si="12"/>
        <v>0</v>
      </c>
      <c r="I64" s="18">
        <f t="shared" ca="1" si="12"/>
        <v>0</v>
      </c>
      <c r="J64" s="18">
        <f t="shared" ca="1" si="12"/>
        <v>0</v>
      </c>
      <c r="K64" s="18">
        <f t="shared" ca="1" si="12"/>
        <v>0</v>
      </c>
      <c r="L64" s="18">
        <f t="shared" ca="1" si="12"/>
        <v>0</v>
      </c>
      <c r="M64" s="18">
        <f t="shared" ca="1" si="12"/>
        <v>0</v>
      </c>
      <c r="N64" s="18">
        <f t="shared" ca="1" si="12"/>
        <v>0</v>
      </c>
      <c r="O64" s="19">
        <f t="shared" ca="1" si="13"/>
        <v>0</v>
      </c>
    </row>
    <row r="65" spans="1:15" ht="12.75" customHeight="1">
      <c r="A65" s="55" t="s">
        <v>265</v>
      </c>
      <c r="B65" s="17">
        <v>3007</v>
      </c>
      <c r="C65" s="56" t="s">
        <v>247</v>
      </c>
      <c r="D65" s="19">
        <f t="shared" ca="1" si="5"/>
        <v>0</v>
      </c>
      <c r="E65" s="18">
        <f t="shared" ca="1" si="12"/>
        <v>0</v>
      </c>
      <c r="F65" s="18">
        <f t="shared" ca="1" si="12"/>
        <v>0</v>
      </c>
      <c r="G65" s="18">
        <f t="shared" ca="1" si="12"/>
        <v>0</v>
      </c>
      <c r="H65" s="18">
        <f t="shared" ca="1" si="12"/>
        <v>0</v>
      </c>
      <c r="I65" s="18">
        <f t="shared" ca="1" si="12"/>
        <v>0</v>
      </c>
      <c r="J65" s="18">
        <f t="shared" ca="1" si="12"/>
        <v>0</v>
      </c>
      <c r="K65" s="18">
        <f t="shared" ca="1" si="12"/>
        <v>0</v>
      </c>
      <c r="L65" s="18">
        <f t="shared" ca="1" si="12"/>
        <v>0</v>
      </c>
      <c r="M65" s="18">
        <f t="shared" ca="1" si="12"/>
        <v>0</v>
      </c>
      <c r="N65" s="18">
        <f t="shared" ca="1" si="12"/>
        <v>0</v>
      </c>
      <c r="O65" s="19">
        <f t="shared" ca="1" si="13"/>
        <v>0</v>
      </c>
    </row>
    <row r="66" spans="1:15" ht="12.75" customHeight="1">
      <c r="A66" s="55" t="s">
        <v>267</v>
      </c>
      <c r="B66" s="17">
        <v>3008</v>
      </c>
      <c r="C66" s="56" t="s">
        <v>247</v>
      </c>
      <c r="D66" s="19">
        <f t="shared" ca="1" si="5"/>
        <v>0</v>
      </c>
      <c r="E66" s="18">
        <f t="shared" ca="1" si="12"/>
        <v>0</v>
      </c>
      <c r="F66" s="18">
        <f t="shared" ca="1" si="12"/>
        <v>0</v>
      </c>
      <c r="G66" s="18">
        <f t="shared" ca="1" si="12"/>
        <v>0</v>
      </c>
      <c r="H66" s="18">
        <f t="shared" ca="1" si="12"/>
        <v>0</v>
      </c>
      <c r="I66" s="18">
        <f t="shared" ca="1" si="12"/>
        <v>0</v>
      </c>
      <c r="J66" s="18">
        <f t="shared" ca="1" si="12"/>
        <v>0</v>
      </c>
      <c r="K66" s="18">
        <f t="shared" ca="1" si="12"/>
        <v>0</v>
      </c>
      <c r="L66" s="18">
        <f t="shared" ca="1" si="12"/>
        <v>0</v>
      </c>
      <c r="M66" s="18">
        <f t="shared" ca="1" si="12"/>
        <v>0</v>
      </c>
      <c r="N66" s="18">
        <f t="shared" ca="1" si="12"/>
        <v>0</v>
      </c>
      <c r="O66" s="19">
        <f t="shared" ca="1" si="13"/>
        <v>0</v>
      </c>
    </row>
    <row r="67" spans="1:15" ht="12.75" customHeight="1">
      <c r="A67" s="55" t="s">
        <v>269</v>
      </c>
      <c r="B67" s="17">
        <v>3009</v>
      </c>
      <c r="C67" s="56" t="s">
        <v>247</v>
      </c>
      <c r="D67" s="19">
        <f t="shared" ca="1" si="5"/>
        <v>0</v>
      </c>
      <c r="E67" s="18">
        <f t="shared" ca="1" si="12"/>
        <v>0</v>
      </c>
      <c r="F67" s="18">
        <f t="shared" ca="1" si="12"/>
        <v>0</v>
      </c>
      <c r="G67" s="18">
        <f t="shared" ca="1" si="12"/>
        <v>0</v>
      </c>
      <c r="H67" s="18">
        <f t="shared" ca="1" si="12"/>
        <v>0</v>
      </c>
      <c r="I67" s="18">
        <f t="shared" ca="1" si="12"/>
        <v>0</v>
      </c>
      <c r="J67" s="18">
        <f t="shared" ca="1" si="12"/>
        <v>0</v>
      </c>
      <c r="K67" s="18">
        <f t="shared" ca="1" si="12"/>
        <v>0</v>
      </c>
      <c r="L67" s="18">
        <f t="shared" ca="1" si="12"/>
        <v>0</v>
      </c>
      <c r="M67" s="18">
        <f t="shared" ca="1" si="12"/>
        <v>0</v>
      </c>
      <c r="N67" s="18">
        <f t="shared" ca="1" si="12"/>
        <v>0</v>
      </c>
      <c r="O67" s="19">
        <f t="shared" ca="1" si="13"/>
        <v>0</v>
      </c>
    </row>
    <row r="68" spans="1:15" ht="12.75" customHeight="1">
      <c r="A68" s="55" t="s">
        <v>271</v>
      </c>
      <c r="B68" s="17">
        <v>3011</v>
      </c>
      <c r="C68" s="56" t="s">
        <v>247</v>
      </c>
      <c r="D68" s="19">
        <f t="shared" ca="1" si="5"/>
        <v>0</v>
      </c>
      <c r="E68" s="18">
        <f t="shared" ca="1" si="12"/>
        <v>0</v>
      </c>
      <c r="F68" s="18">
        <f t="shared" ca="1" si="12"/>
        <v>0</v>
      </c>
      <c r="G68" s="18">
        <f t="shared" ca="1" si="12"/>
        <v>0</v>
      </c>
      <c r="H68" s="18">
        <f t="shared" ca="1" si="12"/>
        <v>0</v>
      </c>
      <c r="I68" s="18">
        <f t="shared" ca="1" si="12"/>
        <v>0</v>
      </c>
      <c r="J68" s="18">
        <f t="shared" ca="1" si="12"/>
        <v>0</v>
      </c>
      <c r="K68" s="18">
        <f t="shared" ca="1" si="12"/>
        <v>0</v>
      </c>
      <c r="L68" s="18">
        <f t="shared" ca="1" si="12"/>
        <v>0</v>
      </c>
      <c r="M68" s="18">
        <f t="shared" ca="1" si="12"/>
        <v>0</v>
      </c>
      <c r="N68" s="18">
        <f t="shared" ca="1" si="12"/>
        <v>0</v>
      </c>
      <c r="O68" s="19">
        <f t="shared" ca="1" si="13"/>
        <v>0</v>
      </c>
    </row>
    <row r="69" spans="1:15" ht="12.75" customHeight="1">
      <c r="A69" s="55" t="s">
        <v>273</v>
      </c>
      <c r="B69" s="17">
        <v>3012</v>
      </c>
      <c r="C69" s="56" t="s">
        <v>247</v>
      </c>
      <c r="D69" s="19">
        <f t="shared" ca="1" si="5"/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9">
        <f t="shared" ca="1" si="13"/>
        <v>0</v>
      </c>
    </row>
    <row r="70" spans="1:15" ht="12.75" customHeight="1">
      <c r="A70" s="55" t="s">
        <v>275</v>
      </c>
      <c r="B70" s="17">
        <v>3016</v>
      </c>
      <c r="C70" s="56" t="s">
        <v>247</v>
      </c>
      <c r="D70" s="19">
        <f t="shared" ca="1" si="5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9">
        <f t="shared" ca="1" si="13"/>
        <v>0</v>
      </c>
    </row>
    <row r="71" spans="1:15" ht="12.75" customHeight="1">
      <c r="A71" s="55" t="s">
        <v>277</v>
      </c>
      <c r="B71" s="17">
        <v>3017</v>
      </c>
      <c r="C71" s="56" t="s">
        <v>247</v>
      </c>
      <c r="D71" s="19">
        <f t="shared" ca="1" si="5"/>
        <v>0</v>
      </c>
      <c r="E71" s="18">
        <f t="shared" ref="E71:N72" ca="1" si="14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8">
        <f t="shared" ca="1" si="14"/>
        <v>0</v>
      </c>
      <c r="G71" s="18">
        <f t="shared" ca="1" si="14"/>
        <v>0</v>
      </c>
      <c r="H71" s="18">
        <f t="shared" ca="1" si="14"/>
        <v>0</v>
      </c>
      <c r="I71" s="18">
        <f t="shared" ca="1" si="14"/>
        <v>0</v>
      </c>
      <c r="J71" s="18">
        <f t="shared" ca="1" si="14"/>
        <v>0</v>
      </c>
      <c r="K71" s="18">
        <f t="shared" ca="1" si="14"/>
        <v>0</v>
      </c>
      <c r="L71" s="18">
        <f t="shared" ca="1" si="14"/>
        <v>0</v>
      </c>
      <c r="M71" s="18">
        <f t="shared" ca="1" si="14"/>
        <v>0</v>
      </c>
      <c r="N71" s="18">
        <f t="shared" ca="1" si="14"/>
        <v>0</v>
      </c>
      <c r="O71" s="19">
        <f t="shared" ca="1" si="13"/>
        <v>0</v>
      </c>
    </row>
    <row r="72" spans="1:15" ht="12.75" customHeight="1">
      <c r="A72" s="55" t="s">
        <v>279</v>
      </c>
      <c r="B72" s="17">
        <v>3018</v>
      </c>
      <c r="C72" s="56" t="s">
        <v>247</v>
      </c>
      <c r="D72" s="19">
        <f t="shared" ca="1" si="5"/>
        <v>0</v>
      </c>
      <c r="E72" s="18">
        <f t="shared" ca="1" si="14"/>
        <v>0</v>
      </c>
      <c r="F72" s="18">
        <f t="shared" ca="1" si="14"/>
        <v>0</v>
      </c>
      <c r="G72" s="18">
        <f t="shared" ca="1" si="14"/>
        <v>0</v>
      </c>
      <c r="H72" s="18">
        <f t="shared" ca="1" si="14"/>
        <v>0</v>
      </c>
      <c r="I72" s="18">
        <f t="shared" ca="1" si="14"/>
        <v>0</v>
      </c>
      <c r="J72" s="18">
        <f t="shared" ca="1" si="14"/>
        <v>0</v>
      </c>
      <c r="K72" s="18">
        <f t="shared" ca="1" si="14"/>
        <v>0</v>
      </c>
      <c r="L72" s="18">
        <f t="shared" ca="1" si="14"/>
        <v>0</v>
      </c>
      <c r="M72" s="18">
        <f t="shared" ca="1" si="14"/>
        <v>0</v>
      </c>
      <c r="N72" s="18">
        <f t="shared" ca="1" si="14"/>
        <v>0</v>
      </c>
      <c r="O72" s="19">
        <f t="shared" ca="1" si="13"/>
        <v>0</v>
      </c>
    </row>
    <row r="73" spans="1:15" ht="13.8">
      <c r="A73" s="57" t="s">
        <v>281</v>
      </c>
      <c r="B73" s="47">
        <v>9000</v>
      </c>
      <c r="C73" s="56" t="s">
        <v>282</v>
      </c>
      <c r="D73" s="48">
        <f t="shared" ref="D73:O73" ca="1" si="15">SUMIF($C$7:$C$72,"HD",D$7:D$72)</f>
        <v>79443884490.104462</v>
      </c>
      <c r="E73" s="48">
        <f t="shared" ca="1" si="15"/>
        <v>17490720999.109573</v>
      </c>
      <c r="F73" s="48">
        <f t="shared" ca="1" si="15"/>
        <v>30239926385.018696</v>
      </c>
      <c r="G73" s="48">
        <f t="shared" ca="1" si="15"/>
        <v>31713237105.976173</v>
      </c>
      <c r="H73" s="48">
        <f t="shared" ca="1" si="15"/>
        <v>15918756827.999977</v>
      </c>
      <c r="I73" s="48">
        <f t="shared" ca="1" si="15"/>
        <v>29132851030.601437</v>
      </c>
      <c r="J73" s="48">
        <f t="shared" ca="1" si="15"/>
        <v>2311492644.8997107</v>
      </c>
      <c r="K73" s="48">
        <f t="shared" ca="1" si="15"/>
        <v>616875597.52745187</v>
      </c>
      <c r="L73" s="48">
        <f t="shared" ca="1" si="15"/>
        <v>0</v>
      </c>
      <c r="M73" s="48">
        <f t="shared" ca="1" si="15"/>
        <v>887288386.75873482</v>
      </c>
      <c r="N73" s="48">
        <f t="shared" ca="1" si="15"/>
        <v>0</v>
      </c>
      <c r="O73" s="48">
        <f t="shared" ca="1" si="15"/>
        <v>128311148977.89177</v>
      </c>
    </row>
    <row r="74" spans="1:15" ht="13.8">
      <c r="A74" s="57" t="s">
        <v>284</v>
      </c>
      <c r="B74" s="47">
        <v>9001</v>
      </c>
      <c r="C74" s="56" t="s">
        <v>285</v>
      </c>
      <c r="D74" s="48">
        <f t="shared" ref="D74:O74" ca="1" si="16">SUMIF($C$7:$C$72,"H",D$7:D$72)+SUMIF($C$7:$C$72,"E",D$7:D$72)</f>
        <v>0</v>
      </c>
      <c r="E74" s="48">
        <f t="shared" ca="1" si="16"/>
        <v>0</v>
      </c>
      <c r="F74" s="48">
        <f t="shared" ca="1" si="16"/>
        <v>0</v>
      </c>
      <c r="G74" s="48">
        <f t="shared" ca="1" si="16"/>
        <v>0</v>
      </c>
      <c r="H74" s="48">
        <f t="shared" ca="1" si="16"/>
        <v>0</v>
      </c>
      <c r="I74" s="48">
        <f t="shared" ca="1" si="16"/>
        <v>0</v>
      </c>
      <c r="J74" s="48">
        <f t="shared" ca="1" si="16"/>
        <v>0</v>
      </c>
      <c r="K74" s="48">
        <f t="shared" ca="1" si="16"/>
        <v>0</v>
      </c>
      <c r="L74" s="48">
        <f t="shared" ca="1" si="16"/>
        <v>0</v>
      </c>
      <c r="M74" s="48">
        <f t="shared" ca="1" si="16"/>
        <v>0</v>
      </c>
      <c r="N74" s="48">
        <f t="shared" ca="1" si="16"/>
        <v>0</v>
      </c>
      <c r="O74" s="48">
        <f t="shared" ca="1" si="16"/>
        <v>0</v>
      </c>
    </row>
    <row r="75" spans="1:15" ht="13.8">
      <c r="A75" s="57" t="s">
        <v>287</v>
      </c>
      <c r="B75" s="47">
        <v>9003</v>
      </c>
      <c r="C75" s="56" t="s">
        <v>288</v>
      </c>
      <c r="D75" s="48">
        <f t="shared" ref="D75:O75" ca="1" si="17">D73+D74</f>
        <v>79443884490.104462</v>
      </c>
      <c r="E75" s="48">
        <f t="shared" ca="1" si="17"/>
        <v>17490720999.109573</v>
      </c>
      <c r="F75" s="48">
        <f t="shared" ca="1" si="17"/>
        <v>30239926385.018696</v>
      </c>
      <c r="G75" s="48">
        <f t="shared" ca="1" si="17"/>
        <v>31713237105.976173</v>
      </c>
      <c r="H75" s="48">
        <f t="shared" ca="1" si="17"/>
        <v>15918756827.999977</v>
      </c>
      <c r="I75" s="48">
        <f t="shared" ca="1" si="17"/>
        <v>29132851030.601437</v>
      </c>
      <c r="J75" s="48">
        <f t="shared" ca="1" si="17"/>
        <v>2311492644.8997107</v>
      </c>
      <c r="K75" s="48">
        <f t="shared" ca="1" si="17"/>
        <v>616875597.52745187</v>
      </c>
      <c r="L75" s="48">
        <f t="shared" ca="1" si="17"/>
        <v>0</v>
      </c>
      <c r="M75" s="48">
        <f t="shared" ca="1" si="17"/>
        <v>887288386.75873482</v>
      </c>
      <c r="N75" s="48">
        <f t="shared" ca="1" si="17"/>
        <v>0</v>
      </c>
      <c r="O75" s="48">
        <f t="shared" ca="1" si="17"/>
        <v>128311148977.89177</v>
      </c>
    </row>
  </sheetData>
  <mergeCells count="1">
    <mergeCell ref="E2:G2"/>
  </mergeCells>
  <dataValidations count="2">
    <dataValidation type="list" allowBlank="1" showInputMessage="1" showErrorMessage="1" sqref="B2" xr:uid="{65AB72E6-68CC-49EC-9885-AF226D22B956}">
      <formula1>"Toplam,Direkt,Endirekt"</formula1>
    </dataValidation>
    <dataValidation type="list" allowBlank="1" showInputMessage="1" showErrorMessage="1" sqref="C2" xr:uid="{947FECB0-5DAA-44D3-A910-626113D5BE1A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395C7-A82D-47FC-9878-ADC92C103C47}">
  <dimension ref="A1:V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2" ht="15" customHeight="1">
      <c r="A1" s="1" t="s">
        <v>0</v>
      </c>
      <c r="B1" s="2"/>
      <c r="C1" s="2"/>
    </row>
    <row r="2" spans="1:22" ht="15" customHeight="1">
      <c r="A2" s="1" t="s">
        <v>338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22" ht="15" customHeight="1">
      <c r="A3" s="5" t="s">
        <v>362</v>
      </c>
      <c r="B3" s="2"/>
      <c r="C3" s="2"/>
    </row>
    <row r="4" spans="1:22" ht="22.5" customHeight="1"/>
    <row r="5" spans="1:22" ht="22.5" customHeight="1">
      <c r="D5" s="76">
        <v>723</v>
      </c>
      <c r="E5" s="76">
        <v>724</v>
      </c>
      <c r="F5" s="76">
        <v>765</v>
      </c>
      <c r="G5" s="76">
        <v>766</v>
      </c>
      <c r="H5" s="76">
        <v>767</v>
      </c>
      <c r="I5" s="76">
        <v>768</v>
      </c>
      <c r="J5" s="76">
        <v>772</v>
      </c>
      <c r="K5" s="76">
        <v>773</v>
      </c>
      <c r="L5" s="76">
        <v>774</v>
      </c>
      <c r="M5" s="76">
        <v>775</v>
      </c>
      <c r="N5" s="76">
        <v>776</v>
      </c>
      <c r="O5" s="76">
        <v>777</v>
      </c>
      <c r="P5" s="76">
        <v>778</v>
      </c>
      <c r="Q5" s="76">
        <v>779</v>
      </c>
      <c r="R5" s="76">
        <v>780</v>
      </c>
      <c r="S5" s="76">
        <v>781</v>
      </c>
      <c r="T5" s="76">
        <v>782</v>
      </c>
      <c r="U5" s="76">
        <v>783</v>
      </c>
      <c r="V5" s="77"/>
    </row>
    <row r="6" spans="1:22" ht="79.5" customHeight="1">
      <c r="A6" s="53" t="s">
        <v>141</v>
      </c>
      <c r="B6" s="53" t="s">
        <v>142</v>
      </c>
      <c r="C6" s="53" t="s">
        <v>143</v>
      </c>
      <c r="D6" s="54" t="s">
        <v>53</v>
      </c>
      <c r="E6" s="54" t="s">
        <v>54</v>
      </c>
      <c r="F6" s="54" t="s">
        <v>55</v>
      </c>
      <c r="G6" s="54" t="s">
        <v>56</v>
      </c>
      <c r="H6" s="54" t="s">
        <v>57</v>
      </c>
      <c r="I6" s="54" t="s">
        <v>58</v>
      </c>
      <c r="J6" s="54" t="s">
        <v>59</v>
      </c>
      <c r="K6" s="54" t="s">
        <v>60</v>
      </c>
      <c r="L6" s="54" t="s">
        <v>61</v>
      </c>
      <c r="M6" s="54" t="s">
        <v>62</v>
      </c>
      <c r="N6" s="54" t="s">
        <v>63</v>
      </c>
      <c r="O6" s="54" t="s">
        <v>64</v>
      </c>
      <c r="P6" s="54" t="s">
        <v>65</v>
      </c>
      <c r="Q6" s="54" t="s">
        <v>66</v>
      </c>
      <c r="R6" s="54" t="s">
        <v>67</v>
      </c>
      <c r="S6" s="54" t="s">
        <v>68</v>
      </c>
      <c r="T6" s="54" t="s">
        <v>69</v>
      </c>
      <c r="U6" s="54" t="s">
        <v>70</v>
      </c>
      <c r="V6" s="77" t="s">
        <v>339</v>
      </c>
    </row>
    <row r="7" spans="1:22" ht="12.75" customHeight="1">
      <c r="A7" s="55" t="s">
        <v>146</v>
      </c>
      <c r="B7" s="17">
        <v>1001</v>
      </c>
      <c r="C7" s="56" t="s">
        <v>147</v>
      </c>
      <c r="D7" s="18">
        <f t="shared" ref="D7:U21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172206.25</v>
      </c>
      <c r="E7" s="18">
        <f t="shared" ca="1" si="0"/>
        <v>0</v>
      </c>
      <c r="F7" s="18">
        <f t="shared" ca="1" si="0"/>
        <v>136356455.44</v>
      </c>
      <c r="G7" s="18">
        <f t="shared" ca="1" si="0"/>
        <v>25489128.219999999</v>
      </c>
      <c r="H7" s="18">
        <f t="shared" ca="1" si="0"/>
        <v>84460745.950000003</v>
      </c>
      <c r="I7" s="18">
        <f t="shared" ca="1" si="0"/>
        <v>4869862.4000000004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8">
        <f t="shared" ca="1" si="0"/>
        <v>0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8">
        <f t="shared" ca="1" si="0"/>
        <v>0</v>
      </c>
      <c r="S7" s="18">
        <f t="shared" ca="1" si="0"/>
        <v>0</v>
      </c>
      <c r="T7" s="18">
        <f t="shared" ca="1" si="0"/>
        <v>0</v>
      </c>
      <c r="U7" s="18">
        <f t="shared" ca="1" si="0"/>
        <v>0</v>
      </c>
      <c r="V7" s="19">
        <f t="shared" ref="V7:V57" ca="1" si="1">+SUM(D7:U7)</f>
        <v>251348398.26000002</v>
      </c>
    </row>
    <row r="8" spans="1:2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61582984.390000001</v>
      </c>
      <c r="E8" s="18">
        <f t="shared" ca="1" si="0"/>
        <v>355663062.04999769</v>
      </c>
      <c r="F8" s="18">
        <f t="shared" ca="1" si="0"/>
        <v>3078356139.3600001</v>
      </c>
      <c r="G8" s="18">
        <f t="shared" ca="1" si="0"/>
        <v>14189598.73</v>
      </c>
      <c r="H8" s="18">
        <f t="shared" ca="1" si="0"/>
        <v>313271003.60000002</v>
      </c>
      <c r="I8" s="18">
        <f t="shared" ca="1" si="0"/>
        <v>217166986.84</v>
      </c>
      <c r="J8" s="18">
        <f t="shared" ca="1" si="0"/>
        <v>0</v>
      </c>
      <c r="K8" s="18">
        <f t="shared" ca="1" si="0"/>
        <v>109647.14</v>
      </c>
      <c r="L8" s="18">
        <f t="shared" ca="1" si="0"/>
        <v>0</v>
      </c>
      <c r="M8" s="18">
        <f t="shared" ca="1" si="0"/>
        <v>0</v>
      </c>
      <c r="N8" s="18">
        <f t="shared" ca="1" si="0"/>
        <v>2099367.9499999997</v>
      </c>
      <c r="O8" s="18">
        <f t="shared" ca="1" si="0"/>
        <v>180135444.68000001</v>
      </c>
      <c r="P8" s="18">
        <f t="shared" ca="1" si="0"/>
        <v>61916.5</v>
      </c>
      <c r="Q8" s="18">
        <f t="shared" ca="1" si="0"/>
        <v>6973515.6899999995</v>
      </c>
      <c r="R8" s="18">
        <f t="shared" ca="1" si="0"/>
        <v>1444739.79</v>
      </c>
      <c r="S8" s="18">
        <f t="shared" ca="1" si="0"/>
        <v>0</v>
      </c>
      <c r="T8" s="18">
        <f t="shared" ca="1" si="0"/>
        <v>1586909.19</v>
      </c>
      <c r="U8" s="18">
        <f t="shared" ca="1" si="0"/>
        <v>809957.48</v>
      </c>
      <c r="V8" s="19">
        <f t="shared" ca="1" si="1"/>
        <v>4233451273.3899975</v>
      </c>
    </row>
    <row r="9" spans="1:2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4758983.1399999997</v>
      </c>
      <c r="E9" s="18">
        <f t="shared" ca="1" si="0"/>
        <v>234002556.83000001</v>
      </c>
      <c r="F9" s="18">
        <f t="shared" ca="1" si="0"/>
        <v>1051653692.01</v>
      </c>
      <c r="G9" s="18">
        <f t="shared" ca="1" si="0"/>
        <v>133776314.98999999</v>
      </c>
      <c r="H9" s="18">
        <f t="shared" ca="1" si="0"/>
        <v>104202783.94000001</v>
      </c>
      <c r="I9" s="18">
        <f t="shared" ca="1" si="0"/>
        <v>228207885.63000003</v>
      </c>
      <c r="J9" s="18">
        <f t="shared" ca="1" si="0"/>
        <v>0</v>
      </c>
      <c r="K9" s="18">
        <f t="shared" ca="1" si="0"/>
        <v>2492.3000000000002</v>
      </c>
      <c r="L9" s="18">
        <f t="shared" ca="1" si="0"/>
        <v>0</v>
      </c>
      <c r="M9" s="18">
        <f t="shared" ca="1" si="0"/>
        <v>0</v>
      </c>
      <c r="N9" s="18">
        <f t="shared" ca="1" si="0"/>
        <v>2398169.54</v>
      </c>
      <c r="O9" s="18">
        <f t="shared" ca="1" si="0"/>
        <v>52781744.100000001</v>
      </c>
      <c r="P9" s="18">
        <f t="shared" ca="1" si="0"/>
        <v>29595284.539999999</v>
      </c>
      <c r="Q9" s="18">
        <f t="shared" ca="1" si="0"/>
        <v>58308767.699999996</v>
      </c>
      <c r="R9" s="18">
        <f t="shared" ca="1" si="0"/>
        <v>0</v>
      </c>
      <c r="S9" s="18">
        <f t="shared" ca="1" si="0"/>
        <v>0</v>
      </c>
      <c r="T9" s="18">
        <f t="shared" ca="1" si="0"/>
        <v>0</v>
      </c>
      <c r="U9" s="18">
        <f t="shared" ca="1" si="0"/>
        <v>51446.86</v>
      </c>
      <c r="V9" s="19">
        <f t="shared" ca="1" si="1"/>
        <v>1899740121.5799999</v>
      </c>
    </row>
    <row r="10" spans="1:2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96429959.489978909</v>
      </c>
      <c r="E10" s="18">
        <f t="shared" ca="1" si="0"/>
        <v>159753341.75994399</v>
      </c>
      <c r="F10" s="18">
        <f t="shared" ca="1" si="0"/>
        <v>1162855100.6900001</v>
      </c>
      <c r="G10" s="18">
        <f t="shared" ca="1" si="0"/>
        <v>67819788.609999999</v>
      </c>
      <c r="H10" s="18">
        <f t="shared" ca="1" si="0"/>
        <v>551369615.69000006</v>
      </c>
      <c r="I10" s="18">
        <f t="shared" ca="1" si="0"/>
        <v>322834868.91997296</v>
      </c>
      <c r="J10" s="18">
        <f t="shared" ca="1" si="0"/>
        <v>0</v>
      </c>
      <c r="K10" s="18">
        <f t="shared" ca="1" si="0"/>
        <v>3195100.58</v>
      </c>
      <c r="L10" s="18">
        <f t="shared" ca="1" si="0"/>
        <v>0</v>
      </c>
      <c r="M10" s="18">
        <f t="shared" ca="1" si="0"/>
        <v>74780548.719999999</v>
      </c>
      <c r="N10" s="18">
        <f t="shared" ca="1" si="0"/>
        <v>62744190.049999997</v>
      </c>
      <c r="O10" s="18">
        <f t="shared" ca="1" si="0"/>
        <v>1973880939.1199999</v>
      </c>
      <c r="P10" s="18">
        <f t="shared" ca="1" si="0"/>
        <v>178963718.35000101</v>
      </c>
      <c r="Q10" s="18">
        <f t="shared" ca="1" si="0"/>
        <v>537516424.58000004</v>
      </c>
      <c r="R10" s="18">
        <f t="shared" ca="1" si="0"/>
        <v>936599.63999999897</v>
      </c>
      <c r="S10" s="18">
        <f t="shared" ca="1" si="0"/>
        <v>0</v>
      </c>
      <c r="T10" s="18">
        <f t="shared" ca="1" si="0"/>
        <v>7240257.0300000003</v>
      </c>
      <c r="U10" s="18">
        <f t="shared" ca="1" si="0"/>
        <v>57100338.619999997</v>
      </c>
      <c r="V10" s="19">
        <f t="shared" ca="1" si="1"/>
        <v>5257420791.8498974</v>
      </c>
    </row>
    <row r="11" spans="1:2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772774.68</v>
      </c>
      <c r="F11" s="18">
        <f t="shared" ca="1" si="0"/>
        <v>2126332.1090000002</v>
      </c>
      <c r="G11" s="18">
        <f t="shared" ca="1" si="0"/>
        <v>2026078.79</v>
      </c>
      <c r="H11" s="18">
        <f t="shared" ca="1" si="0"/>
        <v>211547.88</v>
      </c>
      <c r="I11" s="18">
        <f t="shared" ca="1" si="0"/>
        <v>2633968.7820000001</v>
      </c>
      <c r="J11" s="18">
        <f t="shared" ca="1" si="0"/>
        <v>0</v>
      </c>
      <c r="K11" s="18">
        <f t="shared" ca="1" si="0"/>
        <v>1397372.69</v>
      </c>
      <c r="L11" s="18">
        <f t="shared" ca="1" si="0"/>
        <v>0</v>
      </c>
      <c r="M11" s="18">
        <f t="shared" ca="1" si="0"/>
        <v>0</v>
      </c>
      <c r="N11" s="18">
        <f t="shared" ca="1" si="0"/>
        <v>14098613.470000001</v>
      </c>
      <c r="O11" s="18">
        <f t="shared" ca="1" si="0"/>
        <v>928531485.85000002</v>
      </c>
      <c r="P11" s="18">
        <f t="shared" ca="1" si="0"/>
        <v>1754538.75</v>
      </c>
      <c r="Q11" s="18">
        <f t="shared" ca="1" si="0"/>
        <v>161804943.00999999</v>
      </c>
      <c r="R11" s="18">
        <f t="shared" ca="1" si="0"/>
        <v>0</v>
      </c>
      <c r="S11" s="18">
        <f t="shared" ca="1" si="0"/>
        <v>0</v>
      </c>
      <c r="T11" s="18">
        <f t="shared" ca="1" si="0"/>
        <v>64323106.809999995</v>
      </c>
      <c r="U11" s="18">
        <f t="shared" ca="1" si="0"/>
        <v>22065038.510000002</v>
      </c>
      <c r="V11" s="19">
        <f t="shared" ca="1" si="1"/>
        <v>1201745801.3310001</v>
      </c>
    </row>
    <row r="12" spans="1:2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8">
        <f t="shared" ca="1" si="0"/>
        <v>0</v>
      </c>
      <c r="S12" s="18">
        <f t="shared" ca="1" si="0"/>
        <v>0</v>
      </c>
      <c r="T12" s="18">
        <f t="shared" ca="1" si="0"/>
        <v>0</v>
      </c>
      <c r="U12" s="18">
        <f t="shared" ca="1" si="0"/>
        <v>0</v>
      </c>
      <c r="V12" s="19">
        <f t="shared" ca="1" si="1"/>
        <v>0</v>
      </c>
    </row>
    <row r="13" spans="1:2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1132099.73</v>
      </c>
      <c r="E13" s="18">
        <f t="shared" ca="1" si="0"/>
        <v>13721224.84</v>
      </c>
      <c r="F13" s="18">
        <f t="shared" ca="1" si="0"/>
        <v>90109933.620000005</v>
      </c>
      <c r="G13" s="18">
        <f t="shared" ca="1" si="0"/>
        <v>6295788.2999999998</v>
      </c>
      <c r="H13" s="18">
        <f t="shared" ca="1" si="0"/>
        <v>248868551.64000002</v>
      </c>
      <c r="I13" s="18">
        <f t="shared" ca="1" si="0"/>
        <v>44586011.170000002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8">
        <f t="shared" ca="1" si="0"/>
        <v>0</v>
      </c>
      <c r="N13" s="18">
        <f t="shared" ca="1" si="0"/>
        <v>0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8">
        <f t="shared" ca="1" si="0"/>
        <v>0</v>
      </c>
      <c r="S13" s="18">
        <f t="shared" ca="1" si="0"/>
        <v>0</v>
      </c>
      <c r="T13" s="18">
        <f t="shared" ca="1" si="0"/>
        <v>0</v>
      </c>
      <c r="U13" s="18">
        <f t="shared" ca="1" si="0"/>
        <v>0</v>
      </c>
      <c r="V13" s="19">
        <f t="shared" ca="1" si="1"/>
        <v>404713609.30000001</v>
      </c>
    </row>
    <row r="14" spans="1:2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63002619.979999997</v>
      </c>
      <c r="E14" s="18">
        <f t="shared" ca="1" si="0"/>
        <v>322822561.63</v>
      </c>
      <c r="F14" s="18">
        <f t="shared" ca="1" si="0"/>
        <v>1095517276.9400001</v>
      </c>
      <c r="G14" s="18">
        <f t="shared" ca="1" si="0"/>
        <v>266551528.30000001</v>
      </c>
      <c r="H14" s="18">
        <f t="shared" ca="1" si="0"/>
        <v>786029077.36000001</v>
      </c>
      <c r="I14" s="18">
        <f t="shared" ca="1" si="0"/>
        <v>1042860150.42</v>
      </c>
      <c r="J14" s="18">
        <f t="shared" ca="1" si="0"/>
        <v>0</v>
      </c>
      <c r="K14" s="18">
        <f t="shared" ca="1" si="0"/>
        <v>1508064.6</v>
      </c>
      <c r="L14" s="18">
        <f t="shared" ca="1" si="0"/>
        <v>0</v>
      </c>
      <c r="M14" s="18">
        <f t="shared" ca="1" si="0"/>
        <v>0</v>
      </c>
      <c r="N14" s="18">
        <f t="shared" ca="1" si="0"/>
        <v>19474558.240000002</v>
      </c>
      <c r="O14" s="18">
        <f t="shared" ca="1" si="0"/>
        <v>1266640811.28</v>
      </c>
      <c r="P14" s="18">
        <f t="shared" ca="1" si="0"/>
        <v>5092123.33</v>
      </c>
      <c r="Q14" s="18">
        <f t="shared" ca="1" si="0"/>
        <v>158389648.81999999</v>
      </c>
      <c r="R14" s="18">
        <f t="shared" ca="1" si="0"/>
        <v>217411.32</v>
      </c>
      <c r="S14" s="18">
        <f t="shared" ca="1" si="0"/>
        <v>0</v>
      </c>
      <c r="T14" s="18">
        <f t="shared" ca="1" si="0"/>
        <v>3953343.74</v>
      </c>
      <c r="U14" s="18">
        <f t="shared" ca="1" si="0"/>
        <v>27485709.82</v>
      </c>
      <c r="V14" s="19">
        <f t="shared" ca="1" si="1"/>
        <v>5059544885.7799988</v>
      </c>
    </row>
    <row r="15" spans="1:2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4311744.6393588865</v>
      </c>
      <c r="F15" s="18">
        <f t="shared" ca="1" si="0"/>
        <v>171964911.69285855</v>
      </c>
      <c r="G15" s="18">
        <f t="shared" ca="1" si="0"/>
        <v>0</v>
      </c>
      <c r="H15" s="18">
        <f t="shared" ca="1" si="0"/>
        <v>0</v>
      </c>
      <c r="I15" s="18">
        <f t="shared" ca="1" si="0"/>
        <v>4576896495.2614298</v>
      </c>
      <c r="J15" s="18">
        <f t="shared" ca="1" si="0"/>
        <v>0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8">
        <f t="shared" ca="1" si="0"/>
        <v>0</v>
      </c>
      <c r="S15" s="18">
        <f t="shared" ca="1" si="0"/>
        <v>0</v>
      </c>
      <c r="T15" s="18">
        <f t="shared" ca="1" si="0"/>
        <v>0</v>
      </c>
      <c r="U15" s="18">
        <f t="shared" ca="1" si="0"/>
        <v>0</v>
      </c>
      <c r="V15" s="19">
        <f t="shared" ca="1" si="1"/>
        <v>4753173151.593647</v>
      </c>
    </row>
    <row r="16" spans="1:2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8">
        <f t="shared" ca="1" si="0"/>
        <v>0</v>
      </c>
      <c r="S16" s="18">
        <f t="shared" ca="1" si="0"/>
        <v>0</v>
      </c>
      <c r="T16" s="18">
        <f t="shared" ca="1" si="0"/>
        <v>0</v>
      </c>
      <c r="U16" s="18">
        <f t="shared" ca="1" si="0"/>
        <v>0</v>
      </c>
      <c r="V16" s="19">
        <f t="shared" ca="1" si="1"/>
        <v>0</v>
      </c>
    </row>
    <row r="17" spans="1:2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2491013</v>
      </c>
      <c r="E17" s="18">
        <f t="shared" ca="1" si="0"/>
        <v>123607281</v>
      </c>
      <c r="F17" s="18">
        <f t="shared" ca="1" si="0"/>
        <v>70341008</v>
      </c>
      <c r="G17" s="18">
        <f t="shared" ca="1" si="0"/>
        <v>4339751</v>
      </c>
      <c r="H17" s="18">
        <f t="shared" ca="1" si="0"/>
        <v>539074478</v>
      </c>
      <c r="I17" s="18">
        <f t="shared" ca="1" si="0"/>
        <v>34797793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8">
        <f t="shared" ca="1" si="0"/>
        <v>0</v>
      </c>
      <c r="N17" s="18">
        <f t="shared" ca="1" si="0"/>
        <v>0</v>
      </c>
      <c r="O17" s="18">
        <f t="shared" ca="1" si="0"/>
        <v>0</v>
      </c>
      <c r="P17" s="18">
        <f t="shared" ca="1" si="0"/>
        <v>0</v>
      </c>
      <c r="Q17" s="18">
        <f t="shared" ca="1" si="0"/>
        <v>0</v>
      </c>
      <c r="R17" s="18">
        <f t="shared" ca="1" si="0"/>
        <v>0</v>
      </c>
      <c r="S17" s="18">
        <f t="shared" ca="1" si="0"/>
        <v>0</v>
      </c>
      <c r="T17" s="18">
        <f t="shared" ca="1" si="0"/>
        <v>0</v>
      </c>
      <c r="U17" s="18">
        <f t="shared" ca="1" si="0"/>
        <v>0</v>
      </c>
      <c r="V17" s="19">
        <f t="shared" ca="1" si="1"/>
        <v>774651324</v>
      </c>
    </row>
    <row r="18" spans="1:2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2318830.04</v>
      </c>
      <c r="E18" s="18">
        <f t="shared" ca="1" si="0"/>
        <v>4696459.0199999996</v>
      </c>
      <c r="F18" s="18">
        <f t="shared" ca="1" si="0"/>
        <v>215803119.33000001</v>
      </c>
      <c r="G18" s="18">
        <f t="shared" ca="1" si="0"/>
        <v>53603644.940000005</v>
      </c>
      <c r="H18" s="18">
        <f t="shared" ca="1" si="0"/>
        <v>279149370.43000001</v>
      </c>
      <c r="I18" s="18">
        <f t="shared" ca="1" si="0"/>
        <v>21134510.599999998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8">
        <f t="shared" ca="1" si="0"/>
        <v>0</v>
      </c>
      <c r="N18" s="18">
        <f t="shared" ca="1" si="0"/>
        <v>0</v>
      </c>
      <c r="O18" s="18">
        <f t="shared" ca="1" si="0"/>
        <v>0</v>
      </c>
      <c r="P18" s="18">
        <f t="shared" ca="1" si="0"/>
        <v>0</v>
      </c>
      <c r="Q18" s="18">
        <f t="shared" ca="1" si="0"/>
        <v>0</v>
      </c>
      <c r="R18" s="18">
        <f t="shared" ca="1" si="0"/>
        <v>0</v>
      </c>
      <c r="S18" s="18">
        <f t="shared" ca="1" si="0"/>
        <v>0</v>
      </c>
      <c r="T18" s="18">
        <f t="shared" ca="1" si="0"/>
        <v>0</v>
      </c>
      <c r="U18" s="18">
        <f t="shared" ca="1" si="0"/>
        <v>0</v>
      </c>
      <c r="V18" s="19">
        <f t="shared" ca="1" si="1"/>
        <v>576705934.36000001</v>
      </c>
    </row>
    <row r="19" spans="1:2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8">
        <f t="shared" ca="1" si="0"/>
        <v>0</v>
      </c>
      <c r="S19" s="18">
        <f t="shared" ca="1" si="0"/>
        <v>0</v>
      </c>
      <c r="T19" s="18">
        <f t="shared" ca="1" si="0"/>
        <v>0</v>
      </c>
      <c r="U19" s="18">
        <f t="shared" ca="1" si="0"/>
        <v>0</v>
      </c>
      <c r="V19" s="19">
        <f t="shared" ca="1" si="1"/>
        <v>0</v>
      </c>
    </row>
    <row r="20" spans="1:2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99085923.530000001</v>
      </c>
      <c r="E20" s="18">
        <f t="shared" ca="1" si="0"/>
        <v>900485896.84000003</v>
      </c>
      <c r="F20" s="18">
        <f t="shared" ca="1" si="0"/>
        <v>563915079.95000005</v>
      </c>
      <c r="G20" s="18">
        <f t="shared" ca="1" si="0"/>
        <v>72613637.299999997</v>
      </c>
      <c r="H20" s="18">
        <f t="shared" ca="1" si="0"/>
        <v>165404201.22</v>
      </c>
      <c r="I20" s="18">
        <f t="shared" ca="1" si="0"/>
        <v>191491693.47</v>
      </c>
      <c r="J20" s="18">
        <f t="shared" ca="1" si="0"/>
        <v>0</v>
      </c>
      <c r="K20" s="18">
        <f t="shared" ca="1" si="0"/>
        <v>0</v>
      </c>
      <c r="L20" s="18">
        <f t="shared" ca="1" si="0"/>
        <v>0</v>
      </c>
      <c r="M20" s="18">
        <f t="shared" ca="1" si="0"/>
        <v>155253419.56999999</v>
      </c>
      <c r="N20" s="18">
        <f t="shared" ca="1" si="0"/>
        <v>1404638.56</v>
      </c>
      <c r="O20" s="18">
        <f t="shared" ca="1" si="0"/>
        <v>499973857.36000001</v>
      </c>
      <c r="P20" s="18">
        <f t="shared" ca="1" si="0"/>
        <v>0</v>
      </c>
      <c r="Q20" s="18">
        <f t="shared" ca="1" si="0"/>
        <v>98921442.349999994</v>
      </c>
      <c r="R20" s="18">
        <f t="shared" ca="1" si="0"/>
        <v>0</v>
      </c>
      <c r="S20" s="18">
        <f t="shared" ca="1" si="0"/>
        <v>0</v>
      </c>
      <c r="T20" s="18">
        <f t="shared" ca="1" si="0"/>
        <v>17477770.780000001</v>
      </c>
      <c r="U20" s="18">
        <f t="shared" ca="1" si="0"/>
        <v>1002353.74</v>
      </c>
      <c r="V20" s="19">
        <f t="shared" ca="1" si="1"/>
        <v>2767029914.6700001</v>
      </c>
    </row>
    <row r="21" spans="1:2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935942.37</v>
      </c>
      <c r="E21" s="18">
        <f t="shared" ca="1" si="0"/>
        <v>2102585.42</v>
      </c>
      <c r="F21" s="18">
        <f t="shared" ca="1" si="0"/>
        <v>17847592.23</v>
      </c>
      <c r="G21" s="18">
        <f t="shared" ref="G21:U36" ca="1" si="2">IFERROR(IF($C$2="Yurtiçi",INDIRECT("'"&amp;$B$2&amp;"'!"&amp;ADDRESS(MATCH($B21,INDIRECT("'"&amp;$B$2&amp;"'!$B$1:$B$1095"),0),MATCH(G$5,INDIRECT("'"&amp;$B$2&amp;"'!5:5"),0))),IF($C$2="Yurtdışı",INDIRECT("'"&amp;$B$2&amp;"'!"&amp;ADDRESS(MATCH($B21,INDIRECT("'"&amp;$B$2&amp;"'!$B$1:$B$1095"),0),MATCH(G$5,INDIRECT("'"&amp;$B$2&amp;"'!5:5"),0)+1)),INDIRECT("'"&amp;$B$2&amp;"'!"&amp;ADDRESS(MATCH($B21,INDIRECT("'"&amp;$B$2&amp;"'!$B$1:$B$1095"),0),MATCH(G$5,INDIRECT("'"&amp;$B$2&amp;"'!5:5"),0)))+INDIRECT("'"&amp;$B$2&amp;"'!"&amp;ADDRESS(MATCH($B21,INDIRECT("'"&amp;$B$2&amp;"'!$B$1:$B$1095"),0),MATCH(G$5,INDIRECT("'"&amp;$B$2&amp;"'!5:5"),0)+1)))),0)</f>
        <v>1210185.26</v>
      </c>
      <c r="H21" s="18">
        <f t="shared" ca="1" si="2"/>
        <v>6107014.6699999999</v>
      </c>
      <c r="I21" s="18">
        <f t="shared" ca="1" si="2"/>
        <v>3933800.03</v>
      </c>
      <c r="J21" s="18">
        <f t="shared" ca="1" si="2"/>
        <v>0</v>
      </c>
      <c r="K21" s="18">
        <f t="shared" ca="1" si="2"/>
        <v>0</v>
      </c>
      <c r="L21" s="18">
        <f t="shared" ca="1" si="2"/>
        <v>0</v>
      </c>
      <c r="M21" s="18">
        <f t="shared" ca="1" si="2"/>
        <v>0</v>
      </c>
      <c r="N21" s="18">
        <f t="shared" ca="1" si="2"/>
        <v>649452.16</v>
      </c>
      <c r="O21" s="18">
        <f t="shared" ca="1" si="2"/>
        <v>20174367.629999999</v>
      </c>
      <c r="P21" s="18">
        <f t="shared" ca="1" si="2"/>
        <v>0</v>
      </c>
      <c r="Q21" s="18">
        <f t="shared" ca="1" si="2"/>
        <v>157838.56</v>
      </c>
      <c r="R21" s="18">
        <f t="shared" ca="1" si="2"/>
        <v>0</v>
      </c>
      <c r="S21" s="18">
        <f t="shared" ca="1" si="2"/>
        <v>0</v>
      </c>
      <c r="T21" s="18">
        <f t="shared" ca="1" si="2"/>
        <v>0</v>
      </c>
      <c r="U21" s="18">
        <f t="shared" ca="1" si="2"/>
        <v>0</v>
      </c>
      <c r="V21" s="19">
        <f t="shared" ca="1" si="1"/>
        <v>53118778.330000006</v>
      </c>
    </row>
    <row r="22" spans="1:22" ht="12.75" customHeight="1">
      <c r="A22" s="55" t="s">
        <v>177</v>
      </c>
      <c r="B22" s="17">
        <v>1020</v>
      </c>
      <c r="C22" s="56" t="s">
        <v>147</v>
      </c>
      <c r="D22" s="18">
        <f t="shared" ref="D22:S37" ca="1" si="3">IFERROR(IF($C$2="Yurtiçi",INDIRECT("'"&amp;$B$2&amp;"'!"&amp;ADDRESS(MATCH($B22,INDIRECT("'"&amp;$B$2&amp;"'!$B$1:$B$1095"),0),MATCH(D$5,INDIRECT("'"&amp;$B$2&amp;"'!5:5"),0))),IF($C$2="Yurtdışı",INDIRECT("'"&amp;$B$2&amp;"'!"&amp;ADDRESS(MATCH($B22,INDIRECT("'"&amp;$B$2&amp;"'!$B$1:$B$1095"),0),MATCH(D$5,INDIRECT("'"&amp;$B$2&amp;"'!5:5"),0)+1)),INDIRECT("'"&amp;$B$2&amp;"'!"&amp;ADDRESS(MATCH($B22,INDIRECT("'"&amp;$B$2&amp;"'!$B$1:$B$1095"),0),MATCH(D$5,INDIRECT("'"&amp;$B$2&amp;"'!5:5"),0)))+INDIRECT("'"&amp;$B$2&amp;"'!"&amp;ADDRESS(MATCH($B22,INDIRECT("'"&amp;$B$2&amp;"'!$B$1:$B$1095"),0),MATCH(D$5,INDIRECT("'"&amp;$B$2&amp;"'!5:5"),0)+1)))),0)</f>
        <v>3038357.99</v>
      </c>
      <c r="E22" s="18">
        <f t="shared" ca="1" si="3"/>
        <v>365701898.11000001</v>
      </c>
      <c r="F22" s="18">
        <f t="shared" ca="1" si="3"/>
        <v>1237687355.8499999</v>
      </c>
      <c r="G22" s="18">
        <f t="shared" ca="1" si="3"/>
        <v>100954140.14999999</v>
      </c>
      <c r="H22" s="18">
        <f t="shared" ca="1" si="3"/>
        <v>6155017192.6199999</v>
      </c>
      <c r="I22" s="18">
        <f t="shared" ca="1" si="3"/>
        <v>1007375470.13</v>
      </c>
      <c r="J22" s="18">
        <f t="shared" ca="1" si="3"/>
        <v>0</v>
      </c>
      <c r="K22" s="18">
        <f t="shared" ca="1" si="3"/>
        <v>121310500.18999998</v>
      </c>
      <c r="L22" s="18">
        <f t="shared" ca="1" si="3"/>
        <v>0</v>
      </c>
      <c r="M22" s="18">
        <f t="shared" ca="1" si="3"/>
        <v>0</v>
      </c>
      <c r="N22" s="18">
        <f t="shared" ca="1" si="3"/>
        <v>1012070028.66</v>
      </c>
      <c r="O22" s="18">
        <f t="shared" ca="1" si="2"/>
        <v>14833636981.849998</v>
      </c>
      <c r="P22" s="18">
        <f t="shared" ca="1" si="2"/>
        <v>139694203.28999999</v>
      </c>
      <c r="Q22" s="18">
        <f t="shared" ca="1" si="2"/>
        <v>11358239614.850002</v>
      </c>
      <c r="R22" s="18">
        <f t="shared" ca="1" si="2"/>
        <v>7229556.1699999999</v>
      </c>
      <c r="S22" s="18">
        <f t="shared" ca="1" si="2"/>
        <v>0</v>
      </c>
      <c r="T22" s="18">
        <f t="shared" ca="1" si="2"/>
        <v>159274005.28</v>
      </c>
      <c r="U22" s="18">
        <f t="shared" ca="1" si="2"/>
        <v>2050943639.05</v>
      </c>
      <c r="V22" s="19">
        <f t="shared" ca="1" si="1"/>
        <v>38552172944.190002</v>
      </c>
    </row>
    <row r="23" spans="1:22" ht="12.75" customHeight="1">
      <c r="A23" s="55" t="s">
        <v>179</v>
      </c>
      <c r="B23" s="17">
        <v>1022</v>
      </c>
      <c r="C23" s="56" t="s">
        <v>147</v>
      </c>
      <c r="D23" s="18">
        <f t="shared" ca="1" si="3"/>
        <v>6858310.96</v>
      </c>
      <c r="E23" s="18">
        <f t="shared" ca="1" si="3"/>
        <v>18513503.879999999</v>
      </c>
      <c r="F23" s="18">
        <f t="shared" ca="1" si="3"/>
        <v>369813790.75999999</v>
      </c>
      <c r="G23" s="18">
        <f t="shared" ca="1" si="3"/>
        <v>84288963.609999999</v>
      </c>
      <c r="H23" s="18">
        <f t="shared" ca="1" si="3"/>
        <v>151115284.31999999</v>
      </c>
      <c r="I23" s="18">
        <f t="shared" ca="1" si="3"/>
        <v>184216431.22999999</v>
      </c>
      <c r="J23" s="18">
        <f t="shared" ca="1" si="3"/>
        <v>0</v>
      </c>
      <c r="K23" s="18">
        <f t="shared" ca="1" si="3"/>
        <v>271476.61</v>
      </c>
      <c r="L23" s="18">
        <f t="shared" ca="1" si="3"/>
        <v>0</v>
      </c>
      <c r="M23" s="18">
        <f t="shared" ca="1" si="3"/>
        <v>0</v>
      </c>
      <c r="N23" s="18">
        <f t="shared" ca="1" si="3"/>
        <v>24942084.829999998</v>
      </c>
      <c r="O23" s="18">
        <f t="shared" ca="1" si="2"/>
        <v>2023039777.4300001</v>
      </c>
      <c r="P23" s="18">
        <f t="shared" ca="1" si="2"/>
        <v>391059.9</v>
      </c>
      <c r="Q23" s="18">
        <f t="shared" ca="1" si="2"/>
        <v>125499219.26000001</v>
      </c>
      <c r="R23" s="18">
        <f t="shared" ca="1" si="2"/>
        <v>0</v>
      </c>
      <c r="S23" s="18">
        <f t="shared" ca="1" si="2"/>
        <v>0</v>
      </c>
      <c r="T23" s="18">
        <f t="shared" ca="1" si="2"/>
        <v>20839887.02</v>
      </c>
      <c r="U23" s="18">
        <f t="shared" ca="1" si="2"/>
        <v>2149272.06</v>
      </c>
      <c r="V23" s="19">
        <f t="shared" ca="1" si="1"/>
        <v>3011939061.8700004</v>
      </c>
    </row>
    <row r="24" spans="1:22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7464841.9800000228</v>
      </c>
      <c r="E24" s="18">
        <f t="shared" ca="1" si="3"/>
        <v>9788950.2899999805</v>
      </c>
      <c r="F24" s="18">
        <f t="shared" ca="1" si="3"/>
        <v>324547778.26000184</v>
      </c>
      <c r="G24" s="18">
        <f t="shared" ca="1" si="3"/>
        <v>0</v>
      </c>
      <c r="H24" s="18">
        <f t="shared" ca="1" si="3"/>
        <v>87830127.689999998</v>
      </c>
      <c r="I24" s="18">
        <f t="shared" ca="1" si="3"/>
        <v>45997521.810002364</v>
      </c>
      <c r="J24" s="18">
        <f t="shared" ca="1" si="3"/>
        <v>0</v>
      </c>
      <c r="K24" s="18">
        <f t="shared" ca="1" si="3"/>
        <v>8309666.5440499997</v>
      </c>
      <c r="L24" s="18">
        <f t="shared" ca="1" si="3"/>
        <v>0</v>
      </c>
      <c r="M24" s="18">
        <f t="shared" ca="1" si="3"/>
        <v>0</v>
      </c>
      <c r="N24" s="18">
        <f t="shared" ca="1" si="3"/>
        <v>93646269.665199995</v>
      </c>
      <c r="O24" s="18">
        <f t="shared" ca="1" si="2"/>
        <v>5115112003.2988596</v>
      </c>
      <c r="P24" s="18">
        <f t="shared" ca="1" si="2"/>
        <v>14372036.757649999</v>
      </c>
      <c r="Q24" s="18">
        <f t="shared" ca="1" si="2"/>
        <v>1019318016.370849</v>
      </c>
      <c r="R24" s="18">
        <f t="shared" ca="1" si="2"/>
        <v>0</v>
      </c>
      <c r="S24" s="18">
        <f t="shared" ca="1" si="2"/>
        <v>0</v>
      </c>
      <c r="T24" s="18">
        <f t="shared" ca="1" si="2"/>
        <v>38085291.459100001</v>
      </c>
      <c r="U24" s="18">
        <f t="shared" ca="1" si="2"/>
        <v>198996754.1457001</v>
      </c>
      <c r="V24" s="19">
        <f t="shared" ca="1" si="1"/>
        <v>6963469258.2714128</v>
      </c>
    </row>
    <row r="25" spans="1:22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263626.04002299998</v>
      </c>
      <c r="E25" s="18">
        <f t="shared" ca="1" si="3"/>
        <v>192887.02708500001</v>
      </c>
      <c r="F25" s="18">
        <f t="shared" ca="1" si="3"/>
        <v>2366067.7938390011</v>
      </c>
      <c r="G25" s="18">
        <f t="shared" ca="1" si="3"/>
        <v>453096.74689900002</v>
      </c>
      <c r="H25" s="18">
        <f t="shared" ca="1" si="3"/>
        <v>6528937.6671019997</v>
      </c>
      <c r="I25" s="18">
        <f t="shared" ca="1" si="3"/>
        <v>2987187.1998860002</v>
      </c>
      <c r="J25" s="18">
        <f t="shared" ca="1" si="3"/>
        <v>0</v>
      </c>
      <c r="K25" s="18">
        <f t="shared" ca="1" si="3"/>
        <v>87477.47</v>
      </c>
      <c r="L25" s="18">
        <f t="shared" ca="1" si="3"/>
        <v>0</v>
      </c>
      <c r="M25" s="18">
        <f t="shared" ca="1" si="3"/>
        <v>0</v>
      </c>
      <c r="N25" s="18">
        <f t="shared" ca="1" si="3"/>
        <v>36994.379999999997</v>
      </c>
      <c r="O25" s="18">
        <f t="shared" ca="1" si="2"/>
        <v>422406780.97000003</v>
      </c>
      <c r="P25" s="18">
        <f t="shared" ca="1" si="2"/>
        <v>0</v>
      </c>
      <c r="Q25" s="18">
        <f t="shared" ca="1" si="2"/>
        <v>9403072.1300000008</v>
      </c>
      <c r="R25" s="18">
        <f t="shared" ca="1" si="2"/>
        <v>7758.22</v>
      </c>
      <c r="S25" s="18">
        <f t="shared" ca="1" si="2"/>
        <v>0</v>
      </c>
      <c r="T25" s="18">
        <f t="shared" ca="1" si="2"/>
        <v>0</v>
      </c>
      <c r="U25" s="18">
        <f t="shared" ca="1" si="2"/>
        <v>93725.93</v>
      </c>
      <c r="V25" s="19">
        <f t="shared" ca="1" si="1"/>
        <v>444827611.57483405</v>
      </c>
    </row>
    <row r="26" spans="1:22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14760877.109999999</v>
      </c>
      <c r="E26" s="18">
        <f t="shared" ca="1" si="3"/>
        <v>59104960.799999997</v>
      </c>
      <c r="F26" s="18">
        <f t="shared" ca="1" si="3"/>
        <v>425434870.06</v>
      </c>
      <c r="G26" s="18">
        <f t="shared" ca="1" si="3"/>
        <v>97638736.950000003</v>
      </c>
      <c r="H26" s="18">
        <f t="shared" ca="1" si="3"/>
        <v>319513145.55000001</v>
      </c>
      <c r="I26" s="18">
        <f t="shared" ca="1" si="3"/>
        <v>343997845.44999999</v>
      </c>
      <c r="J26" s="18">
        <f t="shared" ca="1" si="3"/>
        <v>0</v>
      </c>
      <c r="K26" s="18">
        <f t="shared" ca="1" si="3"/>
        <v>0</v>
      </c>
      <c r="L26" s="18">
        <f t="shared" ca="1" si="3"/>
        <v>0</v>
      </c>
      <c r="M26" s="18">
        <f t="shared" ca="1" si="3"/>
        <v>0</v>
      </c>
      <c r="N26" s="18">
        <f t="shared" ca="1" si="3"/>
        <v>1695404.22</v>
      </c>
      <c r="O26" s="18">
        <f t="shared" ca="1" si="2"/>
        <v>17229989.59</v>
      </c>
      <c r="P26" s="18">
        <f t="shared" ca="1" si="2"/>
        <v>0</v>
      </c>
      <c r="Q26" s="18">
        <f t="shared" ca="1" si="2"/>
        <v>3279063.68</v>
      </c>
      <c r="R26" s="18">
        <f t="shared" ca="1" si="2"/>
        <v>0</v>
      </c>
      <c r="S26" s="18">
        <f t="shared" ca="1" si="2"/>
        <v>0</v>
      </c>
      <c r="T26" s="18">
        <f t="shared" ca="1" si="2"/>
        <v>0</v>
      </c>
      <c r="U26" s="18">
        <f t="shared" ca="1" si="2"/>
        <v>0</v>
      </c>
      <c r="V26" s="19">
        <f t="shared" ca="1" si="1"/>
        <v>1282654893.4100001</v>
      </c>
    </row>
    <row r="27" spans="1:22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9562412.5300000012</v>
      </c>
      <c r="E27" s="18">
        <f t="shared" ca="1" si="3"/>
        <v>33528315.390000001</v>
      </c>
      <c r="F27" s="18">
        <f t="shared" ca="1" si="3"/>
        <v>632192218.28000009</v>
      </c>
      <c r="G27" s="18">
        <f t="shared" ca="1" si="3"/>
        <v>4919590.04</v>
      </c>
      <c r="H27" s="18">
        <f t="shared" ca="1" si="3"/>
        <v>203238642.84</v>
      </c>
      <c r="I27" s="18">
        <f t="shared" ca="1" si="3"/>
        <v>464265481.06</v>
      </c>
      <c r="J27" s="18">
        <f t="shared" ca="1" si="3"/>
        <v>0</v>
      </c>
      <c r="K27" s="18">
        <f t="shared" ca="1" si="3"/>
        <v>1783474.93</v>
      </c>
      <c r="L27" s="18">
        <f t="shared" ca="1" si="3"/>
        <v>0</v>
      </c>
      <c r="M27" s="18">
        <f t="shared" ca="1" si="3"/>
        <v>0</v>
      </c>
      <c r="N27" s="18">
        <f t="shared" ca="1" si="3"/>
        <v>21483755.48</v>
      </c>
      <c r="O27" s="18">
        <f t="shared" ca="1" si="2"/>
        <v>1160738308.97</v>
      </c>
      <c r="P27" s="18">
        <f t="shared" ca="1" si="2"/>
        <v>3476023.6100000003</v>
      </c>
      <c r="Q27" s="18">
        <f t="shared" ca="1" si="2"/>
        <v>162775392.08000001</v>
      </c>
      <c r="R27" s="18">
        <f t="shared" ca="1" si="2"/>
        <v>0</v>
      </c>
      <c r="S27" s="18">
        <f t="shared" ca="1" si="2"/>
        <v>0</v>
      </c>
      <c r="T27" s="18">
        <f t="shared" ca="1" si="2"/>
        <v>2797722.7800000003</v>
      </c>
      <c r="U27" s="18">
        <f t="shared" ca="1" si="2"/>
        <v>23574598.979999997</v>
      </c>
      <c r="V27" s="19">
        <f t="shared" ca="1" si="1"/>
        <v>2724335936.9700007</v>
      </c>
    </row>
    <row r="28" spans="1:22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1326958.48</v>
      </c>
      <c r="E28" s="18">
        <f t="shared" ca="1" si="3"/>
        <v>252636.95</v>
      </c>
      <c r="F28" s="18">
        <f t="shared" ca="1" si="3"/>
        <v>7150579.04</v>
      </c>
      <c r="G28" s="18">
        <f t="shared" ca="1" si="3"/>
        <v>57409.97</v>
      </c>
      <c r="H28" s="18">
        <f t="shared" ca="1" si="3"/>
        <v>7905622.2800000003</v>
      </c>
      <c r="I28" s="18">
        <f t="shared" ca="1" si="3"/>
        <v>11140927.810000001</v>
      </c>
      <c r="J28" s="18">
        <f t="shared" ca="1" si="3"/>
        <v>0</v>
      </c>
      <c r="K28" s="18">
        <f t="shared" ca="1" si="3"/>
        <v>0</v>
      </c>
      <c r="L28" s="18">
        <f t="shared" ca="1" si="3"/>
        <v>0</v>
      </c>
      <c r="M28" s="18">
        <f t="shared" ca="1" si="3"/>
        <v>0</v>
      </c>
      <c r="N28" s="18">
        <f t="shared" ca="1" si="3"/>
        <v>0</v>
      </c>
      <c r="O28" s="18">
        <f t="shared" ca="1" si="2"/>
        <v>0</v>
      </c>
      <c r="P28" s="18">
        <f t="shared" ca="1" si="2"/>
        <v>0</v>
      </c>
      <c r="Q28" s="18">
        <f t="shared" ca="1" si="2"/>
        <v>0</v>
      </c>
      <c r="R28" s="18">
        <f t="shared" ca="1" si="2"/>
        <v>0</v>
      </c>
      <c r="S28" s="18">
        <f t="shared" ca="1" si="2"/>
        <v>0</v>
      </c>
      <c r="T28" s="18">
        <f t="shared" ca="1" si="2"/>
        <v>0</v>
      </c>
      <c r="U28" s="18">
        <f t="shared" ca="1" si="2"/>
        <v>0</v>
      </c>
      <c r="V28" s="19">
        <f t="shared" ca="1" si="1"/>
        <v>27834134.530000001</v>
      </c>
    </row>
    <row r="29" spans="1:22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15664981.643999999</v>
      </c>
      <c r="E29" s="18">
        <f t="shared" ca="1" si="3"/>
        <v>70829496.693199992</v>
      </c>
      <c r="F29" s="18">
        <f t="shared" ca="1" si="3"/>
        <v>765932046.5553</v>
      </c>
      <c r="G29" s="18">
        <f t="shared" ca="1" si="3"/>
        <v>135090678.99980003</v>
      </c>
      <c r="H29" s="18">
        <f t="shared" ca="1" si="3"/>
        <v>1271233771.8099999</v>
      </c>
      <c r="I29" s="18">
        <f t="shared" ca="1" si="3"/>
        <v>201202183.50549999</v>
      </c>
      <c r="J29" s="18">
        <f t="shared" ca="1" si="3"/>
        <v>0</v>
      </c>
      <c r="K29" s="18">
        <f t="shared" ca="1" si="3"/>
        <v>1134411.05</v>
      </c>
      <c r="L29" s="18">
        <f t="shared" ca="1" si="3"/>
        <v>0</v>
      </c>
      <c r="M29" s="18">
        <f t="shared" ca="1" si="3"/>
        <v>0</v>
      </c>
      <c r="N29" s="18">
        <f t="shared" ca="1" si="3"/>
        <v>20122710.539999999</v>
      </c>
      <c r="O29" s="18">
        <f t="shared" ca="1" si="2"/>
        <v>1599285707.25</v>
      </c>
      <c r="P29" s="18">
        <f t="shared" ca="1" si="2"/>
        <v>2462261.62</v>
      </c>
      <c r="Q29" s="18">
        <f t="shared" ca="1" si="2"/>
        <v>17692159.809999999</v>
      </c>
      <c r="R29" s="18">
        <f t="shared" ca="1" si="2"/>
        <v>0</v>
      </c>
      <c r="S29" s="18">
        <f t="shared" ca="1" si="2"/>
        <v>2952866.38</v>
      </c>
      <c r="T29" s="18">
        <f t="shared" ca="1" si="2"/>
        <v>147601149.93000001</v>
      </c>
      <c r="U29" s="18">
        <f t="shared" ca="1" si="2"/>
        <v>20345351.010000002</v>
      </c>
      <c r="V29" s="19">
        <f t="shared" ca="1" si="1"/>
        <v>4271549776.7978001</v>
      </c>
    </row>
    <row r="30" spans="1:22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1393752.2200000002</v>
      </c>
      <c r="E30" s="18">
        <f t="shared" ca="1" si="3"/>
        <v>4954581.5599997193</v>
      </c>
      <c r="F30" s="18">
        <f t="shared" ca="1" si="3"/>
        <v>14292589.669999998</v>
      </c>
      <c r="G30" s="18">
        <f t="shared" ca="1" si="3"/>
        <v>1576817.36</v>
      </c>
      <c r="H30" s="18">
        <f t="shared" ca="1" si="3"/>
        <v>28957272.139999993</v>
      </c>
      <c r="I30" s="18">
        <f t="shared" ca="1" si="3"/>
        <v>9671348.2399999425</v>
      </c>
      <c r="J30" s="18">
        <f t="shared" ca="1" si="3"/>
        <v>0</v>
      </c>
      <c r="K30" s="18">
        <f t="shared" ca="1" si="3"/>
        <v>11233.75</v>
      </c>
      <c r="L30" s="18">
        <f t="shared" ca="1" si="3"/>
        <v>0</v>
      </c>
      <c r="M30" s="18">
        <f t="shared" ca="1" si="3"/>
        <v>0</v>
      </c>
      <c r="N30" s="18">
        <f t="shared" ca="1" si="3"/>
        <v>511925.13</v>
      </c>
      <c r="O30" s="18">
        <f t="shared" ca="1" si="2"/>
        <v>83366764.99000001</v>
      </c>
      <c r="P30" s="18">
        <f t="shared" ca="1" si="2"/>
        <v>0</v>
      </c>
      <c r="Q30" s="18">
        <f t="shared" ca="1" si="2"/>
        <v>4826548.04</v>
      </c>
      <c r="R30" s="18">
        <f t="shared" ca="1" si="2"/>
        <v>0</v>
      </c>
      <c r="S30" s="18">
        <f t="shared" ca="1" si="2"/>
        <v>0</v>
      </c>
      <c r="T30" s="18">
        <f t="shared" ca="1" si="2"/>
        <v>0</v>
      </c>
      <c r="U30" s="18">
        <f t="shared" ca="1" si="2"/>
        <v>386248.17000000004</v>
      </c>
      <c r="V30" s="19">
        <f t="shared" ca="1" si="1"/>
        <v>149949081.26999965</v>
      </c>
    </row>
    <row r="31" spans="1:22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21832597.316903003</v>
      </c>
      <c r="E31" s="18">
        <f t="shared" ca="1" si="3"/>
        <v>126012720.88526601</v>
      </c>
      <c r="F31" s="18">
        <f t="shared" ca="1" si="3"/>
        <v>403018505.24306798</v>
      </c>
      <c r="G31" s="18">
        <f t="shared" ca="1" si="3"/>
        <v>135009505.33987898</v>
      </c>
      <c r="H31" s="18">
        <f t="shared" ca="1" si="3"/>
        <v>336984535.42605895</v>
      </c>
      <c r="I31" s="18">
        <f t="shared" ca="1" si="3"/>
        <v>226424768.75780502</v>
      </c>
      <c r="J31" s="18">
        <f t="shared" ca="1" si="3"/>
        <v>0</v>
      </c>
      <c r="K31" s="18">
        <f t="shared" ca="1" si="3"/>
        <v>10841.86</v>
      </c>
      <c r="L31" s="18">
        <f t="shared" ca="1" si="3"/>
        <v>0</v>
      </c>
      <c r="M31" s="18">
        <f t="shared" ca="1" si="3"/>
        <v>0</v>
      </c>
      <c r="N31" s="18">
        <f t="shared" ca="1" si="3"/>
        <v>7343170.9100000001</v>
      </c>
      <c r="O31" s="18">
        <f t="shared" ca="1" si="2"/>
        <v>409629463.19</v>
      </c>
      <c r="P31" s="18">
        <f t="shared" ca="1" si="2"/>
        <v>0</v>
      </c>
      <c r="Q31" s="18">
        <f t="shared" ca="1" si="2"/>
        <v>20294135.140000001</v>
      </c>
      <c r="R31" s="18">
        <f t="shared" ca="1" si="2"/>
        <v>0</v>
      </c>
      <c r="S31" s="18">
        <f t="shared" ca="1" si="2"/>
        <v>0</v>
      </c>
      <c r="T31" s="18">
        <f t="shared" ca="1" si="2"/>
        <v>215784</v>
      </c>
      <c r="U31" s="18">
        <f t="shared" ca="1" si="2"/>
        <v>942161.12</v>
      </c>
      <c r="V31" s="19">
        <f t="shared" ca="1" si="1"/>
        <v>1687718189.1889801</v>
      </c>
    </row>
    <row r="32" spans="1:22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7926509.3599994481</v>
      </c>
      <c r="E32" s="18">
        <f t="shared" ca="1" si="3"/>
        <v>40759077.010000244</v>
      </c>
      <c r="F32" s="18">
        <f t="shared" ca="1" si="3"/>
        <v>113964018.32000001</v>
      </c>
      <c r="G32" s="18">
        <f t="shared" ca="1" si="3"/>
        <v>1838474.7600000002</v>
      </c>
      <c r="H32" s="18">
        <f t="shared" ca="1" si="3"/>
        <v>12595660.009999976</v>
      </c>
      <c r="I32" s="18">
        <f t="shared" ca="1" si="3"/>
        <v>47130281.849999547</v>
      </c>
      <c r="J32" s="18">
        <f t="shared" ca="1" si="3"/>
        <v>0</v>
      </c>
      <c r="K32" s="18">
        <f t="shared" ca="1" si="3"/>
        <v>1412166.16</v>
      </c>
      <c r="L32" s="18">
        <f t="shared" ca="1" si="3"/>
        <v>0</v>
      </c>
      <c r="M32" s="18">
        <f t="shared" ca="1" si="3"/>
        <v>0</v>
      </c>
      <c r="N32" s="18">
        <f t="shared" ca="1" si="3"/>
        <v>34592685.650000006</v>
      </c>
      <c r="O32" s="18">
        <f t="shared" ca="1" si="2"/>
        <v>1009127451.6000042</v>
      </c>
      <c r="P32" s="18">
        <f t="shared" ca="1" si="2"/>
        <v>1736145.45</v>
      </c>
      <c r="Q32" s="18">
        <f t="shared" ca="1" si="2"/>
        <v>161505354.20000002</v>
      </c>
      <c r="R32" s="18">
        <f t="shared" ca="1" si="2"/>
        <v>0</v>
      </c>
      <c r="S32" s="18">
        <f t="shared" ca="1" si="2"/>
        <v>0</v>
      </c>
      <c r="T32" s="18">
        <f t="shared" ca="1" si="2"/>
        <v>4381508.78</v>
      </c>
      <c r="U32" s="18">
        <f t="shared" ca="1" si="2"/>
        <v>22097050.52</v>
      </c>
      <c r="V32" s="19">
        <f t="shared" ca="1" si="1"/>
        <v>1459066383.6700034</v>
      </c>
    </row>
    <row r="33" spans="1:22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98405.960000000108</v>
      </c>
      <c r="E33" s="18">
        <f t="shared" ca="1" si="3"/>
        <v>367177.0799999999</v>
      </c>
      <c r="F33" s="18">
        <f t="shared" ca="1" si="3"/>
        <v>925058.81999999972</v>
      </c>
      <c r="G33" s="18">
        <f t="shared" ca="1" si="3"/>
        <v>0</v>
      </c>
      <c r="H33" s="18">
        <f t="shared" ca="1" si="3"/>
        <v>147831.72000000012</v>
      </c>
      <c r="I33" s="18">
        <f t="shared" ca="1" si="3"/>
        <v>346459.40000000037</v>
      </c>
      <c r="J33" s="18">
        <f t="shared" ca="1" si="3"/>
        <v>0</v>
      </c>
      <c r="K33" s="18">
        <f t="shared" ca="1" si="3"/>
        <v>21449.15</v>
      </c>
      <c r="L33" s="18">
        <f t="shared" ca="1" si="3"/>
        <v>0</v>
      </c>
      <c r="M33" s="18">
        <f t="shared" ca="1" si="3"/>
        <v>0</v>
      </c>
      <c r="N33" s="18">
        <f t="shared" ca="1" si="3"/>
        <v>418336.13</v>
      </c>
      <c r="O33" s="18">
        <f t="shared" ca="1" si="2"/>
        <v>219888380.84000036</v>
      </c>
      <c r="P33" s="18">
        <f t="shared" ca="1" si="2"/>
        <v>0</v>
      </c>
      <c r="Q33" s="18">
        <f t="shared" ca="1" si="2"/>
        <v>3535038.1799999918</v>
      </c>
      <c r="R33" s="18">
        <f t="shared" ca="1" si="2"/>
        <v>0</v>
      </c>
      <c r="S33" s="18">
        <f t="shared" ca="1" si="2"/>
        <v>0</v>
      </c>
      <c r="T33" s="18">
        <f t="shared" ca="1" si="2"/>
        <v>90000</v>
      </c>
      <c r="U33" s="18">
        <f t="shared" ca="1" si="2"/>
        <v>8789.58</v>
      </c>
      <c r="V33" s="19">
        <f t="shared" ca="1" si="1"/>
        <v>225846926.86000034</v>
      </c>
    </row>
    <row r="34" spans="1:22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19224365.240000002</v>
      </c>
      <c r="E34" s="18">
        <f t="shared" ca="1" si="3"/>
        <v>42076514.82</v>
      </c>
      <c r="F34" s="18">
        <f t="shared" ca="1" si="3"/>
        <v>29636791.719999999</v>
      </c>
      <c r="G34" s="18">
        <f t="shared" ca="1" si="3"/>
        <v>4617474.96</v>
      </c>
      <c r="H34" s="18">
        <f t="shared" ca="1" si="3"/>
        <v>3303900.59</v>
      </c>
      <c r="I34" s="18">
        <f t="shared" ca="1" si="3"/>
        <v>2197927010.0500002</v>
      </c>
      <c r="J34" s="18">
        <f t="shared" ca="1" si="3"/>
        <v>0</v>
      </c>
      <c r="K34" s="18">
        <f t="shared" ca="1" si="3"/>
        <v>0</v>
      </c>
      <c r="L34" s="18">
        <f t="shared" ca="1" si="3"/>
        <v>0</v>
      </c>
      <c r="M34" s="18">
        <f t="shared" ca="1" si="3"/>
        <v>0</v>
      </c>
      <c r="N34" s="18">
        <f t="shared" ca="1" si="3"/>
        <v>0</v>
      </c>
      <c r="O34" s="18">
        <f t="shared" ca="1" si="2"/>
        <v>0</v>
      </c>
      <c r="P34" s="18">
        <f t="shared" ca="1" si="2"/>
        <v>0</v>
      </c>
      <c r="Q34" s="18">
        <f t="shared" ca="1" si="2"/>
        <v>0</v>
      </c>
      <c r="R34" s="18">
        <f t="shared" ca="1" si="2"/>
        <v>0</v>
      </c>
      <c r="S34" s="18">
        <f t="shared" ca="1" si="2"/>
        <v>0</v>
      </c>
      <c r="T34" s="18">
        <f t="shared" ca="1" si="2"/>
        <v>0</v>
      </c>
      <c r="U34" s="18">
        <f t="shared" ca="1" si="2"/>
        <v>0</v>
      </c>
      <c r="V34" s="19">
        <f t="shared" ca="1" si="1"/>
        <v>2296786057.3800001</v>
      </c>
    </row>
    <row r="35" spans="1:22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1050227.22</v>
      </c>
      <c r="E35" s="18">
        <f t="shared" ca="1" si="3"/>
        <v>3583034.5300000003</v>
      </c>
      <c r="F35" s="18">
        <f t="shared" ca="1" si="3"/>
        <v>31087541.650000002</v>
      </c>
      <c r="G35" s="18">
        <f t="shared" ca="1" si="3"/>
        <v>337941.32999999996</v>
      </c>
      <c r="H35" s="18">
        <f t="shared" ca="1" si="3"/>
        <v>45501179.109999999</v>
      </c>
      <c r="I35" s="18">
        <f t="shared" ca="1" si="3"/>
        <v>7834356.2999999998</v>
      </c>
      <c r="J35" s="18">
        <f t="shared" ca="1" si="3"/>
        <v>0</v>
      </c>
      <c r="K35" s="18">
        <f t="shared" ca="1" si="3"/>
        <v>0</v>
      </c>
      <c r="L35" s="18">
        <f t="shared" ca="1" si="3"/>
        <v>0</v>
      </c>
      <c r="M35" s="18">
        <f t="shared" ca="1" si="3"/>
        <v>0</v>
      </c>
      <c r="N35" s="18">
        <f t="shared" ca="1" si="3"/>
        <v>0</v>
      </c>
      <c r="O35" s="18">
        <f t="shared" ca="1" si="2"/>
        <v>0</v>
      </c>
      <c r="P35" s="18">
        <f t="shared" ca="1" si="2"/>
        <v>0</v>
      </c>
      <c r="Q35" s="18">
        <f t="shared" ca="1" si="2"/>
        <v>0</v>
      </c>
      <c r="R35" s="18">
        <f t="shared" ca="1" si="2"/>
        <v>0</v>
      </c>
      <c r="S35" s="18">
        <f t="shared" ca="1" si="2"/>
        <v>0</v>
      </c>
      <c r="T35" s="18">
        <f t="shared" ca="1" si="2"/>
        <v>0</v>
      </c>
      <c r="U35" s="18">
        <f t="shared" ca="1" si="2"/>
        <v>0</v>
      </c>
      <c r="V35" s="19">
        <f t="shared" ca="1" si="1"/>
        <v>89394280.140000001</v>
      </c>
    </row>
    <row r="36" spans="1:22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0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0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2"/>
        <v>0</v>
      </c>
      <c r="P36" s="18">
        <f t="shared" ca="1" si="2"/>
        <v>0</v>
      </c>
      <c r="Q36" s="18">
        <f t="shared" ca="1" si="2"/>
        <v>0</v>
      </c>
      <c r="R36" s="18">
        <f t="shared" ca="1" si="2"/>
        <v>0</v>
      </c>
      <c r="S36" s="18">
        <f t="shared" ca="1" si="2"/>
        <v>0</v>
      </c>
      <c r="T36" s="18">
        <f t="shared" ca="1" si="2"/>
        <v>0</v>
      </c>
      <c r="U36" s="18">
        <f t="shared" ca="1" si="2"/>
        <v>0</v>
      </c>
      <c r="V36" s="19">
        <f t="shared" ca="1" si="1"/>
        <v>0</v>
      </c>
    </row>
    <row r="37" spans="1:22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12345153.08</v>
      </c>
      <c r="E37" s="18">
        <f t="shared" ca="1" si="3"/>
        <v>44984850.440000005</v>
      </c>
      <c r="F37" s="18">
        <f t="shared" ca="1" si="3"/>
        <v>883983942.91000009</v>
      </c>
      <c r="G37" s="18">
        <f t="shared" ca="1" si="3"/>
        <v>13762130.800000001</v>
      </c>
      <c r="H37" s="18">
        <f t="shared" ca="1" si="3"/>
        <v>26941758.809999999</v>
      </c>
      <c r="I37" s="18">
        <f t="shared" ca="1" si="3"/>
        <v>148134216.61000001</v>
      </c>
      <c r="J37" s="18">
        <f t="shared" ca="1" si="3"/>
        <v>0</v>
      </c>
      <c r="K37" s="18">
        <f t="shared" ca="1" si="3"/>
        <v>0</v>
      </c>
      <c r="L37" s="18">
        <f t="shared" ca="1" si="3"/>
        <v>0</v>
      </c>
      <c r="M37" s="18">
        <f t="shared" ca="1" si="3"/>
        <v>0</v>
      </c>
      <c r="N37" s="18">
        <f t="shared" ca="1" si="3"/>
        <v>440312.78</v>
      </c>
      <c r="O37" s="18">
        <f t="shared" ca="1" si="3"/>
        <v>66046250.32</v>
      </c>
      <c r="P37" s="18">
        <f t="shared" ca="1" si="3"/>
        <v>0</v>
      </c>
      <c r="Q37" s="18">
        <f t="shared" ca="1" si="3"/>
        <v>157642.04999999999</v>
      </c>
      <c r="R37" s="18">
        <f t="shared" ca="1" si="3"/>
        <v>7327653.3300000001</v>
      </c>
      <c r="S37" s="18">
        <f t="shared" ca="1" si="3"/>
        <v>0</v>
      </c>
      <c r="T37" s="18">
        <f t="shared" ref="T37:U52" ca="1" si="4">IFERROR(IF($C$2="Yurtiçi",INDIRECT("'"&amp;$B$2&amp;"'!"&amp;ADDRESS(MATCH($B37,INDIRECT("'"&amp;$B$2&amp;"'!$B$1:$B$1095"),0),MATCH(T$5,INDIRECT("'"&amp;$B$2&amp;"'!5:5"),0))),IF($C$2="Yurtdışı",INDIRECT("'"&amp;$B$2&amp;"'!"&amp;ADDRESS(MATCH($B37,INDIRECT("'"&amp;$B$2&amp;"'!$B$1:$B$1095"),0),MATCH(T$5,INDIRECT("'"&amp;$B$2&amp;"'!5:5"),0)+1)),INDIRECT("'"&amp;$B$2&amp;"'!"&amp;ADDRESS(MATCH($B37,INDIRECT("'"&amp;$B$2&amp;"'!$B$1:$B$1095"),0),MATCH(T$5,INDIRECT("'"&amp;$B$2&amp;"'!5:5"),0)))+INDIRECT("'"&amp;$B$2&amp;"'!"&amp;ADDRESS(MATCH($B37,INDIRECT("'"&amp;$B$2&amp;"'!$B$1:$B$1095"),0),MATCH(T$5,INDIRECT("'"&amp;$B$2&amp;"'!5:5"),0)+1)))),0)</f>
        <v>0</v>
      </c>
      <c r="U37" s="18">
        <f t="shared" ca="1" si="4"/>
        <v>0</v>
      </c>
      <c r="V37" s="19">
        <f t="shared" ca="1" si="1"/>
        <v>1204123911.1299999</v>
      </c>
    </row>
    <row r="38" spans="1:22" ht="12.75" customHeight="1">
      <c r="A38" s="55" t="s">
        <v>209</v>
      </c>
      <c r="B38" s="17">
        <v>1044</v>
      </c>
      <c r="C38" s="56" t="s">
        <v>147</v>
      </c>
      <c r="D38" s="18">
        <f t="shared" ref="D38:T52" ca="1" si="5">IFERROR(IF($C$2="Yurtiçi",INDIRECT("'"&amp;$B$2&amp;"'!"&amp;ADDRESS(MATCH($B38,INDIRECT("'"&amp;$B$2&amp;"'!$B$1:$B$1095"),0),MATCH(D$5,INDIRECT("'"&amp;$B$2&amp;"'!5:5"),0))),IF($C$2="Yurtdışı",INDIRECT("'"&amp;$B$2&amp;"'!"&amp;ADDRESS(MATCH($B38,INDIRECT("'"&amp;$B$2&amp;"'!$B$1:$B$1095"),0),MATCH(D$5,INDIRECT("'"&amp;$B$2&amp;"'!5:5"),0)+1)),INDIRECT("'"&amp;$B$2&amp;"'!"&amp;ADDRESS(MATCH($B38,INDIRECT("'"&amp;$B$2&amp;"'!$B$1:$B$1095"),0),MATCH(D$5,INDIRECT("'"&amp;$B$2&amp;"'!5:5"),0)))+INDIRECT("'"&amp;$B$2&amp;"'!"&amp;ADDRESS(MATCH($B38,INDIRECT("'"&amp;$B$2&amp;"'!$B$1:$B$1095"),0),MATCH(D$5,INDIRECT("'"&amp;$B$2&amp;"'!5:5"),0)+1)))),0)</f>
        <v>8530769.1199999992</v>
      </c>
      <c r="E38" s="18">
        <f t="shared" ca="1" si="5"/>
        <v>11556370.66</v>
      </c>
      <c r="F38" s="18">
        <f t="shared" ca="1" si="5"/>
        <v>689932.26</v>
      </c>
      <c r="G38" s="18">
        <f t="shared" ca="1" si="5"/>
        <v>0</v>
      </c>
      <c r="H38" s="18">
        <f t="shared" ca="1" si="5"/>
        <v>0</v>
      </c>
      <c r="I38" s="18">
        <f t="shared" ca="1" si="5"/>
        <v>5587308.3399999999</v>
      </c>
      <c r="J38" s="18">
        <f t="shared" ca="1" si="5"/>
        <v>0</v>
      </c>
      <c r="K38" s="18">
        <f t="shared" ca="1" si="5"/>
        <v>0</v>
      </c>
      <c r="L38" s="18">
        <f t="shared" ca="1" si="5"/>
        <v>0</v>
      </c>
      <c r="M38" s="18">
        <f t="shared" ca="1" si="5"/>
        <v>0</v>
      </c>
      <c r="N38" s="18">
        <f t="shared" ca="1" si="5"/>
        <v>0</v>
      </c>
      <c r="O38" s="18">
        <f t="shared" ca="1" si="5"/>
        <v>0</v>
      </c>
      <c r="P38" s="18">
        <f t="shared" ca="1" si="5"/>
        <v>0</v>
      </c>
      <c r="Q38" s="18">
        <f t="shared" ca="1" si="5"/>
        <v>0</v>
      </c>
      <c r="R38" s="18">
        <f t="shared" ca="1" si="5"/>
        <v>0</v>
      </c>
      <c r="S38" s="18">
        <f t="shared" ca="1" si="5"/>
        <v>0</v>
      </c>
      <c r="T38" s="18">
        <f t="shared" ca="1" si="5"/>
        <v>0</v>
      </c>
      <c r="U38" s="18">
        <f t="shared" ca="1" si="4"/>
        <v>0</v>
      </c>
      <c r="V38" s="19">
        <f t="shared" ca="1" si="1"/>
        <v>26364380.380000003</v>
      </c>
    </row>
    <row r="39" spans="1:22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868479.26</v>
      </c>
      <c r="E39" s="18">
        <f t="shared" ca="1" si="5"/>
        <v>2121789.83</v>
      </c>
      <c r="F39" s="18">
        <f t="shared" ca="1" si="5"/>
        <v>122432134.14</v>
      </c>
      <c r="G39" s="18">
        <f t="shared" ca="1" si="5"/>
        <v>22736294.399999999</v>
      </c>
      <c r="H39" s="18">
        <f t="shared" ca="1" si="5"/>
        <v>128648164.7</v>
      </c>
      <c r="I39" s="18">
        <f t="shared" ca="1" si="5"/>
        <v>12693723.109999999</v>
      </c>
      <c r="J39" s="18">
        <f t="shared" ca="1" si="5"/>
        <v>0</v>
      </c>
      <c r="K39" s="18">
        <f t="shared" ca="1" si="5"/>
        <v>48461.82</v>
      </c>
      <c r="L39" s="18">
        <f t="shared" ca="1" si="5"/>
        <v>0</v>
      </c>
      <c r="M39" s="18">
        <f t="shared" ca="1" si="5"/>
        <v>0</v>
      </c>
      <c r="N39" s="18">
        <f t="shared" ca="1" si="5"/>
        <v>62928.81</v>
      </c>
      <c r="O39" s="18">
        <f t="shared" ca="1" si="5"/>
        <v>36770474.399999999</v>
      </c>
      <c r="P39" s="18">
        <f t="shared" ca="1" si="5"/>
        <v>0</v>
      </c>
      <c r="Q39" s="18">
        <f t="shared" ca="1" si="5"/>
        <v>9249874.7699999996</v>
      </c>
      <c r="R39" s="18">
        <f t="shared" ca="1" si="5"/>
        <v>0</v>
      </c>
      <c r="S39" s="18">
        <f t="shared" ca="1" si="5"/>
        <v>0</v>
      </c>
      <c r="T39" s="18">
        <f t="shared" ca="1" si="5"/>
        <v>0</v>
      </c>
      <c r="U39" s="18">
        <f t="shared" ca="1" si="4"/>
        <v>-5506.2</v>
      </c>
      <c r="V39" s="19">
        <f t="shared" ca="1" si="1"/>
        <v>335626819.03999996</v>
      </c>
    </row>
    <row r="40" spans="1:22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360977.23</v>
      </c>
      <c r="E40" s="18">
        <f t="shared" ca="1" si="5"/>
        <v>424987.69</v>
      </c>
      <c r="F40" s="18">
        <f t="shared" ca="1" si="5"/>
        <v>3526241.02</v>
      </c>
      <c r="G40" s="18">
        <f t="shared" ca="1" si="5"/>
        <v>0</v>
      </c>
      <c r="H40" s="18">
        <f t="shared" ca="1" si="5"/>
        <v>3597090.75</v>
      </c>
      <c r="I40" s="18">
        <f t="shared" ca="1" si="5"/>
        <v>1048544.87</v>
      </c>
      <c r="J40" s="18">
        <f t="shared" ca="1" si="5"/>
        <v>0</v>
      </c>
      <c r="K40" s="18">
        <f t="shared" ca="1" si="5"/>
        <v>0</v>
      </c>
      <c r="L40" s="18">
        <f t="shared" ca="1" si="5"/>
        <v>0</v>
      </c>
      <c r="M40" s="18">
        <f t="shared" ca="1" si="5"/>
        <v>0</v>
      </c>
      <c r="N40" s="18">
        <f t="shared" ca="1" si="5"/>
        <v>0</v>
      </c>
      <c r="O40" s="18">
        <f t="shared" ca="1" si="5"/>
        <v>0</v>
      </c>
      <c r="P40" s="18">
        <f t="shared" ca="1" si="5"/>
        <v>0</v>
      </c>
      <c r="Q40" s="18">
        <f t="shared" ca="1" si="5"/>
        <v>0</v>
      </c>
      <c r="R40" s="18">
        <f t="shared" ca="1" si="5"/>
        <v>0</v>
      </c>
      <c r="S40" s="18">
        <f t="shared" ca="1" si="5"/>
        <v>0</v>
      </c>
      <c r="T40" s="18">
        <f t="shared" ca="1" si="5"/>
        <v>0</v>
      </c>
      <c r="U40" s="18">
        <f t="shared" ca="1" si="4"/>
        <v>0</v>
      </c>
      <c r="V40" s="19">
        <f t="shared" ca="1" si="1"/>
        <v>8957841.5599999987</v>
      </c>
    </row>
    <row r="41" spans="1:22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5624672.54</v>
      </c>
      <c r="E41" s="18">
        <f t="shared" ca="1" si="5"/>
        <v>9872729.4500013329</v>
      </c>
      <c r="F41" s="18">
        <f t="shared" ca="1" si="5"/>
        <v>119531744.56999999</v>
      </c>
      <c r="G41" s="18">
        <f t="shared" ca="1" si="5"/>
        <v>0</v>
      </c>
      <c r="H41" s="18">
        <f t="shared" ca="1" si="5"/>
        <v>1095675.2100000004</v>
      </c>
      <c r="I41" s="18">
        <f t="shared" ca="1" si="5"/>
        <v>100145826.7199994</v>
      </c>
      <c r="J41" s="18">
        <f t="shared" ca="1" si="5"/>
        <v>0</v>
      </c>
      <c r="K41" s="18">
        <f t="shared" ca="1" si="5"/>
        <v>2572093.54</v>
      </c>
      <c r="L41" s="18">
        <f t="shared" ca="1" si="5"/>
        <v>0</v>
      </c>
      <c r="M41" s="18">
        <f t="shared" ca="1" si="5"/>
        <v>0</v>
      </c>
      <c r="N41" s="18">
        <f t="shared" ca="1" si="5"/>
        <v>49753063.869999997</v>
      </c>
      <c r="O41" s="18">
        <f t="shared" ca="1" si="5"/>
        <v>1104379761.0700035</v>
      </c>
      <c r="P41" s="18">
        <f t="shared" ca="1" si="5"/>
        <v>4935860.4399999995</v>
      </c>
      <c r="Q41" s="18">
        <f t="shared" ca="1" si="5"/>
        <v>408885604.65999985</v>
      </c>
      <c r="R41" s="18">
        <f t="shared" ca="1" si="5"/>
        <v>0</v>
      </c>
      <c r="S41" s="18">
        <f t="shared" ca="1" si="5"/>
        <v>0</v>
      </c>
      <c r="T41" s="18">
        <f t="shared" ca="1" si="5"/>
        <v>11725682.23</v>
      </c>
      <c r="U41" s="18">
        <f t="shared" ca="1" si="4"/>
        <v>143563382.16000018</v>
      </c>
      <c r="V41" s="19">
        <f t="shared" ca="1" si="1"/>
        <v>1962086096.4600041</v>
      </c>
    </row>
    <row r="42" spans="1:22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1946763.4199999853</v>
      </c>
      <c r="E42" s="18">
        <f t="shared" ca="1" si="5"/>
        <v>1895574.6299999976</v>
      </c>
      <c r="F42" s="18">
        <f t="shared" ca="1" si="5"/>
        <v>1151038.5399999984</v>
      </c>
      <c r="G42" s="18">
        <f t="shared" ca="1" si="5"/>
        <v>0</v>
      </c>
      <c r="H42" s="18">
        <f t="shared" ca="1" si="5"/>
        <v>18192.12</v>
      </c>
      <c r="I42" s="18">
        <f t="shared" ca="1" si="5"/>
        <v>1230118.7800000003</v>
      </c>
      <c r="J42" s="18">
        <f t="shared" ca="1" si="5"/>
        <v>0</v>
      </c>
      <c r="K42" s="18">
        <f t="shared" ca="1" si="5"/>
        <v>-269.29000000000002</v>
      </c>
      <c r="L42" s="18">
        <f t="shared" ca="1" si="5"/>
        <v>0</v>
      </c>
      <c r="M42" s="18">
        <f t="shared" ca="1" si="5"/>
        <v>0</v>
      </c>
      <c r="N42" s="18">
        <f t="shared" ca="1" si="5"/>
        <v>995071.92000000016</v>
      </c>
      <c r="O42" s="18">
        <f t="shared" ca="1" si="5"/>
        <v>143445921.41000038</v>
      </c>
      <c r="P42" s="18">
        <f t="shared" ca="1" si="5"/>
        <v>0</v>
      </c>
      <c r="Q42" s="18">
        <f t="shared" ca="1" si="5"/>
        <v>7564043.3399999961</v>
      </c>
      <c r="R42" s="18">
        <f t="shared" ca="1" si="5"/>
        <v>0</v>
      </c>
      <c r="S42" s="18">
        <f t="shared" ca="1" si="5"/>
        <v>0</v>
      </c>
      <c r="T42" s="18">
        <f t="shared" ca="1" si="5"/>
        <v>0</v>
      </c>
      <c r="U42" s="18">
        <f t="shared" ca="1" si="4"/>
        <v>254754.74</v>
      </c>
      <c r="V42" s="19">
        <f t="shared" ca="1" si="1"/>
        <v>158501209.61000037</v>
      </c>
    </row>
    <row r="43" spans="1:22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-204.24</v>
      </c>
      <c r="E43" s="18">
        <f t="shared" ca="1" si="5"/>
        <v>-371897.05</v>
      </c>
      <c r="F43" s="18">
        <f t="shared" ca="1" si="5"/>
        <v>-1204483.49</v>
      </c>
      <c r="G43" s="18">
        <f t="shared" ca="1" si="5"/>
        <v>0</v>
      </c>
      <c r="H43" s="18">
        <f t="shared" ca="1" si="5"/>
        <v>-220152</v>
      </c>
      <c r="I43" s="18">
        <f t="shared" ca="1" si="5"/>
        <v>-5191.84</v>
      </c>
      <c r="J43" s="18">
        <f t="shared" ca="1" si="5"/>
        <v>0</v>
      </c>
      <c r="K43" s="18">
        <f t="shared" ca="1" si="5"/>
        <v>0</v>
      </c>
      <c r="L43" s="18">
        <f t="shared" ca="1" si="5"/>
        <v>0</v>
      </c>
      <c r="M43" s="18">
        <f t="shared" ca="1" si="5"/>
        <v>0</v>
      </c>
      <c r="N43" s="18">
        <f t="shared" ca="1" si="5"/>
        <v>0</v>
      </c>
      <c r="O43" s="18">
        <f t="shared" ca="1" si="5"/>
        <v>0</v>
      </c>
      <c r="P43" s="18">
        <f t="shared" ca="1" si="5"/>
        <v>0</v>
      </c>
      <c r="Q43" s="18">
        <f t="shared" ca="1" si="5"/>
        <v>0</v>
      </c>
      <c r="R43" s="18">
        <f t="shared" ca="1" si="5"/>
        <v>0</v>
      </c>
      <c r="S43" s="18">
        <f t="shared" ca="1" si="5"/>
        <v>0</v>
      </c>
      <c r="T43" s="18">
        <f t="shared" ca="1" si="5"/>
        <v>0</v>
      </c>
      <c r="U43" s="18">
        <f t="shared" ca="1" si="4"/>
        <v>0</v>
      </c>
      <c r="V43" s="19">
        <f t="shared" ca="1" si="1"/>
        <v>-1801928.62</v>
      </c>
    </row>
    <row r="44" spans="1:22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14001.460000000005</v>
      </c>
      <c r="E44" s="18">
        <f t="shared" ca="1" si="5"/>
        <v>262775.24000000005</v>
      </c>
      <c r="F44" s="18">
        <f t="shared" ca="1" si="5"/>
        <v>6131323.8499999996</v>
      </c>
      <c r="G44" s="18">
        <f t="shared" ca="1" si="5"/>
        <v>152126.26999999999</v>
      </c>
      <c r="H44" s="18">
        <f t="shared" ca="1" si="5"/>
        <v>1197694.3599999999</v>
      </c>
      <c r="I44" s="18">
        <f t="shared" ca="1" si="5"/>
        <v>59731.799999999996</v>
      </c>
      <c r="J44" s="18">
        <f t="shared" ca="1" si="5"/>
        <v>0</v>
      </c>
      <c r="K44" s="18">
        <f t="shared" ca="1" si="5"/>
        <v>0</v>
      </c>
      <c r="L44" s="18">
        <f t="shared" ca="1" si="5"/>
        <v>0</v>
      </c>
      <c r="M44" s="18">
        <f t="shared" ca="1" si="5"/>
        <v>0</v>
      </c>
      <c r="N44" s="18">
        <f t="shared" ca="1" si="5"/>
        <v>0</v>
      </c>
      <c r="O44" s="18">
        <f t="shared" ca="1" si="5"/>
        <v>0</v>
      </c>
      <c r="P44" s="18">
        <f t="shared" ca="1" si="5"/>
        <v>0</v>
      </c>
      <c r="Q44" s="18">
        <f t="shared" ca="1" si="5"/>
        <v>0</v>
      </c>
      <c r="R44" s="18">
        <f t="shared" ca="1" si="5"/>
        <v>0</v>
      </c>
      <c r="S44" s="18">
        <f t="shared" ca="1" si="5"/>
        <v>0</v>
      </c>
      <c r="T44" s="18">
        <f t="shared" ca="1" si="5"/>
        <v>0</v>
      </c>
      <c r="U44" s="18">
        <f t="shared" ca="1" si="4"/>
        <v>0</v>
      </c>
      <c r="V44" s="19">
        <f t="shared" ca="1" si="1"/>
        <v>7817652.9799999995</v>
      </c>
    </row>
    <row r="45" spans="1:22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139730.41</v>
      </c>
      <c r="E45" s="18">
        <f t="shared" ca="1" si="5"/>
        <v>2163009.63</v>
      </c>
      <c r="F45" s="18">
        <f t="shared" ca="1" si="5"/>
        <v>72969.05</v>
      </c>
      <c r="G45" s="18">
        <f t="shared" ca="1" si="5"/>
        <v>0</v>
      </c>
      <c r="H45" s="18">
        <f t="shared" ca="1" si="5"/>
        <v>0</v>
      </c>
      <c r="I45" s="18">
        <f t="shared" ca="1" si="5"/>
        <v>12769.189999999999</v>
      </c>
      <c r="J45" s="18">
        <f t="shared" ca="1" si="5"/>
        <v>0</v>
      </c>
      <c r="K45" s="18">
        <f t="shared" ca="1" si="5"/>
        <v>0</v>
      </c>
      <c r="L45" s="18">
        <f t="shared" ca="1" si="5"/>
        <v>0</v>
      </c>
      <c r="M45" s="18">
        <f t="shared" ca="1" si="5"/>
        <v>0</v>
      </c>
      <c r="N45" s="18">
        <f t="shared" ca="1" si="5"/>
        <v>0</v>
      </c>
      <c r="O45" s="18">
        <f t="shared" ca="1" si="5"/>
        <v>0</v>
      </c>
      <c r="P45" s="18">
        <f t="shared" ca="1" si="5"/>
        <v>0</v>
      </c>
      <c r="Q45" s="18">
        <f t="shared" ca="1" si="5"/>
        <v>0</v>
      </c>
      <c r="R45" s="18">
        <f t="shared" ca="1" si="5"/>
        <v>0</v>
      </c>
      <c r="S45" s="18">
        <f t="shared" ca="1" si="5"/>
        <v>0</v>
      </c>
      <c r="T45" s="18">
        <f t="shared" ca="1" si="5"/>
        <v>0</v>
      </c>
      <c r="U45" s="18">
        <f t="shared" ca="1" si="4"/>
        <v>0</v>
      </c>
      <c r="V45" s="19">
        <f t="shared" ca="1" si="1"/>
        <v>2388478.2799999998</v>
      </c>
    </row>
    <row r="46" spans="1:22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-8613.7900000000009</v>
      </c>
      <c r="E46" s="18">
        <f t="shared" ca="1" si="5"/>
        <v>-18418.509999999998</v>
      </c>
      <c r="F46" s="18">
        <f t="shared" ca="1" si="5"/>
        <v>-4635.87</v>
      </c>
      <c r="G46" s="18">
        <f t="shared" ca="1" si="5"/>
        <v>0</v>
      </c>
      <c r="H46" s="18">
        <f t="shared" ca="1" si="5"/>
        <v>-1030721.68</v>
      </c>
      <c r="I46" s="18">
        <f t="shared" ca="1" si="5"/>
        <v>-53383</v>
      </c>
      <c r="J46" s="18">
        <f t="shared" ca="1" si="5"/>
        <v>0</v>
      </c>
      <c r="K46" s="18">
        <f t="shared" ca="1" si="5"/>
        <v>0</v>
      </c>
      <c r="L46" s="18">
        <f t="shared" ca="1" si="5"/>
        <v>0</v>
      </c>
      <c r="M46" s="18">
        <f t="shared" ca="1" si="5"/>
        <v>0</v>
      </c>
      <c r="N46" s="18">
        <f t="shared" ca="1" si="5"/>
        <v>0</v>
      </c>
      <c r="O46" s="18">
        <f t="shared" ca="1" si="5"/>
        <v>-51522.69</v>
      </c>
      <c r="P46" s="18">
        <f t="shared" ca="1" si="5"/>
        <v>0</v>
      </c>
      <c r="Q46" s="18">
        <f t="shared" ca="1" si="5"/>
        <v>-565.19000000000005</v>
      </c>
      <c r="R46" s="18">
        <f t="shared" ca="1" si="5"/>
        <v>0</v>
      </c>
      <c r="S46" s="18">
        <f t="shared" ca="1" si="5"/>
        <v>0</v>
      </c>
      <c r="T46" s="18">
        <f t="shared" ca="1" si="5"/>
        <v>0</v>
      </c>
      <c r="U46" s="18">
        <f t="shared" ca="1" si="4"/>
        <v>0</v>
      </c>
      <c r="V46" s="19">
        <f t="shared" ca="1" si="1"/>
        <v>-1167860.73</v>
      </c>
    </row>
    <row r="47" spans="1:22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22024.890000000003</v>
      </c>
      <c r="E47" s="18">
        <f t="shared" ca="1" si="5"/>
        <v>25668.959999999995</v>
      </c>
      <c r="F47" s="18">
        <f t="shared" ca="1" si="5"/>
        <v>0</v>
      </c>
      <c r="G47" s="18">
        <f t="shared" ca="1" si="5"/>
        <v>0</v>
      </c>
      <c r="H47" s="18">
        <f t="shared" ca="1" si="5"/>
        <v>0</v>
      </c>
      <c r="I47" s="18">
        <f t="shared" ca="1" si="5"/>
        <v>0</v>
      </c>
      <c r="J47" s="18">
        <f t="shared" ca="1" si="5"/>
        <v>0</v>
      </c>
      <c r="K47" s="18">
        <f t="shared" ca="1" si="5"/>
        <v>0</v>
      </c>
      <c r="L47" s="18">
        <f t="shared" ca="1" si="5"/>
        <v>0</v>
      </c>
      <c r="M47" s="18">
        <f t="shared" ca="1" si="5"/>
        <v>0</v>
      </c>
      <c r="N47" s="18">
        <f t="shared" ca="1" si="5"/>
        <v>0</v>
      </c>
      <c r="O47" s="18">
        <f t="shared" ca="1" si="5"/>
        <v>0</v>
      </c>
      <c r="P47" s="18">
        <f t="shared" ca="1" si="5"/>
        <v>0</v>
      </c>
      <c r="Q47" s="18">
        <f t="shared" ca="1" si="5"/>
        <v>0</v>
      </c>
      <c r="R47" s="18">
        <f t="shared" ca="1" si="5"/>
        <v>0</v>
      </c>
      <c r="S47" s="18">
        <f t="shared" ca="1" si="5"/>
        <v>0</v>
      </c>
      <c r="T47" s="18">
        <f t="shared" ca="1" si="5"/>
        <v>0</v>
      </c>
      <c r="U47" s="18">
        <f t="shared" ca="1" si="4"/>
        <v>0</v>
      </c>
      <c r="V47" s="19">
        <f t="shared" ca="1" si="1"/>
        <v>47693.85</v>
      </c>
    </row>
    <row r="48" spans="1:22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1189173.5300000745</v>
      </c>
      <c r="E48" s="18">
        <f t="shared" ca="1" si="5"/>
        <v>3560104.969999962</v>
      </c>
      <c r="F48" s="18">
        <f t="shared" ca="1" si="5"/>
        <v>100618118.58000009</v>
      </c>
      <c r="G48" s="18">
        <f t="shared" ca="1" si="5"/>
        <v>75360.010000000009</v>
      </c>
      <c r="H48" s="18">
        <f t="shared" ca="1" si="5"/>
        <v>1129929.1599999995</v>
      </c>
      <c r="I48" s="18">
        <f t="shared" ca="1" si="5"/>
        <v>24298078.209999386</v>
      </c>
      <c r="J48" s="18">
        <f t="shared" ca="1" si="5"/>
        <v>0</v>
      </c>
      <c r="K48" s="18">
        <f t="shared" ca="1" si="5"/>
        <v>0</v>
      </c>
      <c r="L48" s="18">
        <f t="shared" ca="1" si="5"/>
        <v>0</v>
      </c>
      <c r="M48" s="18">
        <f t="shared" ca="1" si="5"/>
        <v>0</v>
      </c>
      <c r="N48" s="18">
        <f t="shared" ca="1" si="5"/>
        <v>0</v>
      </c>
      <c r="O48" s="18">
        <f t="shared" ca="1" si="5"/>
        <v>0</v>
      </c>
      <c r="P48" s="18">
        <f t="shared" ca="1" si="5"/>
        <v>0</v>
      </c>
      <c r="Q48" s="18">
        <f t="shared" ca="1" si="5"/>
        <v>0</v>
      </c>
      <c r="R48" s="18">
        <f t="shared" ca="1" si="5"/>
        <v>0</v>
      </c>
      <c r="S48" s="18">
        <f t="shared" ca="1" si="5"/>
        <v>0</v>
      </c>
      <c r="T48" s="18">
        <f t="shared" ca="1" si="5"/>
        <v>0</v>
      </c>
      <c r="U48" s="18">
        <f t="shared" ca="1" si="4"/>
        <v>0</v>
      </c>
      <c r="V48" s="19">
        <f t="shared" ca="1" si="1"/>
        <v>130870764.4599995</v>
      </c>
    </row>
    <row r="49" spans="1:22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61072384.840000004</v>
      </c>
      <c r="E49" s="18">
        <f t="shared" ca="1" si="5"/>
        <v>7080208.7400000002</v>
      </c>
      <c r="F49" s="18">
        <f t="shared" ca="1" si="5"/>
        <v>1016679.14</v>
      </c>
      <c r="G49" s="18">
        <f t="shared" ca="1" si="5"/>
        <v>0</v>
      </c>
      <c r="H49" s="18">
        <f t="shared" ca="1" si="5"/>
        <v>25320.03</v>
      </c>
      <c r="I49" s="18">
        <f t="shared" ca="1" si="5"/>
        <v>560660157.75999999</v>
      </c>
      <c r="J49" s="18">
        <f t="shared" ca="1" si="5"/>
        <v>0</v>
      </c>
      <c r="K49" s="18">
        <f t="shared" ca="1" si="5"/>
        <v>0</v>
      </c>
      <c r="L49" s="18">
        <f t="shared" ca="1" si="5"/>
        <v>0</v>
      </c>
      <c r="M49" s="18">
        <f t="shared" ca="1" si="5"/>
        <v>0</v>
      </c>
      <c r="N49" s="18">
        <f t="shared" ca="1" si="5"/>
        <v>0</v>
      </c>
      <c r="O49" s="18">
        <f t="shared" ca="1" si="5"/>
        <v>0</v>
      </c>
      <c r="P49" s="18">
        <f t="shared" ca="1" si="5"/>
        <v>0</v>
      </c>
      <c r="Q49" s="18">
        <f t="shared" ca="1" si="5"/>
        <v>0</v>
      </c>
      <c r="R49" s="18">
        <f t="shared" ca="1" si="5"/>
        <v>1485593.09</v>
      </c>
      <c r="S49" s="18">
        <f t="shared" ca="1" si="5"/>
        <v>0</v>
      </c>
      <c r="T49" s="18">
        <f t="shared" ca="1" si="5"/>
        <v>0</v>
      </c>
      <c r="U49" s="18">
        <f t="shared" ca="1" si="4"/>
        <v>0</v>
      </c>
      <c r="V49" s="19">
        <f t="shared" ref="V49" ca="1" si="6">+SUM(D49:U49)</f>
        <v>631340343.60000002</v>
      </c>
    </row>
    <row r="50" spans="1:22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8">
        <f t="shared" ca="1" si="5"/>
        <v>0</v>
      </c>
      <c r="F50" s="18">
        <f t="shared" ca="1" si="5"/>
        <v>0</v>
      </c>
      <c r="G50" s="18">
        <f t="shared" ca="1" si="5"/>
        <v>0</v>
      </c>
      <c r="H50" s="18">
        <f t="shared" ca="1" si="5"/>
        <v>0</v>
      </c>
      <c r="I50" s="18">
        <f t="shared" ca="1" si="5"/>
        <v>617432123.35000002</v>
      </c>
      <c r="J50" s="18">
        <f t="shared" ca="1" si="5"/>
        <v>0</v>
      </c>
      <c r="K50" s="18">
        <f t="shared" ca="1" si="5"/>
        <v>0</v>
      </c>
      <c r="L50" s="18">
        <f t="shared" ca="1" si="5"/>
        <v>0</v>
      </c>
      <c r="M50" s="18">
        <f t="shared" ca="1" si="5"/>
        <v>0</v>
      </c>
      <c r="N50" s="18">
        <f t="shared" ca="1" si="5"/>
        <v>0</v>
      </c>
      <c r="O50" s="18">
        <f t="shared" ca="1" si="5"/>
        <v>0</v>
      </c>
      <c r="P50" s="18">
        <f t="shared" ca="1" si="5"/>
        <v>0</v>
      </c>
      <c r="Q50" s="18">
        <f t="shared" ca="1" si="5"/>
        <v>0</v>
      </c>
      <c r="R50" s="18">
        <f t="shared" ca="1" si="5"/>
        <v>0</v>
      </c>
      <c r="S50" s="18">
        <f t="shared" ca="1" si="5"/>
        <v>0</v>
      </c>
      <c r="T50" s="18">
        <f t="shared" ca="1" si="5"/>
        <v>0</v>
      </c>
      <c r="U50" s="18">
        <f t="shared" ca="1" si="4"/>
        <v>0</v>
      </c>
      <c r="V50" s="19">
        <f t="shared" ref="V50:V52" ca="1" si="7">+SUM(D50:U50)</f>
        <v>617432123.35000002</v>
      </c>
    </row>
    <row r="51" spans="1:22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8">
        <f t="shared" ca="1" si="5"/>
        <v>0</v>
      </c>
      <c r="F51" s="18">
        <f t="shared" ca="1" si="5"/>
        <v>0</v>
      </c>
      <c r="G51" s="18">
        <f t="shared" ca="1" si="5"/>
        <v>0</v>
      </c>
      <c r="H51" s="18">
        <f t="shared" ca="1" si="5"/>
        <v>0</v>
      </c>
      <c r="I51" s="18">
        <f t="shared" ca="1" si="5"/>
        <v>0</v>
      </c>
      <c r="J51" s="18">
        <f t="shared" ca="1" si="5"/>
        <v>0</v>
      </c>
      <c r="K51" s="18">
        <f t="shared" ca="1" si="5"/>
        <v>0</v>
      </c>
      <c r="L51" s="18">
        <f t="shared" ca="1" si="5"/>
        <v>0</v>
      </c>
      <c r="M51" s="18">
        <f t="shared" ca="1" si="5"/>
        <v>0</v>
      </c>
      <c r="N51" s="18">
        <f t="shared" ca="1" si="5"/>
        <v>0</v>
      </c>
      <c r="O51" s="18">
        <f t="shared" ca="1" si="5"/>
        <v>0</v>
      </c>
      <c r="P51" s="18">
        <f t="shared" ca="1" si="5"/>
        <v>0</v>
      </c>
      <c r="Q51" s="18">
        <f t="shared" ca="1" si="5"/>
        <v>0</v>
      </c>
      <c r="R51" s="18">
        <f t="shared" ca="1" si="5"/>
        <v>0</v>
      </c>
      <c r="S51" s="18">
        <f t="shared" ca="1" si="5"/>
        <v>0</v>
      </c>
      <c r="T51" s="18">
        <f t="shared" ca="1" si="5"/>
        <v>0</v>
      </c>
      <c r="U51" s="18">
        <f t="shared" ca="1" si="4"/>
        <v>0</v>
      </c>
      <c r="V51" s="19">
        <f t="shared" ca="1" si="7"/>
        <v>0</v>
      </c>
    </row>
    <row r="52" spans="1:22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8">
        <f t="shared" ca="1" si="5"/>
        <v>0</v>
      </c>
      <c r="F52" s="18">
        <f t="shared" ca="1" si="5"/>
        <v>0</v>
      </c>
      <c r="G52" s="18">
        <f t="shared" ca="1" si="5"/>
        <v>0</v>
      </c>
      <c r="H52" s="18">
        <f t="shared" ca="1" si="5"/>
        <v>0</v>
      </c>
      <c r="I52" s="18">
        <f t="shared" ca="1" si="5"/>
        <v>0</v>
      </c>
      <c r="J52" s="18">
        <f t="shared" ca="1" si="5"/>
        <v>0</v>
      </c>
      <c r="K52" s="18">
        <f t="shared" ca="1" si="5"/>
        <v>0</v>
      </c>
      <c r="L52" s="18">
        <f t="shared" ca="1" si="5"/>
        <v>0</v>
      </c>
      <c r="M52" s="18">
        <f t="shared" ca="1" si="5"/>
        <v>0</v>
      </c>
      <c r="N52" s="18">
        <f t="shared" ca="1" si="5"/>
        <v>0</v>
      </c>
      <c r="O52" s="18">
        <f t="shared" ca="1" si="5"/>
        <v>0</v>
      </c>
      <c r="P52" s="18">
        <f t="shared" ca="1" si="5"/>
        <v>0</v>
      </c>
      <c r="Q52" s="18">
        <f t="shared" ca="1" si="5"/>
        <v>0</v>
      </c>
      <c r="R52" s="18">
        <f t="shared" ca="1" si="5"/>
        <v>0</v>
      </c>
      <c r="S52" s="18">
        <f t="shared" ca="1" si="5"/>
        <v>0</v>
      </c>
      <c r="T52" s="18">
        <f t="shared" ca="1" si="5"/>
        <v>0</v>
      </c>
      <c r="U52" s="18">
        <f t="shared" ca="1" si="4"/>
        <v>0</v>
      </c>
      <c r="V52" s="19">
        <f t="shared" ca="1" si="7"/>
        <v>0</v>
      </c>
    </row>
    <row r="53" spans="1:22" ht="12.75" customHeight="1">
      <c r="A53" s="55" t="s">
        <v>239</v>
      </c>
      <c r="B53" s="17">
        <v>2001</v>
      </c>
      <c r="C53" s="56" t="s">
        <v>147</v>
      </c>
      <c r="D53" s="18">
        <f t="shared" ref="D53:S68" ca="1" si="8">IFERROR(IF($C$2="Yurtiçi",INDIRECT("'"&amp;$B$2&amp;"'!"&amp;ADDRESS(MATCH($B53,INDIRECT("'"&amp;$B$2&amp;"'!$B$1:$B$1095"),0),MATCH(D$5,INDIRECT("'"&amp;$B$2&amp;"'!5:5"),0))),IF($C$2="Yurtdışı",INDIRECT("'"&amp;$B$2&amp;"'!"&amp;ADDRESS(MATCH($B53,INDIRECT("'"&amp;$B$2&amp;"'!$B$1:$B$1095"),0),MATCH(D$5,INDIRECT("'"&amp;$B$2&amp;"'!5:5"),0)+1)),INDIRECT("'"&amp;$B$2&amp;"'!"&amp;ADDRESS(MATCH($B53,INDIRECT("'"&amp;$B$2&amp;"'!$B$1:$B$1095"),0),MATCH(D$5,INDIRECT("'"&amp;$B$2&amp;"'!5:5"),0)))+INDIRECT("'"&amp;$B$2&amp;"'!"&amp;ADDRESS(MATCH($B53,INDIRECT("'"&amp;$B$2&amp;"'!$B$1:$B$1095"),0),MATCH(D$5,INDIRECT("'"&amp;$B$2&amp;"'!5:5"),0)+1)))),0)</f>
        <v>0</v>
      </c>
      <c r="E53" s="18">
        <f t="shared" ca="1" si="8"/>
        <v>0</v>
      </c>
      <c r="F53" s="18">
        <f t="shared" ca="1" si="8"/>
        <v>0</v>
      </c>
      <c r="G53" s="18">
        <f t="shared" ca="1" si="8"/>
        <v>0</v>
      </c>
      <c r="H53" s="18">
        <f t="shared" ca="1" si="8"/>
        <v>0</v>
      </c>
      <c r="I53" s="18">
        <f t="shared" ca="1" si="8"/>
        <v>0</v>
      </c>
      <c r="J53" s="18">
        <f t="shared" ca="1" si="8"/>
        <v>0</v>
      </c>
      <c r="K53" s="18">
        <f t="shared" ca="1" si="8"/>
        <v>0</v>
      </c>
      <c r="L53" s="18">
        <f t="shared" ca="1" si="8"/>
        <v>0</v>
      </c>
      <c r="M53" s="18">
        <f t="shared" ca="1" si="8"/>
        <v>0</v>
      </c>
      <c r="N53" s="18">
        <f t="shared" ca="1" si="8"/>
        <v>0</v>
      </c>
      <c r="O53" s="18">
        <f t="shared" ca="1" si="8"/>
        <v>0</v>
      </c>
      <c r="P53" s="18">
        <f t="shared" ca="1" si="8"/>
        <v>0</v>
      </c>
      <c r="Q53" s="18">
        <f t="shared" ca="1" si="8"/>
        <v>0</v>
      </c>
      <c r="R53" s="18">
        <f t="shared" ca="1" si="8"/>
        <v>0</v>
      </c>
      <c r="S53" s="18">
        <f t="shared" ca="1" si="8"/>
        <v>0</v>
      </c>
      <c r="T53" s="18">
        <f t="shared" ref="O53:U68" ca="1" si="9">IFERROR(IF($C$2="Yurtiçi",INDIRECT("'"&amp;$B$2&amp;"'!"&amp;ADDRESS(MATCH($B53,INDIRECT("'"&amp;$B$2&amp;"'!$B$1:$B$1095"),0),MATCH(T$5,INDIRECT("'"&amp;$B$2&amp;"'!5:5"),0))),IF($C$2="Yurtdışı",INDIRECT("'"&amp;$B$2&amp;"'!"&amp;ADDRESS(MATCH($B53,INDIRECT("'"&amp;$B$2&amp;"'!$B$1:$B$1095"),0),MATCH(T$5,INDIRECT("'"&amp;$B$2&amp;"'!5:5"),0)+1)),INDIRECT("'"&amp;$B$2&amp;"'!"&amp;ADDRESS(MATCH($B53,INDIRECT("'"&amp;$B$2&amp;"'!$B$1:$B$1095"),0),MATCH(T$5,INDIRECT("'"&amp;$B$2&amp;"'!5:5"),0)))+INDIRECT("'"&amp;$B$2&amp;"'!"&amp;ADDRESS(MATCH($B53,INDIRECT("'"&amp;$B$2&amp;"'!$B$1:$B$1095"),0),MATCH(T$5,INDIRECT("'"&amp;$B$2&amp;"'!5:5"),0)+1)))),0)</f>
        <v>0</v>
      </c>
      <c r="U53" s="18">
        <f t="shared" ca="1" si="9"/>
        <v>0</v>
      </c>
      <c r="V53" s="19">
        <f t="shared" ca="1" si="1"/>
        <v>0</v>
      </c>
    </row>
    <row r="54" spans="1:22" ht="12.75" customHeight="1">
      <c r="A54" s="55" t="s">
        <v>241</v>
      </c>
      <c r="B54" s="17">
        <v>2002</v>
      </c>
      <c r="C54" s="56" t="s">
        <v>242</v>
      </c>
      <c r="D54" s="18">
        <f t="shared" ca="1" si="8"/>
        <v>0</v>
      </c>
      <c r="E54" s="18">
        <f t="shared" ca="1" si="8"/>
        <v>0</v>
      </c>
      <c r="F54" s="18">
        <f t="shared" ca="1" si="8"/>
        <v>0</v>
      </c>
      <c r="G54" s="18">
        <f t="shared" ca="1" si="8"/>
        <v>0</v>
      </c>
      <c r="H54" s="18">
        <f t="shared" ca="1" si="8"/>
        <v>0</v>
      </c>
      <c r="I54" s="18">
        <f t="shared" ca="1" si="8"/>
        <v>0</v>
      </c>
      <c r="J54" s="18">
        <f t="shared" ca="1" si="8"/>
        <v>0</v>
      </c>
      <c r="K54" s="18">
        <f t="shared" ca="1" si="8"/>
        <v>0</v>
      </c>
      <c r="L54" s="18">
        <f t="shared" ca="1" si="8"/>
        <v>0</v>
      </c>
      <c r="M54" s="18">
        <f t="shared" ca="1" si="8"/>
        <v>0</v>
      </c>
      <c r="N54" s="18">
        <f t="shared" ca="1" si="8"/>
        <v>0</v>
      </c>
      <c r="O54" s="18">
        <f t="shared" ca="1" si="9"/>
        <v>0</v>
      </c>
      <c r="P54" s="18">
        <f t="shared" ca="1" si="9"/>
        <v>0</v>
      </c>
      <c r="Q54" s="18">
        <f t="shared" ca="1" si="9"/>
        <v>0</v>
      </c>
      <c r="R54" s="18">
        <f t="shared" ca="1" si="9"/>
        <v>0</v>
      </c>
      <c r="S54" s="18">
        <f t="shared" ca="1" si="9"/>
        <v>0</v>
      </c>
      <c r="T54" s="18">
        <f t="shared" ca="1" si="9"/>
        <v>0</v>
      </c>
      <c r="U54" s="18">
        <f t="shared" ca="1" si="9"/>
        <v>0</v>
      </c>
      <c r="V54" s="19">
        <f t="shared" ca="1" si="1"/>
        <v>0</v>
      </c>
    </row>
    <row r="55" spans="1:22" ht="12.75" customHeight="1">
      <c r="A55" s="55" t="s">
        <v>244</v>
      </c>
      <c r="B55" s="17">
        <v>2005</v>
      </c>
      <c r="C55" s="56" t="s">
        <v>242</v>
      </c>
      <c r="D55" s="18">
        <f t="shared" ca="1" si="8"/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8">
        <f t="shared" ca="1" si="8"/>
        <v>0</v>
      </c>
      <c r="I55" s="18">
        <f t="shared" ca="1" si="8"/>
        <v>0</v>
      </c>
      <c r="J55" s="18">
        <f t="shared" ca="1" si="8"/>
        <v>0</v>
      </c>
      <c r="K55" s="18">
        <f t="shared" ca="1" si="8"/>
        <v>0</v>
      </c>
      <c r="L55" s="18">
        <f t="shared" ca="1" si="8"/>
        <v>0</v>
      </c>
      <c r="M55" s="18">
        <f t="shared" ca="1" si="8"/>
        <v>0</v>
      </c>
      <c r="N55" s="18">
        <f t="shared" ca="1" si="8"/>
        <v>0</v>
      </c>
      <c r="O55" s="18">
        <f t="shared" ca="1" si="9"/>
        <v>0</v>
      </c>
      <c r="P55" s="18">
        <f t="shared" ca="1" si="9"/>
        <v>0</v>
      </c>
      <c r="Q55" s="18">
        <f t="shared" ca="1" si="9"/>
        <v>0</v>
      </c>
      <c r="R55" s="18">
        <f t="shared" ca="1" si="9"/>
        <v>0</v>
      </c>
      <c r="S55" s="18">
        <f t="shared" ca="1" si="9"/>
        <v>0</v>
      </c>
      <c r="T55" s="18">
        <f t="shared" ca="1" si="9"/>
        <v>0</v>
      </c>
      <c r="U55" s="18">
        <f t="shared" ca="1" si="9"/>
        <v>0</v>
      </c>
      <c r="V55" s="19">
        <f t="shared" ca="1" si="1"/>
        <v>0</v>
      </c>
    </row>
    <row r="56" spans="1:22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8">
        <f t="shared" ca="1" si="8"/>
        <v>0</v>
      </c>
      <c r="I56" s="18">
        <f t="shared" ca="1" si="8"/>
        <v>0</v>
      </c>
      <c r="J56" s="18">
        <f t="shared" ca="1" si="8"/>
        <v>0</v>
      </c>
      <c r="K56" s="18">
        <f t="shared" ca="1" si="8"/>
        <v>0</v>
      </c>
      <c r="L56" s="18">
        <f t="shared" ca="1" si="8"/>
        <v>0</v>
      </c>
      <c r="M56" s="18">
        <f t="shared" ca="1" si="8"/>
        <v>0</v>
      </c>
      <c r="N56" s="18">
        <f t="shared" ca="1" si="8"/>
        <v>0</v>
      </c>
      <c r="O56" s="18">
        <f t="shared" ca="1" si="9"/>
        <v>0</v>
      </c>
      <c r="P56" s="18">
        <f t="shared" ca="1" si="9"/>
        <v>0</v>
      </c>
      <c r="Q56" s="18">
        <f t="shared" ca="1" si="9"/>
        <v>0</v>
      </c>
      <c r="R56" s="18">
        <f t="shared" ca="1" si="9"/>
        <v>0</v>
      </c>
      <c r="S56" s="18">
        <f t="shared" ca="1" si="9"/>
        <v>0</v>
      </c>
      <c r="T56" s="18">
        <f t="shared" ca="1" si="9"/>
        <v>0</v>
      </c>
      <c r="U56" s="18">
        <f t="shared" ca="1" si="9"/>
        <v>0</v>
      </c>
      <c r="V56" s="19">
        <f t="shared" ca="1" si="1"/>
        <v>0</v>
      </c>
    </row>
    <row r="57" spans="1:22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8">
        <f t="shared" ca="1" si="8"/>
        <v>0</v>
      </c>
      <c r="I57" s="18">
        <f t="shared" ca="1" si="8"/>
        <v>0</v>
      </c>
      <c r="J57" s="18">
        <f t="shared" ca="1" si="8"/>
        <v>0</v>
      </c>
      <c r="K57" s="18">
        <f t="shared" ca="1" si="8"/>
        <v>0</v>
      </c>
      <c r="L57" s="18">
        <f t="shared" ca="1" si="8"/>
        <v>0</v>
      </c>
      <c r="M57" s="18">
        <f t="shared" ca="1" si="8"/>
        <v>0</v>
      </c>
      <c r="N57" s="18">
        <f t="shared" ca="1" si="8"/>
        <v>0</v>
      </c>
      <c r="O57" s="18">
        <f t="shared" ca="1" si="9"/>
        <v>0</v>
      </c>
      <c r="P57" s="18">
        <f t="shared" ca="1" si="9"/>
        <v>0</v>
      </c>
      <c r="Q57" s="18">
        <f t="shared" ca="1" si="9"/>
        <v>0</v>
      </c>
      <c r="R57" s="18">
        <f t="shared" ca="1" si="9"/>
        <v>0</v>
      </c>
      <c r="S57" s="18">
        <f t="shared" ca="1" si="9"/>
        <v>0</v>
      </c>
      <c r="T57" s="18">
        <f t="shared" ca="1" si="9"/>
        <v>0</v>
      </c>
      <c r="U57" s="18">
        <f t="shared" ca="1" si="9"/>
        <v>0</v>
      </c>
      <c r="V57" s="19">
        <f t="shared" ca="1" si="1"/>
        <v>0</v>
      </c>
    </row>
    <row r="58" spans="1:22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8">
        <f t="shared" ca="1" si="8"/>
        <v>0</v>
      </c>
      <c r="I58" s="18">
        <f t="shared" ca="1" si="8"/>
        <v>0</v>
      </c>
      <c r="J58" s="18">
        <f t="shared" ca="1" si="8"/>
        <v>0</v>
      </c>
      <c r="K58" s="18">
        <f t="shared" ca="1" si="8"/>
        <v>0</v>
      </c>
      <c r="L58" s="18">
        <f t="shared" ca="1" si="8"/>
        <v>0</v>
      </c>
      <c r="M58" s="18">
        <f t="shared" ca="1" si="8"/>
        <v>0</v>
      </c>
      <c r="N58" s="18">
        <f t="shared" ca="1" si="8"/>
        <v>0</v>
      </c>
      <c r="O58" s="18">
        <f t="shared" ca="1" si="9"/>
        <v>0</v>
      </c>
      <c r="P58" s="18">
        <f t="shared" ca="1" si="9"/>
        <v>0</v>
      </c>
      <c r="Q58" s="18">
        <f t="shared" ca="1" si="9"/>
        <v>0</v>
      </c>
      <c r="R58" s="18">
        <f t="shared" ca="1" si="9"/>
        <v>0</v>
      </c>
      <c r="S58" s="18">
        <f t="shared" ca="1" si="9"/>
        <v>0</v>
      </c>
      <c r="T58" s="18">
        <f t="shared" ca="1" si="9"/>
        <v>0</v>
      </c>
      <c r="U58" s="18">
        <f t="shared" ca="1" si="9"/>
        <v>0</v>
      </c>
      <c r="V58" s="19">
        <f t="shared" ref="V58" ca="1" si="10">+SUM(D58:U58)</f>
        <v>0</v>
      </c>
    </row>
    <row r="59" spans="1:22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8">
        <f t="shared" ca="1" si="8"/>
        <v>0</v>
      </c>
      <c r="I59" s="18">
        <f t="shared" ca="1" si="8"/>
        <v>0</v>
      </c>
      <c r="J59" s="18">
        <f t="shared" ca="1" si="8"/>
        <v>0</v>
      </c>
      <c r="K59" s="18">
        <f t="shared" ca="1" si="8"/>
        <v>0</v>
      </c>
      <c r="L59" s="18">
        <f t="shared" ca="1" si="8"/>
        <v>0</v>
      </c>
      <c r="M59" s="18">
        <f t="shared" ca="1" si="8"/>
        <v>0</v>
      </c>
      <c r="N59" s="18">
        <f t="shared" ca="1" si="8"/>
        <v>0</v>
      </c>
      <c r="O59" s="18">
        <f t="shared" ca="1" si="9"/>
        <v>0</v>
      </c>
      <c r="P59" s="18">
        <f t="shared" ca="1" si="9"/>
        <v>0</v>
      </c>
      <c r="Q59" s="18">
        <f t="shared" ca="1" si="9"/>
        <v>0</v>
      </c>
      <c r="R59" s="18">
        <f t="shared" ca="1" si="9"/>
        <v>0</v>
      </c>
      <c r="S59" s="18">
        <f t="shared" ca="1" si="9"/>
        <v>0</v>
      </c>
      <c r="T59" s="18">
        <f t="shared" ca="1" si="9"/>
        <v>0</v>
      </c>
      <c r="U59" s="18">
        <f t="shared" ca="1" si="9"/>
        <v>0</v>
      </c>
      <c r="V59" s="19">
        <f t="shared" ref="V59:V72" ca="1" si="11">+SUM(D59:U59)</f>
        <v>0</v>
      </c>
    </row>
    <row r="60" spans="1:22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8">
        <f t="shared" ca="1" si="8"/>
        <v>0</v>
      </c>
      <c r="I60" s="18">
        <f t="shared" ca="1" si="8"/>
        <v>0</v>
      </c>
      <c r="J60" s="18">
        <f t="shared" ca="1" si="8"/>
        <v>0</v>
      </c>
      <c r="K60" s="18">
        <f t="shared" ca="1" si="8"/>
        <v>0</v>
      </c>
      <c r="L60" s="18">
        <f t="shared" ca="1" si="8"/>
        <v>0</v>
      </c>
      <c r="M60" s="18">
        <f t="shared" ca="1" si="8"/>
        <v>0</v>
      </c>
      <c r="N60" s="18">
        <f t="shared" ca="1" si="8"/>
        <v>0</v>
      </c>
      <c r="O60" s="18">
        <f t="shared" ca="1" si="9"/>
        <v>0</v>
      </c>
      <c r="P60" s="18">
        <f t="shared" ca="1" si="9"/>
        <v>0</v>
      </c>
      <c r="Q60" s="18">
        <f t="shared" ca="1" si="9"/>
        <v>0</v>
      </c>
      <c r="R60" s="18">
        <f t="shared" ca="1" si="9"/>
        <v>0</v>
      </c>
      <c r="S60" s="18">
        <f t="shared" ca="1" si="9"/>
        <v>0</v>
      </c>
      <c r="T60" s="18">
        <f t="shared" ca="1" si="9"/>
        <v>0</v>
      </c>
      <c r="U60" s="18">
        <f t="shared" ca="1" si="9"/>
        <v>0</v>
      </c>
      <c r="V60" s="19">
        <f t="shared" ca="1" si="11"/>
        <v>0</v>
      </c>
    </row>
    <row r="61" spans="1:22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8">
        <f t="shared" ca="1" si="8"/>
        <v>0</v>
      </c>
      <c r="I61" s="18">
        <f t="shared" ca="1" si="8"/>
        <v>0</v>
      </c>
      <c r="J61" s="18">
        <f t="shared" ca="1" si="8"/>
        <v>0</v>
      </c>
      <c r="K61" s="18">
        <f t="shared" ca="1" si="8"/>
        <v>0</v>
      </c>
      <c r="L61" s="18">
        <f t="shared" ca="1" si="8"/>
        <v>0</v>
      </c>
      <c r="M61" s="18">
        <f t="shared" ca="1" si="8"/>
        <v>0</v>
      </c>
      <c r="N61" s="18">
        <f t="shared" ca="1" si="8"/>
        <v>0</v>
      </c>
      <c r="O61" s="18">
        <f t="shared" ca="1" si="9"/>
        <v>0</v>
      </c>
      <c r="P61" s="18">
        <f t="shared" ca="1" si="9"/>
        <v>0</v>
      </c>
      <c r="Q61" s="18">
        <f t="shared" ca="1" si="9"/>
        <v>0</v>
      </c>
      <c r="R61" s="18">
        <f t="shared" ca="1" si="9"/>
        <v>0</v>
      </c>
      <c r="S61" s="18">
        <f t="shared" ca="1" si="9"/>
        <v>0</v>
      </c>
      <c r="T61" s="18">
        <f t="shared" ca="1" si="9"/>
        <v>0</v>
      </c>
      <c r="U61" s="18">
        <f t="shared" ca="1" si="9"/>
        <v>0</v>
      </c>
      <c r="V61" s="19">
        <f t="shared" ca="1" si="11"/>
        <v>0</v>
      </c>
    </row>
    <row r="62" spans="1:22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8">
        <f t="shared" ca="1" si="8"/>
        <v>0</v>
      </c>
      <c r="I62" s="18">
        <f t="shared" ca="1" si="8"/>
        <v>0</v>
      </c>
      <c r="J62" s="18">
        <f t="shared" ca="1" si="8"/>
        <v>0</v>
      </c>
      <c r="K62" s="18">
        <f t="shared" ca="1" si="8"/>
        <v>0</v>
      </c>
      <c r="L62" s="18">
        <f t="shared" ca="1" si="8"/>
        <v>0</v>
      </c>
      <c r="M62" s="18">
        <f t="shared" ca="1" si="8"/>
        <v>0</v>
      </c>
      <c r="N62" s="18">
        <f t="shared" ca="1" si="8"/>
        <v>0</v>
      </c>
      <c r="O62" s="18">
        <f t="shared" ca="1" si="9"/>
        <v>0</v>
      </c>
      <c r="P62" s="18">
        <f t="shared" ca="1" si="9"/>
        <v>0</v>
      </c>
      <c r="Q62" s="18">
        <f t="shared" ca="1" si="9"/>
        <v>0</v>
      </c>
      <c r="R62" s="18">
        <f t="shared" ca="1" si="9"/>
        <v>0</v>
      </c>
      <c r="S62" s="18">
        <f t="shared" ca="1" si="9"/>
        <v>0</v>
      </c>
      <c r="T62" s="18">
        <f t="shared" ca="1" si="9"/>
        <v>0</v>
      </c>
      <c r="U62" s="18">
        <f t="shared" ca="1" si="9"/>
        <v>0</v>
      </c>
      <c r="V62" s="19">
        <f t="shared" ca="1" si="11"/>
        <v>0</v>
      </c>
    </row>
    <row r="63" spans="1:22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8">
        <f t="shared" ca="1" si="8"/>
        <v>0</v>
      </c>
      <c r="I63" s="18">
        <f t="shared" ca="1" si="8"/>
        <v>0</v>
      </c>
      <c r="J63" s="18">
        <f t="shared" ca="1" si="8"/>
        <v>0</v>
      </c>
      <c r="K63" s="18">
        <f t="shared" ca="1" si="8"/>
        <v>0</v>
      </c>
      <c r="L63" s="18">
        <f t="shared" ca="1" si="8"/>
        <v>0</v>
      </c>
      <c r="M63" s="18">
        <f t="shared" ca="1" si="8"/>
        <v>0</v>
      </c>
      <c r="N63" s="18">
        <f t="shared" ca="1" si="8"/>
        <v>0</v>
      </c>
      <c r="O63" s="18">
        <f t="shared" ca="1" si="9"/>
        <v>0</v>
      </c>
      <c r="P63" s="18">
        <f t="shared" ca="1" si="9"/>
        <v>0</v>
      </c>
      <c r="Q63" s="18">
        <f t="shared" ca="1" si="9"/>
        <v>0</v>
      </c>
      <c r="R63" s="18">
        <f t="shared" ca="1" si="9"/>
        <v>0</v>
      </c>
      <c r="S63" s="18">
        <f t="shared" ca="1" si="9"/>
        <v>0</v>
      </c>
      <c r="T63" s="18">
        <f t="shared" ca="1" si="9"/>
        <v>0</v>
      </c>
      <c r="U63" s="18">
        <f t="shared" ca="1" si="9"/>
        <v>0</v>
      </c>
      <c r="V63" s="19">
        <f t="shared" ca="1" si="11"/>
        <v>0</v>
      </c>
    </row>
    <row r="64" spans="1:22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8">
        <f t="shared" ca="1" si="8"/>
        <v>0</v>
      </c>
      <c r="I64" s="18">
        <f t="shared" ca="1" si="8"/>
        <v>0</v>
      </c>
      <c r="J64" s="18">
        <f t="shared" ca="1" si="8"/>
        <v>0</v>
      </c>
      <c r="K64" s="18">
        <f t="shared" ca="1" si="8"/>
        <v>0</v>
      </c>
      <c r="L64" s="18">
        <f t="shared" ca="1" si="8"/>
        <v>0</v>
      </c>
      <c r="M64" s="18">
        <f t="shared" ca="1" si="8"/>
        <v>0</v>
      </c>
      <c r="N64" s="18">
        <f t="shared" ca="1" si="8"/>
        <v>0</v>
      </c>
      <c r="O64" s="18">
        <f t="shared" ca="1" si="9"/>
        <v>0</v>
      </c>
      <c r="P64" s="18">
        <f t="shared" ca="1" si="9"/>
        <v>0</v>
      </c>
      <c r="Q64" s="18">
        <f t="shared" ca="1" si="9"/>
        <v>0</v>
      </c>
      <c r="R64" s="18">
        <f t="shared" ca="1" si="9"/>
        <v>0</v>
      </c>
      <c r="S64" s="18">
        <f t="shared" ca="1" si="9"/>
        <v>0</v>
      </c>
      <c r="T64" s="18">
        <f t="shared" ca="1" si="9"/>
        <v>0</v>
      </c>
      <c r="U64" s="18">
        <f t="shared" ca="1" si="9"/>
        <v>0</v>
      </c>
      <c r="V64" s="19">
        <f t="shared" ca="1" si="11"/>
        <v>0</v>
      </c>
    </row>
    <row r="65" spans="1:22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8">
        <f t="shared" ca="1" si="8"/>
        <v>0</v>
      </c>
      <c r="I65" s="18">
        <f t="shared" ca="1" si="8"/>
        <v>0</v>
      </c>
      <c r="J65" s="18">
        <f t="shared" ca="1" si="8"/>
        <v>0</v>
      </c>
      <c r="K65" s="18">
        <f t="shared" ca="1" si="8"/>
        <v>0</v>
      </c>
      <c r="L65" s="18">
        <f t="shared" ca="1" si="8"/>
        <v>0</v>
      </c>
      <c r="M65" s="18">
        <f t="shared" ca="1" si="8"/>
        <v>0</v>
      </c>
      <c r="N65" s="18">
        <f t="shared" ca="1" si="8"/>
        <v>0</v>
      </c>
      <c r="O65" s="18">
        <f t="shared" ca="1" si="9"/>
        <v>0</v>
      </c>
      <c r="P65" s="18">
        <f t="shared" ca="1" si="9"/>
        <v>0</v>
      </c>
      <c r="Q65" s="18">
        <f t="shared" ca="1" si="9"/>
        <v>0</v>
      </c>
      <c r="R65" s="18">
        <f t="shared" ca="1" si="9"/>
        <v>0</v>
      </c>
      <c r="S65" s="18">
        <f t="shared" ca="1" si="9"/>
        <v>0</v>
      </c>
      <c r="T65" s="18">
        <f t="shared" ca="1" si="9"/>
        <v>0</v>
      </c>
      <c r="U65" s="18">
        <f t="shared" ca="1" si="9"/>
        <v>0</v>
      </c>
      <c r="V65" s="19">
        <f t="shared" ca="1" si="11"/>
        <v>0</v>
      </c>
    </row>
    <row r="66" spans="1:22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8">
        <f t="shared" ca="1" si="8"/>
        <v>0</v>
      </c>
      <c r="I66" s="18">
        <f t="shared" ca="1" si="8"/>
        <v>0</v>
      </c>
      <c r="J66" s="18">
        <f t="shared" ca="1" si="8"/>
        <v>0</v>
      </c>
      <c r="K66" s="18">
        <f t="shared" ca="1" si="8"/>
        <v>0</v>
      </c>
      <c r="L66" s="18">
        <f t="shared" ca="1" si="8"/>
        <v>0</v>
      </c>
      <c r="M66" s="18">
        <f t="shared" ca="1" si="8"/>
        <v>0</v>
      </c>
      <c r="N66" s="18">
        <f t="shared" ca="1" si="8"/>
        <v>0</v>
      </c>
      <c r="O66" s="18">
        <f t="shared" ca="1" si="9"/>
        <v>0</v>
      </c>
      <c r="P66" s="18">
        <f t="shared" ca="1" si="9"/>
        <v>0</v>
      </c>
      <c r="Q66" s="18">
        <f t="shared" ca="1" si="9"/>
        <v>0</v>
      </c>
      <c r="R66" s="18">
        <f t="shared" ca="1" si="9"/>
        <v>0</v>
      </c>
      <c r="S66" s="18">
        <f t="shared" ca="1" si="9"/>
        <v>0</v>
      </c>
      <c r="T66" s="18">
        <f t="shared" ca="1" si="9"/>
        <v>0</v>
      </c>
      <c r="U66" s="18">
        <f t="shared" ca="1" si="9"/>
        <v>0</v>
      </c>
      <c r="V66" s="19">
        <f t="shared" ca="1" si="11"/>
        <v>0</v>
      </c>
    </row>
    <row r="67" spans="1:22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8">
        <f t="shared" ca="1" si="8"/>
        <v>0</v>
      </c>
      <c r="I67" s="18">
        <f t="shared" ca="1" si="8"/>
        <v>0</v>
      </c>
      <c r="J67" s="18">
        <f t="shared" ca="1" si="8"/>
        <v>0</v>
      </c>
      <c r="K67" s="18">
        <f t="shared" ca="1" si="8"/>
        <v>0</v>
      </c>
      <c r="L67" s="18">
        <f t="shared" ca="1" si="8"/>
        <v>0</v>
      </c>
      <c r="M67" s="18">
        <f t="shared" ca="1" si="8"/>
        <v>0</v>
      </c>
      <c r="N67" s="18">
        <f t="shared" ca="1" si="8"/>
        <v>0</v>
      </c>
      <c r="O67" s="18">
        <f t="shared" ca="1" si="9"/>
        <v>0</v>
      </c>
      <c r="P67" s="18">
        <f t="shared" ca="1" si="9"/>
        <v>0</v>
      </c>
      <c r="Q67" s="18">
        <f t="shared" ca="1" si="9"/>
        <v>0</v>
      </c>
      <c r="R67" s="18">
        <f t="shared" ca="1" si="9"/>
        <v>0</v>
      </c>
      <c r="S67" s="18">
        <f t="shared" ca="1" si="9"/>
        <v>0</v>
      </c>
      <c r="T67" s="18">
        <f t="shared" ca="1" si="9"/>
        <v>0</v>
      </c>
      <c r="U67" s="18">
        <f t="shared" ca="1" si="9"/>
        <v>0</v>
      </c>
      <c r="V67" s="19">
        <f t="shared" ca="1" si="11"/>
        <v>0</v>
      </c>
    </row>
    <row r="68" spans="1:22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8">
        <f t="shared" ca="1" si="8"/>
        <v>0</v>
      </c>
      <c r="I68" s="18">
        <f t="shared" ca="1" si="8"/>
        <v>0</v>
      </c>
      <c r="J68" s="18">
        <f t="shared" ca="1" si="8"/>
        <v>0</v>
      </c>
      <c r="K68" s="18">
        <f t="shared" ca="1" si="8"/>
        <v>0</v>
      </c>
      <c r="L68" s="18">
        <f t="shared" ca="1" si="8"/>
        <v>0</v>
      </c>
      <c r="M68" s="18">
        <f t="shared" ca="1" si="8"/>
        <v>0</v>
      </c>
      <c r="N68" s="18">
        <f t="shared" ca="1" si="8"/>
        <v>0</v>
      </c>
      <c r="O68" s="18">
        <f t="shared" ca="1" si="9"/>
        <v>0</v>
      </c>
      <c r="P68" s="18">
        <f t="shared" ca="1" si="9"/>
        <v>0</v>
      </c>
      <c r="Q68" s="18">
        <f t="shared" ca="1" si="9"/>
        <v>0</v>
      </c>
      <c r="R68" s="18">
        <f t="shared" ca="1" si="9"/>
        <v>0</v>
      </c>
      <c r="S68" s="18">
        <f t="shared" ca="1" si="9"/>
        <v>0</v>
      </c>
      <c r="T68" s="18">
        <f t="shared" ca="1" si="9"/>
        <v>0</v>
      </c>
      <c r="U68" s="18">
        <f t="shared" ca="1" si="9"/>
        <v>0</v>
      </c>
      <c r="V68" s="19">
        <f t="shared" ca="1" si="11"/>
        <v>0</v>
      </c>
    </row>
    <row r="69" spans="1:22" ht="12.75" customHeight="1">
      <c r="A69" s="55" t="s">
        <v>273</v>
      </c>
      <c r="B69" s="17">
        <v>3012</v>
      </c>
      <c r="C69" s="56" t="s">
        <v>247</v>
      </c>
      <c r="D69" s="18">
        <f t="shared" ref="D69:S72" ca="1" si="12">IFERROR(IF($C$2="Yurtiçi",INDIRECT("'"&amp;$B$2&amp;"'!"&amp;ADDRESS(MATCH($B69,INDIRECT("'"&amp;$B$2&amp;"'!$B$1:$B$1095"),0),MATCH(D$5,INDIRECT("'"&amp;$B$2&amp;"'!5:5"),0))),IF($C$2="Yurtdışı",INDIRECT("'"&amp;$B$2&amp;"'!"&amp;ADDRESS(MATCH($B69,INDIRECT("'"&amp;$B$2&amp;"'!$B$1:$B$1095"),0),MATCH(D$5,INDIRECT("'"&amp;$B$2&amp;"'!5:5"),0)+1)),INDIRECT("'"&amp;$B$2&amp;"'!"&amp;ADDRESS(MATCH($B69,INDIRECT("'"&amp;$B$2&amp;"'!$B$1:$B$1095"),0),MATCH(D$5,INDIRECT("'"&amp;$B$2&amp;"'!5:5"),0)))+INDIRECT("'"&amp;$B$2&amp;"'!"&amp;ADDRESS(MATCH($B69,INDIRECT("'"&amp;$B$2&amp;"'!$B$1:$B$1095"),0),MATCH(D$5,INDIRECT("'"&amp;$B$2&amp;"'!5:5"),0)+1)))),0)</f>
        <v>0</v>
      </c>
      <c r="E69" s="18">
        <f t="shared" ca="1" si="12"/>
        <v>0</v>
      </c>
      <c r="F69" s="18">
        <f t="shared" ca="1" si="12"/>
        <v>0</v>
      </c>
      <c r="G69" s="18">
        <f t="shared" ca="1" si="12"/>
        <v>0</v>
      </c>
      <c r="H69" s="18">
        <f t="shared" ca="1" si="12"/>
        <v>0</v>
      </c>
      <c r="I69" s="18">
        <f t="shared" ca="1" si="12"/>
        <v>0</v>
      </c>
      <c r="J69" s="18">
        <f t="shared" ca="1" si="12"/>
        <v>0</v>
      </c>
      <c r="K69" s="18">
        <f t="shared" ca="1" si="12"/>
        <v>0</v>
      </c>
      <c r="L69" s="18">
        <f t="shared" ca="1" si="12"/>
        <v>0</v>
      </c>
      <c r="M69" s="18">
        <f t="shared" ca="1" si="12"/>
        <v>0</v>
      </c>
      <c r="N69" s="18">
        <f t="shared" ca="1" si="12"/>
        <v>0</v>
      </c>
      <c r="O69" s="18">
        <f t="shared" ca="1" si="12"/>
        <v>0</v>
      </c>
      <c r="P69" s="18">
        <f t="shared" ca="1" si="12"/>
        <v>0</v>
      </c>
      <c r="Q69" s="18">
        <f t="shared" ca="1" si="12"/>
        <v>0</v>
      </c>
      <c r="R69" s="18">
        <f t="shared" ca="1" si="12"/>
        <v>0</v>
      </c>
      <c r="S69" s="18">
        <f t="shared" ca="1" si="12"/>
        <v>0</v>
      </c>
      <c r="T69" s="18">
        <f t="shared" ref="O69:U72" ca="1" si="13">IFERROR(IF($C$2="Yurtiçi",INDIRECT("'"&amp;$B$2&amp;"'!"&amp;ADDRESS(MATCH($B69,INDIRECT("'"&amp;$B$2&amp;"'!$B$1:$B$1095"),0),MATCH(T$5,INDIRECT("'"&amp;$B$2&amp;"'!5:5"),0))),IF($C$2="Yurtdışı",INDIRECT("'"&amp;$B$2&amp;"'!"&amp;ADDRESS(MATCH($B69,INDIRECT("'"&amp;$B$2&amp;"'!$B$1:$B$1095"),0),MATCH(T$5,INDIRECT("'"&amp;$B$2&amp;"'!5:5"),0)+1)),INDIRECT("'"&amp;$B$2&amp;"'!"&amp;ADDRESS(MATCH($B69,INDIRECT("'"&amp;$B$2&amp;"'!$B$1:$B$1095"),0),MATCH(T$5,INDIRECT("'"&amp;$B$2&amp;"'!5:5"),0)))+INDIRECT("'"&amp;$B$2&amp;"'!"&amp;ADDRESS(MATCH($B69,INDIRECT("'"&amp;$B$2&amp;"'!$B$1:$B$1095"),0),MATCH(T$5,INDIRECT("'"&amp;$B$2&amp;"'!5:5"),0)+1)))),0)</f>
        <v>0</v>
      </c>
      <c r="U69" s="18">
        <f t="shared" ca="1" si="13"/>
        <v>0</v>
      </c>
      <c r="V69" s="19">
        <f t="shared" ca="1" si="11"/>
        <v>0</v>
      </c>
    </row>
    <row r="70" spans="1:22" ht="12.75" customHeight="1">
      <c r="A70" s="55" t="s">
        <v>275</v>
      </c>
      <c r="B70" s="17">
        <v>3016</v>
      </c>
      <c r="C70" s="56" t="s">
        <v>247</v>
      </c>
      <c r="D70" s="18">
        <f t="shared" ca="1" si="12"/>
        <v>0</v>
      </c>
      <c r="E70" s="18">
        <f t="shared" ca="1" si="12"/>
        <v>0</v>
      </c>
      <c r="F70" s="18">
        <f t="shared" ca="1" si="12"/>
        <v>0</v>
      </c>
      <c r="G70" s="18">
        <f t="shared" ca="1" si="12"/>
        <v>0</v>
      </c>
      <c r="H70" s="18">
        <f t="shared" ca="1" si="12"/>
        <v>0</v>
      </c>
      <c r="I70" s="18">
        <f t="shared" ca="1" si="12"/>
        <v>0</v>
      </c>
      <c r="J70" s="18">
        <f t="shared" ca="1" si="12"/>
        <v>0</v>
      </c>
      <c r="K70" s="18">
        <f t="shared" ca="1" si="12"/>
        <v>0</v>
      </c>
      <c r="L70" s="18">
        <f t="shared" ca="1" si="12"/>
        <v>0</v>
      </c>
      <c r="M70" s="18">
        <f t="shared" ca="1" si="12"/>
        <v>0</v>
      </c>
      <c r="N70" s="18">
        <f t="shared" ca="1" si="12"/>
        <v>0</v>
      </c>
      <c r="O70" s="18">
        <f t="shared" ca="1" si="13"/>
        <v>0</v>
      </c>
      <c r="P70" s="18">
        <f t="shared" ca="1" si="13"/>
        <v>0</v>
      </c>
      <c r="Q70" s="18">
        <f t="shared" ca="1" si="13"/>
        <v>0</v>
      </c>
      <c r="R70" s="18">
        <f t="shared" ca="1" si="13"/>
        <v>0</v>
      </c>
      <c r="S70" s="18">
        <f t="shared" ca="1" si="13"/>
        <v>0</v>
      </c>
      <c r="T70" s="18">
        <f t="shared" ca="1" si="13"/>
        <v>0</v>
      </c>
      <c r="U70" s="18">
        <f t="shared" ca="1" si="13"/>
        <v>0</v>
      </c>
      <c r="V70" s="19">
        <f t="shared" ca="1" si="11"/>
        <v>0</v>
      </c>
    </row>
    <row r="71" spans="1:22" ht="12.75" customHeight="1">
      <c r="A71" s="55" t="s">
        <v>277</v>
      </c>
      <c r="B71" s="17">
        <v>3017</v>
      </c>
      <c r="C71" s="56" t="s">
        <v>247</v>
      </c>
      <c r="D71" s="18">
        <f t="shared" ca="1" si="12"/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3"/>
        <v>0</v>
      </c>
      <c r="P71" s="18">
        <f t="shared" ca="1" si="13"/>
        <v>0</v>
      </c>
      <c r="Q71" s="18">
        <f t="shared" ca="1" si="13"/>
        <v>0</v>
      </c>
      <c r="R71" s="18">
        <f t="shared" ca="1" si="13"/>
        <v>0</v>
      </c>
      <c r="S71" s="18">
        <f t="shared" ca="1" si="13"/>
        <v>0</v>
      </c>
      <c r="T71" s="18">
        <f t="shared" ca="1" si="13"/>
        <v>0</v>
      </c>
      <c r="U71" s="18">
        <f t="shared" ca="1" si="13"/>
        <v>0</v>
      </c>
      <c r="V71" s="19">
        <f t="shared" ca="1" si="11"/>
        <v>0</v>
      </c>
    </row>
    <row r="72" spans="1:22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3"/>
        <v>0</v>
      </c>
      <c r="P72" s="18">
        <f t="shared" ca="1" si="13"/>
        <v>0</v>
      </c>
      <c r="Q72" s="18">
        <f t="shared" ca="1" si="13"/>
        <v>0</v>
      </c>
      <c r="R72" s="18">
        <f t="shared" ca="1" si="13"/>
        <v>0</v>
      </c>
      <c r="S72" s="18">
        <f t="shared" ca="1" si="13"/>
        <v>0</v>
      </c>
      <c r="T72" s="18">
        <f t="shared" ca="1" si="13"/>
        <v>0</v>
      </c>
      <c r="U72" s="18">
        <f t="shared" ca="1" si="13"/>
        <v>0</v>
      </c>
      <c r="V72" s="19">
        <f t="shared" ca="1" si="11"/>
        <v>0</v>
      </c>
    </row>
    <row r="73" spans="1:22" ht="13.8">
      <c r="A73" s="57" t="s">
        <v>281</v>
      </c>
      <c r="B73" s="47">
        <v>9000</v>
      </c>
      <c r="C73" s="56" t="s">
        <v>282</v>
      </c>
      <c r="D73" s="48">
        <f t="shared" ref="D73:V73" ca="1" si="14">SUMIF($C$7:$C$72,"HD",D$7:D$72)</f>
        <v>534482097.72090447</v>
      </c>
      <c r="E73" s="48">
        <f t="shared" ca="1" si="14"/>
        <v>2981162998.4148526</v>
      </c>
      <c r="F73" s="48">
        <f t="shared" ca="1" si="14"/>
        <v>13252840858.094067</v>
      </c>
      <c r="G73" s="48">
        <f t="shared" ca="1" si="14"/>
        <v>1251424186.1365781</v>
      </c>
      <c r="H73" s="48">
        <f t="shared" ca="1" si="14"/>
        <v>11869424445.613163</v>
      </c>
      <c r="I73" s="48">
        <f t="shared" ca="1" si="14"/>
        <v>12913175323.216599</v>
      </c>
      <c r="J73" s="48">
        <f t="shared" ca="1" si="14"/>
        <v>0</v>
      </c>
      <c r="K73" s="48">
        <f t="shared" ca="1" si="14"/>
        <v>143185661.09405002</v>
      </c>
      <c r="L73" s="48">
        <f t="shared" ca="1" si="14"/>
        <v>0</v>
      </c>
      <c r="M73" s="48">
        <f t="shared" ca="1" si="14"/>
        <v>230033968.28999999</v>
      </c>
      <c r="N73" s="48">
        <f t="shared" ca="1" si="14"/>
        <v>1370983732.9452002</v>
      </c>
      <c r="O73" s="48">
        <f t="shared" ca="1" si="14"/>
        <v>33166171144.508873</v>
      </c>
      <c r="P73" s="48">
        <f t="shared" ca="1" si="14"/>
        <v>382535172.537651</v>
      </c>
      <c r="Q73" s="48">
        <f t="shared" ca="1" si="14"/>
        <v>14334296794.080851</v>
      </c>
      <c r="R73" s="48">
        <f t="shared" ca="1" si="14"/>
        <v>18649311.559999999</v>
      </c>
      <c r="S73" s="48">
        <f t="shared" ca="1" si="14"/>
        <v>2952866.38</v>
      </c>
      <c r="T73" s="48">
        <f t="shared" ca="1" si="14"/>
        <v>479592419.02909994</v>
      </c>
      <c r="U73" s="48">
        <f t="shared" ca="1" si="14"/>
        <v>2571865066.2957001</v>
      </c>
      <c r="V73" s="48">
        <f t="shared" ca="1" si="14"/>
        <v>95502776045.917618</v>
      </c>
    </row>
    <row r="74" spans="1:22" ht="13.8">
      <c r="A74" s="57" t="s">
        <v>284</v>
      </c>
      <c r="B74" s="47">
        <v>9001</v>
      </c>
      <c r="C74" s="56" t="s">
        <v>285</v>
      </c>
      <c r="D74" s="48">
        <f t="shared" ref="D74:V74" ca="1" si="15">SUMIF($C$7:$C$72,"H",D$7:D$72)+SUMIF($C$7:$C$72,"E",D$7:D$72)</f>
        <v>0</v>
      </c>
      <c r="E74" s="48">
        <f t="shared" ca="1" si="15"/>
        <v>0</v>
      </c>
      <c r="F74" s="48">
        <f t="shared" ca="1" si="15"/>
        <v>0</v>
      </c>
      <c r="G74" s="48">
        <f t="shared" ca="1" si="15"/>
        <v>0</v>
      </c>
      <c r="H74" s="48">
        <f t="shared" ca="1" si="15"/>
        <v>0</v>
      </c>
      <c r="I74" s="48">
        <f t="shared" ca="1" si="15"/>
        <v>0</v>
      </c>
      <c r="J74" s="48">
        <f t="shared" ca="1" si="15"/>
        <v>0</v>
      </c>
      <c r="K74" s="48">
        <f t="shared" ca="1" si="15"/>
        <v>0</v>
      </c>
      <c r="L74" s="48">
        <f t="shared" ca="1" si="15"/>
        <v>0</v>
      </c>
      <c r="M74" s="48">
        <f t="shared" ca="1" si="15"/>
        <v>0</v>
      </c>
      <c r="N74" s="48">
        <f t="shared" ca="1" si="15"/>
        <v>0</v>
      </c>
      <c r="O74" s="48">
        <f t="shared" ca="1" si="15"/>
        <v>0</v>
      </c>
      <c r="P74" s="48">
        <f t="shared" ca="1" si="15"/>
        <v>0</v>
      </c>
      <c r="Q74" s="48">
        <f t="shared" ca="1" si="15"/>
        <v>0</v>
      </c>
      <c r="R74" s="48">
        <f t="shared" ca="1" si="15"/>
        <v>0</v>
      </c>
      <c r="S74" s="48">
        <f t="shared" ca="1" si="15"/>
        <v>0</v>
      </c>
      <c r="T74" s="48">
        <f t="shared" ca="1" si="15"/>
        <v>0</v>
      </c>
      <c r="U74" s="48">
        <f t="shared" ca="1" si="15"/>
        <v>0</v>
      </c>
      <c r="V74" s="48">
        <f t="shared" ca="1" si="15"/>
        <v>0</v>
      </c>
    </row>
    <row r="75" spans="1:22" ht="13.8">
      <c r="A75" s="57" t="s">
        <v>287</v>
      </c>
      <c r="B75" s="47">
        <v>9003</v>
      </c>
      <c r="C75" s="56" t="s">
        <v>288</v>
      </c>
      <c r="D75" s="48">
        <f t="shared" ref="D75:V75" ca="1" si="16">D73+D74</f>
        <v>534482097.72090447</v>
      </c>
      <c r="E75" s="48">
        <f t="shared" ca="1" si="16"/>
        <v>2981162998.4148526</v>
      </c>
      <c r="F75" s="48">
        <f t="shared" ca="1" si="16"/>
        <v>13252840858.094067</v>
      </c>
      <c r="G75" s="48">
        <f t="shared" ca="1" si="16"/>
        <v>1251424186.1365781</v>
      </c>
      <c r="H75" s="48">
        <f t="shared" ca="1" si="16"/>
        <v>11869424445.613163</v>
      </c>
      <c r="I75" s="48">
        <f t="shared" ca="1" si="16"/>
        <v>12913175323.216599</v>
      </c>
      <c r="J75" s="48">
        <f t="shared" ca="1" si="16"/>
        <v>0</v>
      </c>
      <c r="K75" s="48">
        <f t="shared" ca="1" si="16"/>
        <v>143185661.09405002</v>
      </c>
      <c r="L75" s="48">
        <f t="shared" ca="1" si="16"/>
        <v>0</v>
      </c>
      <c r="M75" s="48">
        <f t="shared" ca="1" si="16"/>
        <v>230033968.28999999</v>
      </c>
      <c r="N75" s="48">
        <f t="shared" ca="1" si="16"/>
        <v>1370983732.9452002</v>
      </c>
      <c r="O75" s="48">
        <f t="shared" ca="1" si="16"/>
        <v>33166171144.508873</v>
      </c>
      <c r="P75" s="48">
        <f t="shared" ca="1" si="16"/>
        <v>382535172.537651</v>
      </c>
      <c r="Q75" s="48">
        <f t="shared" ca="1" si="16"/>
        <v>14334296794.080851</v>
      </c>
      <c r="R75" s="48">
        <f t="shared" ca="1" si="16"/>
        <v>18649311.559999999</v>
      </c>
      <c r="S75" s="48">
        <f t="shared" ca="1" si="16"/>
        <v>2952866.38</v>
      </c>
      <c r="T75" s="48">
        <f t="shared" ca="1" si="16"/>
        <v>479592419.02909994</v>
      </c>
      <c r="U75" s="48">
        <f t="shared" ca="1" si="16"/>
        <v>2571865066.2957001</v>
      </c>
      <c r="V75" s="48">
        <f t="shared" ca="1" si="16"/>
        <v>95502776045.917618</v>
      </c>
    </row>
  </sheetData>
  <mergeCells count="1">
    <mergeCell ref="E2:G2"/>
  </mergeCells>
  <dataValidations count="2">
    <dataValidation type="list" allowBlank="1" showInputMessage="1" showErrorMessage="1" sqref="B2" xr:uid="{7A12BA20-E39B-4576-93A1-8B5E72781483}">
      <formula1>"Toplam,Direkt,Endirekt"</formula1>
    </dataValidation>
    <dataValidation type="list" allowBlank="1" showInputMessage="1" showErrorMessage="1" sqref="C2" xr:uid="{D73BA3ED-6037-47DA-B3A7-C984D0080127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69AC7F-D42B-40F4-9D11-BB777F39C374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714</v>
      </c>
      <c r="E5" s="76">
        <v>715</v>
      </c>
      <c r="F5" s="76">
        <v>903</v>
      </c>
      <c r="G5" s="76">
        <v>716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72</v>
      </c>
      <c r="E6" s="54" t="s">
        <v>73</v>
      </c>
      <c r="F6" s="54" t="s">
        <v>74</v>
      </c>
      <c r="G6" s="54" t="s">
        <v>75</v>
      </c>
      <c r="H6" s="77" t="s">
        <v>341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F7" s="18">
        <f t="shared" ca="1" si="0"/>
        <v>0</v>
      </c>
      <c r="G7" s="18">
        <f t="shared" ca="1" si="0"/>
        <v>0</v>
      </c>
      <c r="H7" s="19">
        <f t="shared" ref="H7:H57" ca="1" si="1">+SUM(D7:G7)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ref="E8:E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4521132705.8800001</v>
      </c>
      <c r="F8" s="18">
        <f t="shared" ca="1" si="0"/>
        <v>0</v>
      </c>
      <c r="G8" s="18">
        <f t="shared" ca="1" si="0"/>
        <v>880450200.75999999</v>
      </c>
      <c r="H8" s="19">
        <f t="shared" ca="1" si="1"/>
        <v>5401582906.6400003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2"/>
        <v>12545811495.010002</v>
      </c>
      <c r="F9" s="18">
        <f t="shared" ca="1" si="0"/>
        <v>246887863.61000001</v>
      </c>
      <c r="G9" s="18">
        <f t="shared" ca="1" si="0"/>
        <v>1312582004.3200002</v>
      </c>
      <c r="H9" s="19">
        <f t="shared" ca="1" si="1"/>
        <v>14105281362.940002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2"/>
        <v>8408733212.8097391</v>
      </c>
      <c r="F10" s="18">
        <f t="shared" ca="1" si="0"/>
        <v>801010896.88999999</v>
      </c>
      <c r="G10" s="18">
        <f t="shared" ca="1" si="0"/>
        <v>1726123782.56004</v>
      </c>
      <c r="H10" s="19">
        <f t="shared" ca="1" si="1"/>
        <v>10935867892.259779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2"/>
        <v>7057036680.1350002</v>
      </c>
      <c r="F11" s="18">
        <f t="shared" ca="1" si="0"/>
        <v>40403193.869999997</v>
      </c>
      <c r="G11" s="18">
        <f t="shared" ca="1" si="0"/>
        <v>464443196.74860001</v>
      </c>
      <c r="H11" s="19">
        <f t="shared" ca="1" si="1"/>
        <v>7561883070.7536001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2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2"/>
        <v>9894338551.7127151</v>
      </c>
      <c r="F13" s="18">
        <f t="shared" ca="1" si="0"/>
        <v>11304295.7090855</v>
      </c>
      <c r="G13" s="18">
        <f t="shared" ca="1" si="0"/>
        <v>404624101.90999997</v>
      </c>
      <c r="H13" s="19">
        <f t="shared" ca="1" si="1"/>
        <v>10310266949.3318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2"/>
        <v>15341116614.23</v>
      </c>
      <c r="F14" s="18">
        <f t="shared" ca="1" si="0"/>
        <v>195527617.51999998</v>
      </c>
      <c r="G14" s="18">
        <f t="shared" ca="1" si="0"/>
        <v>1263923097.5699999</v>
      </c>
      <c r="H14" s="19">
        <f t="shared" ca="1" si="1"/>
        <v>16800567329.32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2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2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2"/>
        <v>3416644412.4200001</v>
      </c>
      <c r="F17" s="18">
        <f t="shared" ca="1" si="0"/>
        <v>0</v>
      </c>
      <c r="G17" s="18">
        <f t="shared" ca="1" si="0"/>
        <v>58044374.590000004</v>
      </c>
      <c r="H17" s="19">
        <f t="shared" ca="1" si="1"/>
        <v>3474688787.0100002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2"/>
        <v>0</v>
      </c>
      <c r="F18" s="18">
        <f t="shared" ca="1" si="0"/>
        <v>0</v>
      </c>
      <c r="G18" s="18">
        <f t="shared" ca="1" si="0"/>
        <v>0</v>
      </c>
      <c r="H18" s="19">
        <f t="shared" ca="1" si="1"/>
        <v>0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2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2"/>
        <v>2094605707.8199992</v>
      </c>
      <c r="F20" s="18">
        <f t="shared" ca="1" si="0"/>
        <v>10426221.77</v>
      </c>
      <c r="G20" s="18">
        <f t="shared" ca="1" si="0"/>
        <v>400941157.66999996</v>
      </c>
      <c r="H20" s="19">
        <f t="shared" ca="1" si="1"/>
        <v>2505973087.2599993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2"/>
        <v>5031334830.9300003</v>
      </c>
      <c r="F21" s="18">
        <f t="shared" ca="1" si="0"/>
        <v>8276045.5099999998</v>
      </c>
      <c r="G21" s="18">
        <f t="shared" ca="1" si="0"/>
        <v>42911197.469999999</v>
      </c>
      <c r="H21" s="19">
        <f t="shared" ca="1" si="1"/>
        <v>5082522073.9100008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2"/>
        <v>9243820765.6900005</v>
      </c>
      <c r="F22" s="18">
        <f t="shared" ca="1" si="0"/>
        <v>1186483176.6300001</v>
      </c>
      <c r="G22" s="18">
        <f t="shared" ca="1" si="0"/>
        <v>920813695.82000005</v>
      </c>
      <c r="H22" s="19">
        <f t="shared" ca="1" si="1"/>
        <v>11351117638.139999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13529468587.049999</v>
      </c>
      <c r="F23" s="18">
        <f t="shared" ref="F23:G38" ca="1" si="4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220357552.67000002</v>
      </c>
      <c r="G23" s="18">
        <f t="shared" ca="1" si="4"/>
        <v>2077701827.1700001</v>
      </c>
      <c r="H23" s="19">
        <f t="shared" ca="1" si="1"/>
        <v>15827527966.889999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0</v>
      </c>
      <c r="E24" s="18">
        <f t="shared" ca="1" si="2"/>
        <v>3670031790.3358712</v>
      </c>
      <c r="F24" s="18">
        <f t="shared" ca="1" si="4"/>
        <v>13394308.859999999</v>
      </c>
      <c r="G24" s="18">
        <f t="shared" ca="1" si="4"/>
        <v>281909601.13997102</v>
      </c>
      <c r="H24" s="19">
        <f t="shared" ca="1" si="1"/>
        <v>3965335700.3358421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0</v>
      </c>
      <c r="E25" s="18">
        <f t="shared" ca="1" si="2"/>
        <v>232842536.68999997</v>
      </c>
      <c r="F25" s="18">
        <f t="shared" ca="1" si="4"/>
        <v>29072674.157683998</v>
      </c>
      <c r="G25" s="18">
        <f t="shared" ca="1" si="4"/>
        <v>70075461.734364986</v>
      </c>
      <c r="H25" s="19">
        <f t="shared" ca="1" si="1"/>
        <v>331990672.58204895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0</v>
      </c>
      <c r="E26" s="18">
        <f t="shared" ca="1" si="2"/>
        <v>4626484367.4935303</v>
      </c>
      <c r="F26" s="18">
        <f t="shared" ca="1" si="4"/>
        <v>45597094.036469981</v>
      </c>
      <c r="G26" s="18">
        <f t="shared" ca="1" si="4"/>
        <v>294580901.13999999</v>
      </c>
      <c r="H26" s="19">
        <f t="shared" ca="1" si="1"/>
        <v>4966662362.670001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0</v>
      </c>
      <c r="E27" s="18">
        <f t="shared" ca="1" si="2"/>
        <v>10039063889.559999</v>
      </c>
      <c r="F27" s="18">
        <f t="shared" ca="1" si="4"/>
        <v>9248646.0700000003</v>
      </c>
      <c r="G27" s="18">
        <f t="shared" ca="1" si="4"/>
        <v>856640578</v>
      </c>
      <c r="H27" s="19">
        <f t="shared" ca="1" si="1"/>
        <v>10904953113.629999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0</v>
      </c>
      <c r="E28" s="18">
        <f t="shared" ca="1" si="2"/>
        <v>0</v>
      </c>
      <c r="F28" s="18">
        <f t="shared" ca="1" si="4"/>
        <v>0</v>
      </c>
      <c r="G28" s="18">
        <f t="shared" ca="1" si="4"/>
        <v>83019802.799999997</v>
      </c>
      <c r="H28" s="19">
        <f t="shared" ca="1" si="1"/>
        <v>83019802.799999997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0</v>
      </c>
      <c r="E29" s="18">
        <f t="shared" ca="1" si="2"/>
        <v>7347835579.1700001</v>
      </c>
      <c r="F29" s="18">
        <f t="shared" ca="1" si="4"/>
        <v>6189044.2599999998</v>
      </c>
      <c r="G29" s="18">
        <f t="shared" ca="1" si="4"/>
        <v>549801689.80000007</v>
      </c>
      <c r="H29" s="19">
        <f t="shared" ca="1" si="1"/>
        <v>7903826313.2300005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0</v>
      </c>
      <c r="E30" s="18">
        <f t="shared" ca="1" si="2"/>
        <v>2217989234.1554556</v>
      </c>
      <c r="F30" s="18">
        <f t="shared" ca="1" si="4"/>
        <v>3046410.9198193601</v>
      </c>
      <c r="G30" s="18">
        <f t="shared" ca="1" si="4"/>
        <v>164023784.69001424</v>
      </c>
      <c r="H30" s="19">
        <f t="shared" ca="1" si="1"/>
        <v>2385059429.7652893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0</v>
      </c>
      <c r="E31" s="18">
        <f t="shared" ca="1" si="2"/>
        <v>15731548507.040001</v>
      </c>
      <c r="F31" s="18">
        <f t="shared" ca="1" si="4"/>
        <v>157443006.668163</v>
      </c>
      <c r="G31" s="18">
        <f t="shared" ca="1" si="4"/>
        <v>1377181453.3410902</v>
      </c>
      <c r="H31" s="19">
        <f t="shared" ca="1" si="1"/>
        <v>17266172967.049255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0</v>
      </c>
      <c r="E32" s="18">
        <f t="shared" ca="1" si="2"/>
        <v>11954358946.417698</v>
      </c>
      <c r="F32" s="18">
        <f t="shared" ca="1" si="4"/>
        <v>67395873.829999715</v>
      </c>
      <c r="G32" s="18">
        <f t="shared" ca="1" si="4"/>
        <v>447916437.18991834</v>
      </c>
      <c r="H32" s="19">
        <f t="shared" ca="1" si="1"/>
        <v>12469671257.437616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0</v>
      </c>
      <c r="E33" s="18">
        <f t="shared" ca="1" si="2"/>
        <v>3410110814.8111939</v>
      </c>
      <c r="F33" s="18">
        <f t="shared" ca="1" si="4"/>
        <v>8285239.5500000007</v>
      </c>
      <c r="G33" s="18">
        <f t="shared" ca="1" si="4"/>
        <v>30489832.179996934</v>
      </c>
      <c r="H33" s="19">
        <f t="shared" ca="1" si="1"/>
        <v>3448885886.5411911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0</v>
      </c>
      <c r="E34" s="18">
        <f t="shared" ca="1" si="2"/>
        <v>545324.72</v>
      </c>
      <c r="F34" s="18">
        <f t="shared" ca="1" si="4"/>
        <v>0</v>
      </c>
      <c r="G34" s="18">
        <f t="shared" ca="1" si="4"/>
        <v>20057096.279999997</v>
      </c>
      <c r="H34" s="19">
        <f t="shared" ca="1" si="1"/>
        <v>20602420.999999996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0</v>
      </c>
      <c r="E35" s="18">
        <f t="shared" ca="1" si="2"/>
        <v>950281468.77999997</v>
      </c>
      <c r="F35" s="18">
        <f t="shared" ca="1" si="4"/>
        <v>12107790</v>
      </c>
      <c r="G35" s="18">
        <f t="shared" ca="1" si="4"/>
        <v>61393051.439999998</v>
      </c>
      <c r="H35" s="19">
        <f t="shared" ca="1" si="1"/>
        <v>1023782310.22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2"/>
        <v>0</v>
      </c>
      <c r="F36" s="18">
        <f t="shared" ca="1" si="4"/>
        <v>0</v>
      </c>
      <c r="G36" s="18">
        <f t="shared" ca="1" si="4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0</v>
      </c>
      <c r="E37" s="18">
        <f t="shared" ca="1" si="2"/>
        <v>9618381679.3199978</v>
      </c>
      <c r="F37" s="18">
        <f t="shared" ca="1" si="4"/>
        <v>0</v>
      </c>
      <c r="G37" s="18">
        <f t="shared" ca="1" si="4"/>
        <v>352081195.06999999</v>
      </c>
      <c r="H37" s="19">
        <f t="shared" ca="1" si="1"/>
        <v>9970462874.3899975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0</v>
      </c>
      <c r="E38" s="18">
        <f t="shared" ca="1" si="2"/>
        <v>9164463793.2399998</v>
      </c>
      <c r="F38" s="18">
        <f t="shared" ca="1" si="4"/>
        <v>8232116</v>
      </c>
      <c r="G38" s="18">
        <f t="shared" ca="1" si="4"/>
        <v>275415346.02999997</v>
      </c>
      <c r="H38" s="19">
        <f t="shared" ca="1" si="1"/>
        <v>9448111255.2700005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3"/>
        <v>0</v>
      </c>
      <c r="E39" s="18">
        <f t="shared" ca="1" si="2"/>
        <v>15195881358.5</v>
      </c>
      <c r="F39" s="18">
        <f t="shared" ref="F39:G54" ca="1" si="5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11637786.780000001</v>
      </c>
      <c r="G39" s="18">
        <f t="shared" ca="1" si="5"/>
        <v>523334711.81999999</v>
      </c>
      <c r="H39" s="19">
        <f t="shared" ca="1" si="1"/>
        <v>15730853857.1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2"/>
        <v>0</v>
      </c>
      <c r="F40" s="18">
        <f t="shared" ca="1" si="5"/>
        <v>0</v>
      </c>
      <c r="G40" s="18">
        <f t="shared" ca="1" si="5"/>
        <v>103372099.90000001</v>
      </c>
      <c r="H40" s="19">
        <f t="shared" ca="1" si="1"/>
        <v>103372099.90000001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2"/>
        <v>4450807169.25002</v>
      </c>
      <c r="F41" s="18">
        <f t="shared" ca="1" si="5"/>
        <v>57373612.490000002</v>
      </c>
      <c r="G41" s="18">
        <f t="shared" ca="1" si="5"/>
        <v>294378958.78999799</v>
      </c>
      <c r="H41" s="19">
        <f t="shared" ca="1" si="1"/>
        <v>4802559740.5300179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2"/>
        <v>1817729284.0545847</v>
      </c>
      <c r="F42" s="18">
        <f t="shared" ca="1" si="5"/>
        <v>93695411.440001011</v>
      </c>
      <c r="G42" s="18">
        <f t="shared" ca="1" si="5"/>
        <v>383267638.25027519</v>
      </c>
      <c r="H42" s="19">
        <f t="shared" ca="1" si="1"/>
        <v>2294692333.7448611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2"/>
        <v>0</v>
      </c>
      <c r="F43" s="18">
        <f t="shared" ca="1" si="5"/>
        <v>0</v>
      </c>
      <c r="G43" s="18">
        <f t="shared" ca="1" si="5"/>
        <v>-3901.2599999999998</v>
      </c>
      <c r="H43" s="19">
        <f t="shared" ca="1" si="1"/>
        <v>-3901.2599999999998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2"/>
        <v>0</v>
      </c>
      <c r="F44" s="18">
        <f t="shared" ca="1" si="5"/>
        <v>0</v>
      </c>
      <c r="G44" s="18">
        <f t="shared" ca="1" si="5"/>
        <v>3641284.4899999942</v>
      </c>
      <c r="H44" s="19">
        <f t="shared" ca="1" si="1"/>
        <v>3641284.4899999942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2"/>
        <v>14954691440.810001</v>
      </c>
      <c r="F45" s="18">
        <f t="shared" ca="1" si="5"/>
        <v>7671165.5100030005</v>
      </c>
      <c r="G45" s="18">
        <f t="shared" ca="1" si="5"/>
        <v>277607338.50999999</v>
      </c>
      <c r="H45" s="19">
        <f t="shared" ca="1" si="1"/>
        <v>15239969944.830004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2"/>
        <v>0</v>
      </c>
      <c r="F46" s="18">
        <f t="shared" ca="1" si="5"/>
        <v>0</v>
      </c>
      <c r="G46" s="18">
        <f t="shared" ca="1" si="5"/>
        <v>-576197.1</v>
      </c>
      <c r="H46" s="19">
        <f t="shared" ca="1" si="1"/>
        <v>-576197.1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2"/>
        <v>4042403314.8996787</v>
      </c>
      <c r="F47" s="18">
        <f t="shared" ca="1" si="5"/>
        <v>6725648.1454050001</v>
      </c>
      <c r="G47" s="18">
        <f t="shared" ca="1" si="5"/>
        <v>6855604.2700000675</v>
      </c>
      <c r="H47" s="19">
        <f t="shared" ca="1" si="1"/>
        <v>4055984567.3150835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2"/>
        <v>0</v>
      </c>
      <c r="F48" s="18">
        <f t="shared" ca="1" si="5"/>
        <v>0</v>
      </c>
      <c r="G48" s="18">
        <f t="shared" ca="1" si="5"/>
        <v>14029777.129999869</v>
      </c>
      <c r="H48" s="19">
        <f t="shared" ca="1" si="1"/>
        <v>14029777.129999869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2"/>
        <v>0</v>
      </c>
      <c r="F49" s="18">
        <f t="shared" ca="1" si="5"/>
        <v>0</v>
      </c>
      <c r="G49" s="18">
        <f t="shared" ca="1" si="5"/>
        <v>0</v>
      </c>
      <c r="H49" s="19">
        <f t="shared" ref="H49" ca="1" si="6">+SUM(D49:G49)</f>
        <v>0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2"/>
        <v>0</v>
      </c>
      <c r="F50" s="18">
        <f t="shared" ca="1" si="5"/>
        <v>0</v>
      </c>
      <c r="G50" s="18">
        <f t="shared" ca="1" si="5"/>
        <v>0</v>
      </c>
      <c r="H50" s="19">
        <f t="shared" ref="H50:H52" ca="1" si="7">+SUM(D50:G50)</f>
        <v>0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2"/>
        <v>0</v>
      </c>
      <c r="F51" s="18">
        <f t="shared" ca="1" si="5"/>
        <v>0</v>
      </c>
      <c r="G51" s="18">
        <f t="shared" ca="1" si="5"/>
        <v>0</v>
      </c>
      <c r="H51" s="19">
        <f t="shared" ca="1" si="7"/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2"/>
        <v>0</v>
      </c>
      <c r="F52" s="18">
        <f t="shared" ca="1" si="5"/>
        <v>0</v>
      </c>
      <c r="G52" s="18">
        <f t="shared" ca="1" si="5"/>
        <v>0</v>
      </c>
      <c r="H52" s="19">
        <f t="shared" ca="1" si="7"/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2"/>
        <v>0</v>
      </c>
      <c r="F53" s="18">
        <f t="shared" ca="1" si="5"/>
        <v>0</v>
      </c>
      <c r="G53" s="18">
        <f t="shared" ca="1" si="5"/>
        <v>0</v>
      </c>
      <c r="H53" s="19">
        <f t="shared" ca="1" si="1"/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2"/>
        <v>0</v>
      </c>
      <c r="F54" s="18">
        <f t="shared" ca="1" si="5"/>
        <v>0</v>
      </c>
      <c r="G54" s="18">
        <f t="shared" ca="1" si="5"/>
        <v>0</v>
      </c>
      <c r="H54" s="19">
        <f t="shared" ca="1" si="1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ca="1" si="3"/>
        <v>0</v>
      </c>
      <c r="E55" s="18">
        <f t="shared" ca="1" si="2"/>
        <v>0</v>
      </c>
      <c r="F55" s="18">
        <f t="shared" ref="F55:G72" ca="1" si="8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8"/>
        <v>0</v>
      </c>
      <c r="H55" s="19">
        <f t="shared" ca="1" si="1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3"/>
        <v>0</v>
      </c>
      <c r="E56" s="18">
        <f t="shared" ca="1" si="2"/>
        <v>0</v>
      </c>
      <c r="F56" s="18">
        <f t="shared" ca="1" si="8"/>
        <v>0</v>
      </c>
      <c r="G56" s="18">
        <f t="shared" ca="1" si="8"/>
        <v>0</v>
      </c>
      <c r="H56" s="19">
        <f t="shared" ca="1" si="1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3"/>
        <v>0</v>
      </c>
      <c r="E57" s="18">
        <f t="shared" ca="1" si="2"/>
        <v>0</v>
      </c>
      <c r="F57" s="18">
        <f t="shared" ca="1" si="8"/>
        <v>0</v>
      </c>
      <c r="G57" s="18">
        <f t="shared" ca="1" si="8"/>
        <v>0</v>
      </c>
      <c r="H57" s="19">
        <f t="shared" ca="1" si="1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ca="1" si="3"/>
        <v>0</v>
      </c>
      <c r="E58" s="18">
        <f t="shared" ca="1" si="2"/>
        <v>0</v>
      </c>
      <c r="F58" s="18">
        <f t="shared" ca="1" si="8"/>
        <v>0</v>
      </c>
      <c r="G58" s="18">
        <f t="shared" ca="1" si="8"/>
        <v>0</v>
      </c>
      <c r="H58" s="19">
        <f t="shared" ref="H58" ca="1" si="9">+SUM(D58:G58)</f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3"/>
        <v>0</v>
      </c>
      <c r="E59" s="18">
        <f t="shared" ca="1" si="2"/>
        <v>0</v>
      </c>
      <c r="F59" s="18">
        <f t="shared" ca="1" si="8"/>
        <v>0</v>
      </c>
      <c r="G59" s="18">
        <f t="shared" ca="1" si="8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3"/>
        <v>0</v>
      </c>
      <c r="E60" s="18">
        <f t="shared" ca="1" si="2"/>
        <v>0</v>
      </c>
      <c r="F60" s="18">
        <f t="shared" ca="1" si="8"/>
        <v>0</v>
      </c>
      <c r="G60" s="18">
        <f t="shared" ca="1" si="8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3"/>
        <v>0</v>
      </c>
      <c r="E61" s="18">
        <f t="shared" ca="1" si="2"/>
        <v>0</v>
      </c>
      <c r="F61" s="18">
        <f t="shared" ca="1" si="8"/>
        <v>0</v>
      </c>
      <c r="G61" s="18">
        <f t="shared" ca="1" si="8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3"/>
        <v>0</v>
      </c>
      <c r="E62" s="18">
        <f t="shared" ca="1" si="2"/>
        <v>0</v>
      </c>
      <c r="F62" s="18">
        <f t="shared" ca="1" si="8"/>
        <v>0</v>
      </c>
      <c r="G62" s="18">
        <f t="shared" ca="1" si="8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3"/>
        <v>0</v>
      </c>
      <c r="E63" s="18">
        <f t="shared" ca="1" si="2"/>
        <v>0</v>
      </c>
      <c r="F63" s="18">
        <f t="shared" ca="1" si="8"/>
        <v>0</v>
      </c>
      <c r="G63" s="18">
        <f t="shared" ca="1" si="8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3"/>
        <v>0</v>
      </c>
      <c r="E64" s="18">
        <f t="shared" ca="1" si="2"/>
        <v>0</v>
      </c>
      <c r="F64" s="18">
        <f t="shared" ca="1" si="8"/>
        <v>0</v>
      </c>
      <c r="G64" s="18">
        <f t="shared" ca="1" si="8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3"/>
        <v>0</v>
      </c>
      <c r="E65" s="18">
        <f t="shared" ca="1" si="2"/>
        <v>0</v>
      </c>
      <c r="F65" s="18">
        <f t="shared" ca="1" si="8"/>
        <v>0</v>
      </c>
      <c r="G65" s="18">
        <f t="shared" ca="1" si="8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3"/>
        <v>0</v>
      </c>
      <c r="E66" s="18">
        <f t="shared" ca="1" si="2"/>
        <v>0</v>
      </c>
      <c r="F66" s="18">
        <f t="shared" ca="1" si="8"/>
        <v>0</v>
      </c>
      <c r="G66" s="18">
        <f t="shared" ca="1" si="8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3"/>
        <v>0</v>
      </c>
      <c r="E67" s="18">
        <f t="shared" ca="1" si="2"/>
        <v>0</v>
      </c>
      <c r="F67" s="18">
        <f t="shared" ca="1" si="8"/>
        <v>0</v>
      </c>
      <c r="G67" s="18">
        <f t="shared" ca="1" si="8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3"/>
        <v>0</v>
      </c>
      <c r="E68" s="18">
        <f t="shared" ca="1" si="2"/>
        <v>0</v>
      </c>
      <c r="F68" s="18">
        <f t="shared" ca="1" si="8"/>
        <v>0</v>
      </c>
      <c r="G68" s="18">
        <f t="shared" ca="1" si="8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3"/>
        <v>0</v>
      </c>
      <c r="E69" s="18">
        <f t="shared" ca="1" si="2"/>
        <v>0</v>
      </c>
      <c r="F69" s="18">
        <f t="shared" ca="1" si="8"/>
        <v>0</v>
      </c>
      <c r="G69" s="18">
        <f t="shared" ca="1" si="8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3"/>
        <v>0</v>
      </c>
      <c r="E70" s="18">
        <f t="shared" ca="1" si="2"/>
        <v>0</v>
      </c>
      <c r="F70" s="18">
        <f t="shared" ca="1" si="8"/>
        <v>0</v>
      </c>
      <c r="G70" s="18">
        <f t="shared" ca="1" si="8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3"/>
        <v>0</v>
      </c>
      <c r="E71" s="18">
        <f t="shared" ca="1" si="2"/>
        <v>0</v>
      </c>
      <c r="F71" s="18">
        <f t="shared" ca="1" si="8"/>
        <v>0</v>
      </c>
      <c r="G71" s="18">
        <f t="shared" ca="1" si="8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3"/>
        <v>0</v>
      </c>
      <c r="E72" s="18">
        <f t="shared" ref="E72" ca="1" si="11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F72" s="18">
        <f t="shared" ca="1" si="8"/>
        <v>0</v>
      </c>
      <c r="G72" s="18">
        <f t="shared" ca="1" si="8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  <c r="E73" s="48">
        <f ca="1">SUMIF($C$7:$C$72,"HD",E$7:E$72)</f>
        <v>210509494062.93552</v>
      </c>
      <c r="F73" s="48">
        <f ca="1">SUMIF($C$7:$C$72,"HD",F$7:F$72)</f>
        <v>3257792692.8966312</v>
      </c>
      <c r="G73" s="48">
        <f ca="1">SUMIF($C$7:$C$72,"HD",G$7:G$72)</f>
        <v>16023052182.224264</v>
      </c>
      <c r="H73" s="48">
        <f ca="1">SUMIF($C$7:$C$72,"HD",H$7:H$72)</f>
        <v>229790338938.05643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0</v>
      </c>
      <c r="E75" s="48">
        <f ca="1">E73+E74</f>
        <v>210509494062.93552</v>
      </c>
      <c r="F75" s="48">
        <f ca="1">F73+F74</f>
        <v>3257792692.8966312</v>
      </c>
      <c r="G75" s="48">
        <f ca="1">G73+G74</f>
        <v>16023052182.224264</v>
      </c>
      <c r="H75" s="48">
        <f ca="1">H73+H74</f>
        <v>229790338938.05643</v>
      </c>
    </row>
  </sheetData>
  <mergeCells count="1">
    <mergeCell ref="E2:G2"/>
  </mergeCells>
  <dataValidations count="2">
    <dataValidation type="list" allowBlank="1" showInputMessage="1" showErrorMessage="1" sqref="C2" xr:uid="{212936EA-D8C1-4879-9F05-D90104DD9E69}">
      <formula1>"Toplam,Yurtiçi,Yurtdışı"</formula1>
    </dataValidation>
    <dataValidation type="list" allowBlank="1" showInputMessage="1" showErrorMessage="1" sqref="B2" xr:uid="{93001E89-34FF-46FF-8FAB-DABB4A5ED0D7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4C7A2-5166-4B30-A5F5-240BE0A0BD22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342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715</v>
      </c>
      <c r="E5" s="76">
        <v>903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73</v>
      </c>
      <c r="E6" s="54" t="s">
        <v>74</v>
      </c>
      <c r="F6" s="77" t="s">
        <v>343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ca="1">IFERROR(IF($C$2="Yurtiçi",INDIRECT("'"&amp;$B$2&amp;"'!"&amp;ADDRESS(MATCH($B7,INDIRECT("'"&amp;$B$2&amp;"'!$B$1:$B$1095"),0),MATCH("715-Yeşilkart Hariç",INDIRECT("'"&amp;$B$2&amp;"'!5:5"),0))),IF($C$2="Yurtdışı",INDIRECT("'"&amp;$B$2&amp;"'!"&amp;ADDRESS(MATCH($B7,INDIRECT("'"&amp;$B$2&amp;"'!$B$1:$B$1095"),0),MATCH("715-Yeşilkart Hariç",INDIRECT("'"&amp;$B$2&amp;"'!5:5"),0)+1)),INDIRECT("'"&amp;$B$2&amp;"'!"&amp;ADDRESS(MATCH($B7,INDIRECT("'"&amp;$B$2&amp;"'!$B$1:$B$1095"),0),MATCH("715-Yeşilkart Hariç",INDIRECT("'"&amp;$B$2&amp;"'!5:5"),0)))+INDIRECT("'"&amp;$B$2&amp;"'!"&amp;ADDRESS(MATCH($B7,INDIRECT("'"&amp;$B$2&amp;"'!$B$1:$B$1095"),0),MATCH("715-Yeşilkart Hariç",INDIRECT("'"&amp;$B$2&amp;"'!5:5"),0)+1)))),0)</f>
        <v>0</v>
      </c>
      <c r="E7" s="18">
        <f t="shared" ref="E7:E70" ca="1" si="0">IFERROR(IF($C$2="Yurtiçi",INDIRECT("'"&amp;$B$2&amp;"'!"&amp;ADDRESS(MATCH($B7,INDIRECT("'"&amp;$B$2&amp;"'!$B$1:$B$1095"),0),MATCH(E$5,INDIRECT("'"&amp;$B$2&amp;"'!5:5"),0))),IF($C$2="Yurtdışı",INDIRECT("'"&amp;$B$2&amp;"'!"&amp;ADDRESS(MATCH($B7,INDIRECT("'"&amp;$B$2&amp;"'!$B$1:$B$1095"),0),MATCH(E$5,INDIRECT("'"&amp;$B$2&amp;"'!5:5"),0)+1)),INDIRECT("'"&amp;$B$2&amp;"'!"&amp;ADDRESS(MATCH($B7,INDIRECT("'"&amp;$B$2&amp;"'!$B$1:$B$1095"),0),MATCH(E$5,INDIRECT("'"&amp;$B$2&amp;"'!5:5"),0)))+INDIRECT("'"&amp;$B$2&amp;"'!"&amp;ADDRESS(MATCH($B7,INDIRECT("'"&amp;$B$2&amp;"'!$B$1:$B$1095"),0),MATCH(E$5,INDIRECT("'"&amp;$B$2&amp;"'!5:5"),0)+1)))),0)</f>
        <v>0</v>
      </c>
      <c r="F7" s="19">
        <f t="shared" ref="F7:F40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ref="D8:D71" ca="1" si="2">IFERROR(IF($C$2="Yurtiçi",INDIRECT("'"&amp;$B$2&amp;"'!"&amp;ADDRESS(MATCH($B8,INDIRECT("'"&amp;$B$2&amp;"'!$B$1:$B$1095"),0),MATCH("715-Yeşilkart Hariç",INDIRECT("'"&amp;$B$2&amp;"'!5:5"),0))),IF($C$2="Yurtdışı",INDIRECT("'"&amp;$B$2&amp;"'!"&amp;ADDRESS(MATCH($B8,INDIRECT("'"&amp;$B$2&amp;"'!$B$1:$B$1095"),0),MATCH("715-Yeşilkart Hariç",INDIRECT("'"&amp;$B$2&amp;"'!5:5"),0)+1)),INDIRECT("'"&amp;$B$2&amp;"'!"&amp;ADDRESS(MATCH($B8,INDIRECT("'"&amp;$B$2&amp;"'!$B$1:$B$1095"),0),MATCH("715-Yeşilkart Hariç",INDIRECT("'"&amp;$B$2&amp;"'!5:5"),0)))+INDIRECT("'"&amp;$B$2&amp;"'!"&amp;ADDRESS(MATCH($B8,INDIRECT("'"&amp;$B$2&amp;"'!$B$1:$B$1095"),0),MATCH("715-Yeşilkart Hariç",INDIRECT("'"&amp;$B$2&amp;"'!5:5"),0)+1)))),0)</f>
        <v>4521132705.8800001</v>
      </c>
      <c r="E8" s="18">
        <f t="shared" ca="1" si="0"/>
        <v>0</v>
      </c>
      <c r="F8" s="19">
        <f t="shared" ca="1" si="1"/>
        <v>4521132705.8800001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2"/>
        <v>12545811495.010002</v>
      </c>
      <c r="E9" s="18">
        <f t="shared" ca="1" si="0"/>
        <v>246887863.61000001</v>
      </c>
      <c r="F9" s="19">
        <f t="shared" ca="1" si="1"/>
        <v>12792699358.620003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2"/>
        <v>8408733212.8097391</v>
      </c>
      <c r="E10" s="18">
        <f t="shared" ca="1" si="0"/>
        <v>801010896.88999999</v>
      </c>
      <c r="F10" s="19">
        <f t="shared" ca="1" si="1"/>
        <v>9209744109.6997395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2"/>
        <v>7057036680.1350002</v>
      </c>
      <c r="E11" s="18">
        <f t="shared" ca="1" si="0"/>
        <v>40403193.869999997</v>
      </c>
      <c r="F11" s="19">
        <f t="shared" ca="1" si="1"/>
        <v>7097439874.0050001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2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2"/>
        <v>9894338551.7127151</v>
      </c>
      <c r="E13" s="18">
        <f t="shared" ca="1" si="0"/>
        <v>11304295.7090855</v>
      </c>
      <c r="F13" s="19">
        <f t="shared" ca="1" si="1"/>
        <v>9905642847.4218006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2"/>
        <v>15341116614.23</v>
      </c>
      <c r="E14" s="18">
        <f t="shared" ca="1" si="0"/>
        <v>195527617.51999998</v>
      </c>
      <c r="F14" s="19">
        <f t="shared" ca="1" si="1"/>
        <v>15536644231.75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2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2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2"/>
        <v>3416644412.4200001</v>
      </c>
      <c r="E17" s="18">
        <f t="shared" ca="1" si="0"/>
        <v>0</v>
      </c>
      <c r="F17" s="19">
        <f t="shared" ca="1" si="1"/>
        <v>3416644412.4200001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2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2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2"/>
        <v>2094605707.8199992</v>
      </c>
      <c r="E20" s="18">
        <f t="shared" ca="1" si="0"/>
        <v>10426221.77</v>
      </c>
      <c r="F20" s="19">
        <f t="shared" ca="1" si="1"/>
        <v>2105031929.5899992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2"/>
        <v>5031334830.9300003</v>
      </c>
      <c r="E21" s="18">
        <f t="shared" ca="1" si="0"/>
        <v>8276045.5099999998</v>
      </c>
      <c r="F21" s="19">
        <f t="shared" ca="1" si="1"/>
        <v>5039610876.4400005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2"/>
        <v>9243820765.6900005</v>
      </c>
      <c r="E22" s="18">
        <f t="shared" ca="1" si="0"/>
        <v>1186483176.6300001</v>
      </c>
      <c r="F22" s="19">
        <f t="shared" ca="1" si="1"/>
        <v>10430303942.32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ca="1" si="2"/>
        <v>13529468587.049999</v>
      </c>
      <c r="E23" s="18">
        <f t="shared" ca="1" si="0"/>
        <v>220357552.67000002</v>
      </c>
      <c r="F23" s="19">
        <f t="shared" ca="1" si="1"/>
        <v>13749826139.719999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3670031790.3358712</v>
      </c>
      <c r="E24" s="18">
        <f t="shared" ca="1" si="0"/>
        <v>13394308.859999999</v>
      </c>
      <c r="F24" s="19">
        <f t="shared" ca="1" si="1"/>
        <v>3683426099.1958714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232842536.68999997</v>
      </c>
      <c r="E25" s="18">
        <f t="shared" ca="1" si="0"/>
        <v>29072674.157683998</v>
      </c>
      <c r="F25" s="19">
        <f t="shared" ca="1" si="1"/>
        <v>261915210.84768397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4626484367.4935303</v>
      </c>
      <c r="E26" s="18">
        <f t="shared" ca="1" si="0"/>
        <v>45597094.036469981</v>
      </c>
      <c r="F26" s="19">
        <f t="shared" ca="1" si="1"/>
        <v>4672081461.5300007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10039063889.559999</v>
      </c>
      <c r="E27" s="18">
        <f t="shared" ca="1" si="0"/>
        <v>9248646.0700000003</v>
      </c>
      <c r="F27" s="19">
        <f t="shared" ca="1" si="1"/>
        <v>10048312535.629999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0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7347835579.1700001</v>
      </c>
      <c r="E29" s="18">
        <f t="shared" ca="1" si="0"/>
        <v>6189044.2599999998</v>
      </c>
      <c r="F29" s="19">
        <f t="shared" ca="1" si="1"/>
        <v>7354024623.4300003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2217989234.1554556</v>
      </c>
      <c r="E30" s="18">
        <f t="shared" ca="1" si="0"/>
        <v>3046410.9198193601</v>
      </c>
      <c r="F30" s="19">
        <f t="shared" ca="1" si="1"/>
        <v>2221035645.0752749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15731548507.040001</v>
      </c>
      <c r="E31" s="18">
        <f t="shared" ca="1" si="0"/>
        <v>157443006.668163</v>
      </c>
      <c r="F31" s="19">
        <f t="shared" ca="1" si="1"/>
        <v>15888991513.708164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11954358946.417698</v>
      </c>
      <c r="E32" s="18">
        <f t="shared" ca="1" si="0"/>
        <v>67395873.829999715</v>
      </c>
      <c r="F32" s="19">
        <f t="shared" ca="1" si="1"/>
        <v>12021754820.247698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3410110814.8111939</v>
      </c>
      <c r="E33" s="18">
        <f t="shared" ca="1" si="0"/>
        <v>8285239.5500000007</v>
      </c>
      <c r="F33" s="19">
        <f t="shared" ca="1" si="1"/>
        <v>3418396054.3611941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545324.72</v>
      </c>
      <c r="E34" s="18">
        <f t="shared" ca="1" si="0"/>
        <v>0</v>
      </c>
      <c r="F34" s="19">
        <f t="shared" ca="1" si="1"/>
        <v>545324.72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950281468.77999997</v>
      </c>
      <c r="E35" s="18">
        <f t="shared" ca="1" si="0"/>
        <v>12107790</v>
      </c>
      <c r="F35" s="19">
        <f t="shared" ca="1" si="1"/>
        <v>962389258.77999997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0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9618381679.3199978</v>
      </c>
      <c r="E37" s="18">
        <f t="shared" ca="1" si="0"/>
        <v>0</v>
      </c>
      <c r="F37" s="19">
        <f t="shared" ca="1" si="1"/>
        <v>9618381679.3199978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9164463793.2399998</v>
      </c>
      <c r="E38" s="18">
        <f t="shared" ca="1" si="0"/>
        <v>8232116</v>
      </c>
      <c r="F38" s="19">
        <f t="shared" ca="1" si="1"/>
        <v>9172695909.2399998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15195881358.5</v>
      </c>
      <c r="E39" s="18">
        <f t="shared" ca="1" si="0"/>
        <v>11637786.780000001</v>
      </c>
      <c r="F39" s="19">
        <f t="shared" ca="1" si="1"/>
        <v>15207519145.280001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0</v>
      </c>
      <c r="E40" s="18">
        <f t="shared" ca="1" si="0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2"/>
        <v>4450807169.25002</v>
      </c>
      <c r="E41" s="18">
        <f t="shared" ca="1" si="0"/>
        <v>57373612.490000002</v>
      </c>
      <c r="F41" s="19">
        <f t="shared" ref="F41" ca="1" si="3">+SUM(D41:E41)</f>
        <v>4508180781.7400198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2"/>
        <v>1817729284.0545847</v>
      </c>
      <c r="E42" s="18">
        <f t="shared" ca="1" si="0"/>
        <v>93695411.440001011</v>
      </c>
      <c r="F42" s="19">
        <f t="shared" ref="F42:F57" ca="1" si="4">+SUM(D42:E42)</f>
        <v>1911424695.4945858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2"/>
        <v>0</v>
      </c>
      <c r="E43" s="18">
        <f t="shared" ca="1" si="0"/>
        <v>0</v>
      </c>
      <c r="F43" s="19">
        <f t="shared" ca="1" si="4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2"/>
        <v>0</v>
      </c>
      <c r="E44" s="18">
        <f t="shared" ca="1" si="0"/>
        <v>0</v>
      </c>
      <c r="F44" s="19">
        <f t="shared" ca="1" si="4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2"/>
        <v>14954691440.810001</v>
      </c>
      <c r="E45" s="18">
        <f t="shared" ca="1" si="0"/>
        <v>7671165.5100030005</v>
      </c>
      <c r="F45" s="19">
        <f t="shared" ca="1" si="4"/>
        <v>14962362606.320004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2"/>
        <v>0</v>
      </c>
      <c r="E46" s="18">
        <f t="shared" ca="1" si="0"/>
        <v>0</v>
      </c>
      <c r="F46" s="19">
        <f t="shared" ca="1" si="4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2"/>
        <v>4042403314.8996787</v>
      </c>
      <c r="E47" s="18">
        <f t="shared" ca="1" si="0"/>
        <v>6725648.1454050001</v>
      </c>
      <c r="F47" s="19">
        <f t="shared" ca="1" si="4"/>
        <v>4049128963.0450835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2"/>
        <v>0</v>
      </c>
      <c r="E48" s="18">
        <f t="shared" ca="1" si="0"/>
        <v>0</v>
      </c>
      <c r="F48" s="19">
        <f t="shared" ca="1" si="4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2"/>
        <v>0</v>
      </c>
      <c r="E49" s="18">
        <f t="shared" ca="1" si="0"/>
        <v>0</v>
      </c>
      <c r="F49" s="19">
        <f t="shared" ref="F49" ca="1" si="5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2"/>
        <v>0</v>
      </c>
      <c r="E50" s="18">
        <f t="shared" ca="1" si="0"/>
        <v>0</v>
      </c>
      <c r="F50" s="19">
        <f t="shared" ref="F50:F53" ca="1" si="6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2"/>
        <v>0</v>
      </c>
      <c r="E51" s="18">
        <f t="shared" ca="1" si="0"/>
        <v>0</v>
      </c>
      <c r="F51" s="19">
        <f t="shared" ca="1" si="6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2"/>
        <v>0</v>
      </c>
      <c r="E52" s="18">
        <f t="shared" ca="1" si="0"/>
        <v>0</v>
      </c>
      <c r="F52" s="19">
        <f t="shared" ca="1" si="6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2"/>
        <v>0</v>
      </c>
      <c r="E53" s="18">
        <f t="shared" ca="1" si="0"/>
        <v>0</v>
      </c>
      <c r="F53" s="19">
        <f t="shared" ca="1" si="6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2"/>
        <v>0</v>
      </c>
      <c r="E54" s="18">
        <f t="shared" ca="1" si="0"/>
        <v>0</v>
      </c>
      <c r="F54" s="19">
        <f t="shared" ca="1" si="4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ca="1" si="2"/>
        <v>0</v>
      </c>
      <c r="E55" s="18">
        <f t="shared" ca="1" si="0"/>
        <v>0</v>
      </c>
      <c r="F55" s="19">
        <f t="shared" ca="1" si="4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2"/>
        <v>0</v>
      </c>
      <c r="E56" s="18">
        <f t="shared" ca="1" si="0"/>
        <v>0</v>
      </c>
      <c r="F56" s="19">
        <f t="shared" ca="1" si="4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2"/>
        <v>0</v>
      </c>
      <c r="E57" s="18">
        <f t="shared" ca="1" si="0"/>
        <v>0</v>
      </c>
      <c r="F57" s="19">
        <f t="shared" ca="1" si="4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2"/>
        <v>0</v>
      </c>
      <c r="E58" s="18">
        <f t="shared" ca="1" si="0"/>
        <v>0</v>
      </c>
      <c r="F58" s="19">
        <f t="shared" ref="F58" ca="1" si="7">+SUM(D58:E58)</f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2"/>
        <v>0</v>
      </c>
      <c r="E59" s="18">
        <f t="shared" ca="1" si="0"/>
        <v>0</v>
      </c>
      <c r="F59" s="19">
        <f t="shared" ref="F59:F72" ca="1" si="8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2"/>
        <v>0</v>
      </c>
      <c r="E60" s="18">
        <f t="shared" ca="1" si="0"/>
        <v>0</v>
      </c>
      <c r="F60" s="19">
        <f t="shared" ca="1" si="8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2"/>
        <v>0</v>
      </c>
      <c r="E61" s="18">
        <f t="shared" ca="1" si="0"/>
        <v>0</v>
      </c>
      <c r="F61" s="19">
        <f t="shared" ca="1" si="8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2"/>
        <v>0</v>
      </c>
      <c r="E62" s="18">
        <f t="shared" ca="1" si="0"/>
        <v>0</v>
      </c>
      <c r="F62" s="19">
        <f t="shared" ca="1" si="8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2"/>
        <v>0</v>
      </c>
      <c r="E63" s="18">
        <f t="shared" ca="1" si="0"/>
        <v>0</v>
      </c>
      <c r="F63" s="19">
        <f t="shared" ca="1" si="8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2"/>
        <v>0</v>
      </c>
      <c r="E64" s="18">
        <f t="shared" ca="1" si="0"/>
        <v>0</v>
      </c>
      <c r="F64" s="19">
        <f t="shared" ca="1" si="8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2"/>
        <v>0</v>
      </c>
      <c r="E65" s="18">
        <f t="shared" ca="1" si="0"/>
        <v>0</v>
      </c>
      <c r="F65" s="19">
        <f t="shared" ca="1" si="8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2"/>
        <v>0</v>
      </c>
      <c r="E66" s="18">
        <f t="shared" ca="1" si="0"/>
        <v>0</v>
      </c>
      <c r="F66" s="19">
        <f t="shared" ca="1" si="8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2"/>
        <v>0</v>
      </c>
      <c r="E67" s="18">
        <f t="shared" ca="1" si="0"/>
        <v>0</v>
      </c>
      <c r="F67" s="19">
        <f t="shared" ca="1" si="8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2"/>
        <v>0</v>
      </c>
      <c r="E68" s="18">
        <f t="shared" ca="1" si="0"/>
        <v>0</v>
      </c>
      <c r="F68" s="19">
        <f t="shared" ca="1" si="8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2"/>
        <v>0</v>
      </c>
      <c r="E69" s="18">
        <f t="shared" ca="1" si="0"/>
        <v>0</v>
      </c>
      <c r="F69" s="19">
        <f t="shared" ca="1" si="8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2"/>
        <v>0</v>
      </c>
      <c r="E70" s="18">
        <f t="shared" ca="1" si="0"/>
        <v>0</v>
      </c>
      <c r="F70" s="19">
        <f t="shared" ca="1" si="8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2"/>
        <v>0</v>
      </c>
      <c r="E71" s="18">
        <f t="shared" ref="E71:E72" ca="1" si="9">IFERROR(IF($C$2="Yurtiçi",INDIRECT("'"&amp;$B$2&amp;"'!"&amp;ADDRESS(MATCH($B71,INDIRECT("'"&amp;$B$2&amp;"'!$B$1:$B$1095"),0),MATCH(E$5,INDIRECT("'"&amp;$B$2&amp;"'!5:5"),0))),IF($C$2="Yurtdışı",INDIRECT("'"&amp;$B$2&amp;"'!"&amp;ADDRESS(MATCH($B71,INDIRECT("'"&amp;$B$2&amp;"'!$B$1:$B$1095"),0),MATCH(E$5,INDIRECT("'"&amp;$B$2&amp;"'!5:5"),0)+1)),INDIRECT("'"&amp;$B$2&amp;"'!"&amp;ADDRESS(MATCH($B71,INDIRECT("'"&amp;$B$2&amp;"'!$B$1:$B$1095"),0),MATCH(E$5,INDIRECT("'"&amp;$B$2&amp;"'!5:5"),0)))+INDIRECT("'"&amp;$B$2&amp;"'!"&amp;ADDRESS(MATCH($B71,INDIRECT("'"&amp;$B$2&amp;"'!$B$1:$B$1095"),0),MATCH(E$5,INDIRECT("'"&amp;$B$2&amp;"'!5:5"),0)+1)))),0)</f>
        <v>0</v>
      </c>
      <c r="F71" s="19">
        <f t="shared" ca="1" si="8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ref="D72" ca="1" si="10">IFERROR(IF($C$2="Yurtiçi",INDIRECT("'"&amp;$B$2&amp;"'!"&amp;ADDRESS(MATCH($B72,INDIRECT("'"&amp;$B$2&amp;"'!$B$1:$B$1095"),0),MATCH("715-Yeşilkart Hariç",INDIRECT("'"&amp;$B$2&amp;"'!5:5"),0))),IF($C$2="Yurtdışı",INDIRECT("'"&amp;$B$2&amp;"'!"&amp;ADDRESS(MATCH($B72,INDIRECT("'"&amp;$B$2&amp;"'!$B$1:$B$1095"),0),MATCH("715-Yeşilkart Hariç",INDIRECT("'"&amp;$B$2&amp;"'!5:5"),0)+1)),INDIRECT("'"&amp;$B$2&amp;"'!"&amp;ADDRESS(MATCH($B72,INDIRECT("'"&amp;$B$2&amp;"'!$B$1:$B$1095"),0),MATCH("715-Yeşilkart Hariç",INDIRECT("'"&amp;$B$2&amp;"'!5:5"),0)))+INDIRECT("'"&amp;$B$2&amp;"'!"&amp;ADDRESS(MATCH($B72,INDIRECT("'"&amp;$B$2&amp;"'!$B$1:$B$1095"),0),MATCH("715-Yeşilkart Hariç",INDIRECT("'"&amp;$B$2&amp;"'!5:5"),0)+1)))),0)</f>
        <v>0</v>
      </c>
      <c r="E72" s="18">
        <f t="shared" ca="1" si="9"/>
        <v>0</v>
      </c>
      <c r="F72" s="19">
        <f t="shared" ca="1" si="8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210509494062.93552</v>
      </c>
      <c r="E73" s="48">
        <f ca="1">SUMIF($C$7:$C$72,"HD",E$7:E$72)</f>
        <v>3257792692.8966312</v>
      </c>
      <c r="F73" s="48">
        <f ca="1">SUMIF($C$7:$C$72,"HD",F$7:F$72)</f>
        <v>213767286755.83218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210509494062.93552</v>
      </c>
      <c r="E75" s="48">
        <f ca="1">E73+E74</f>
        <v>3257792692.8966312</v>
      </c>
      <c r="F75" s="48">
        <f ca="1">F73+F74</f>
        <v>213767286755.83218</v>
      </c>
    </row>
  </sheetData>
  <mergeCells count="1">
    <mergeCell ref="E2:G2"/>
  </mergeCells>
  <dataValidations count="2">
    <dataValidation type="list" allowBlank="1" showInputMessage="1" showErrorMessage="1" sqref="C2" xr:uid="{9786DEBE-6485-4966-A477-A11EAED9F567}">
      <formula1>"Toplam,Yurtiçi,Yurtdışı"</formula1>
    </dataValidation>
    <dataValidation type="list" allowBlank="1" showInputMessage="1" showErrorMessage="1" sqref="B2" xr:uid="{621AE3F6-8D3B-477F-80E6-FAC9892F8529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7D412-21E8-4445-96E7-18861E495510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344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728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77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37079866.579999998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21734110.700000003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235941384.04999998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811252.48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1630117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10706975.200000001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1003293.45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1237023527.5899999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-126089.785802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93699.39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55356074.57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0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9022255.7100000009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30999439.280000001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1294521.58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17408293.900000002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1996783.76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1661975505.4541981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1661975505.4541981</v>
      </c>
    </row>
  </sheetData>
  <mergeCells count="1">
    <mergeCell ref="E2:G2"/>
  </mergeCells>
  <dataValidations count="2">
    <dataValidation type="list" allowBlank="1" showInputMessage="1" showErrorMessage="1" sqref="C2" xr:uid="{412BA0E2-CBB2-443B-AF0B-6286C9D9AA88}">
      <formula1>"Toplam,Yurtiçi,Yurtdışı"</formula1>
    </dataValidation>
    <dataValidation type="list" allowBlank="1" showInputMessage="1" showErrorMessage="1" sqref="B2" xr:uid="{E87E3CB6-8DE8-4EB3-A866-474A9E7738C4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7072A-0E66-4DB1-96CD-ABFB06A4DF03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345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735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79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0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0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0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0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0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0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0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0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2665035.4411670002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0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0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14020.08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1366706073.3199997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0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0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0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0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0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0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0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0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0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0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0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0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0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0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1369385128.8411667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1369385128.8411667</v>
      </c>
    </row>
  </sheetData>
  <mergeCells count="1">
    <mergeCell ref="E2:G2"/>
  </mergeCells>
  <dataValidations count="2">
    <dataValidation type="list" allowBlank="1" showInputMessage="1" showErrorMessage="1" sqref="B2" xr:uid="{F9392C75-8C56-462B-977C-820BF03DD27D}">
      <formula1>"Toplam,Direkt,Endirekt"</formula1>
    </dataValidation>
    <dataValidation type="list" allowBlank="1" showInputMessage="1" showErrorMessage="1" sqref="C2" xr:uid="{DB832249-2DA8-45F9-A895-D900AE403922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1A8B11-BAF2-4D9E-AFD4-DB476030C0F6}">
  <dimension ref="A1:R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8" ht="15" customHeight="1">
      <c r="A1" s="1" t="s">
        <v>0</v>
      </c>
      <c r="B1" s="2"/>
      <c r="C1" s="2"/>
    </row>
    <row r="2" spans="1:18" ht="15" customHeight="1">
      <c r="A2" s="1" t="s">
        <v>346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8" ht="15" customHeight="1">
      <c r="A3" s="5" t="s">
        <v>362</v>
      </c>
      <c r="B3" s="2"/>
      <c r="C3" s="2"/>
    </row>
    <row r="4" spans="1:18" ht="22.5" customHeight="1"/>
    <row r="5" spans="1:18" ht="22.5" customHeight="1">
      <c r="D5" s="76">
        <v>719</v>
      </c>
      <c r="E5" s="76">
        <v>720</v>
      </c>
      <c r="F5" s="76">
        <v>721</v>
      </c>
      <c r="G5" s="76">
        <v>722</v>
      </c>
      <c r="H5" s="76">
        <v>725</v>
      </c>
      <c r="I5" s="76">
        <v>726</v>
      </c>
      <c r="J5" s="76">
        <v>730</v>
      </c>
      <c r="K5" s="76">
        <v>731</v>
      </c>
      <c r="L5" s="76">
        <v>732</v>
      </c>
      <c r="M5" s="76">
        <v>733</v>
      </c>
      <c r="N5" s="76">
        <v>734</v>
      </c>
      <c r="O5" s="76">
        <v>769</v>
      </c>
      <c r="P5" s="76">
        <v>770</v>
      </c>
      <c r="Q5" s="76">
        <v>771</v>
      </c>
      <c r="R5" s="77"/>
    </row>
    <row r="6" spans="1:18" ht="79.5" customHeight="1">
      <c r="A6" s="53" t="s">
        <v>141</v>
      </c>
      <c r="B6" s="53" t="s">
        <v>142</v>
      </c>
      <c r="C6" s="53" t="s">
        <v>143</v>
      </c>
      <c r="D6" s="54" t="s">
        <v>81</v>
      </c>
      <c r="E6" s="54" t="s">
        <v>82</v>
      </c>
      <c r="F6" s="54" t="s">
        <v>83</v>
      </c>
      <c r="G6" s="54" t="s">
        <v>84</v>
      </c>
      <c r="H6" s="54" t="s">
        <v>85</v>
      </c>
      <c r="I6" s="54" t="s">
        <v>86</v>
      </c>
      <c r="J6" s="54" t="s">
        <v>87</v>
      </c>
      <c r="K6" s="54" t="s">
        <v>88</v>
      </c>
      <c r="L6" s="54" t="s">
        <v>89</v>
      </c>
      <c r="M6" s="54" t="s">
        <v>90</v>
      </c>
      <c r="N6" s="54" t="s">
        <v>91</v>
      </c>
      <c r="O6" s="54" t="s">
        <v>92</v>
      </c>
      <c r="P6" s="54" t="s">
        <v>93</v>
      </c>
      <c r="Q6" s="54" t="s">
        <v>94</v>
      </c>
      <c r="R6" s="77" t="s">
        <v>347</v>
      </c>
    </row>
    <row r="7" spans="1:18" ht="12.75" customHeight="1">
      <c r="A7" s="55" t="s">
        <v>146</v>
      </c>
      <c r="B7" s="17">
        <v>1001</v>
      </c>
      <c r="C7" s="56" t="s">
        <v>147</v>
      </c>
      <c r="D7" s="18">
        <f t="shared" ref="D7:Q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86296432.260000005</v>
      </c>
      <c r="E7" s="18">
        <f t="shared" ca="1" si="0"/>
        <v>519731177.31000006</v>
      </c>
      <c r="F7" s="18">
        <f t="shared" ca="1" si="0"/>
        <v>0</v>
      </c>
      <c r="G7" s="18">
        <f t="shared" ca="1" si="0"/>
        <v>15597181.85</v>
      </c>
      <c r="H7" s="18">
        <f t="shared" ca="1" si="0"/>
        <v>0</v>
      </c>
      <c r="I7" s="18">
        <f t="shared" ca="1" si="0"/>
        <v>0</v>
      </c>
      <c r="J7" s="18">
        <f t="shared" ca="1" si="0"/>
        <v>2185512.96</v>
      </c>
      <c r="K7" s="18">
        <f t="shared" ca="1" si="0"/>
        <v>0</v>
      </c>
      <c r="L7" s="18">
        <f t="shared" ca="1" si="0"/>
        <v>0</v>
      </c>
      <c r="M7" s="18">
        <f t="shared" ca="1" si="0"/>
        <v>160758798.18000001</v>
      </c>
      <c r="N7" s="18">
        <f t="shared" ca="1" si="0"/>
        <v>0</v>
      </c>
      <c r="O7" s="18">
        <f t="shared" ca="1" si="0"/>
        <v>0</v>
      </c>
      <c r="P7" s="18">
        <f t="shared" ca="1" si="0"/>
        <v>0</v>
      </c>
      <c r="Q7" s="18">
        <f t="shared" ca="1" si="0"/>
        <v>0</v>
      </c>
      <c r="R7" s="19">
        <f ca="1">+SUM(D7:Q7)</f>
        <v>784569102.56000018</v>
      </c>
    </row>
    <row r="8" spans="1:1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138951894.07999998</v>
      </c>
      <c r="E8" s="18">
        <f t="shared" ca="1" si="0"/>
        <v>323537372.22000003</v>
      </c>
      <c r="F8" s="18">
        <f t="shared" ca="1" si="0"/>
        <v>98411.350000000093</v>
      </c>
      <c r="G8" s="18">
        <f t="shared" ca="1" si="0"/>
        <v>0</v>
      </c>
      <c r="H8" s="18">
        <f t="shared" ca="1" si="0"/>
        <v>0</v>
      </c>
      <c r="I8" s="18">
        <f t="shared" ca="1" si="0"/>
        <v>30089358.760000002</v>
      </c>
      <c r="J8" s="18">
        <f t="shared" ca="1" si="0"/>
        <v>6045640.0099999998</v>
      </c>
      <c r="K8" s="18">
        <f t="shared" ca="1" si="0"/>
        <v>777328.87</v>
      </c>
      <c r="L8" s="18">
        <f t="shared" ca="1" si="0"/>
        <v>0</v>
      </c>
      <c r="M8" s="18">
        <f t="shared" ca="1" si="0"/>
        <v>174639052.03</v>
      </c>
      <c r="N8" s="18">
        <f t="shared" ca="1" si="0"/>
        <v>0</v>
      </c>
      <c r="O8" s="18">
        <f t="shared" ca="1" si="0"/>
        <v>0</v>
      </c>
      <c r="P8" s="18">
        <f t="shared" ca="1" si="0"/>
        <v>0</v>
      </c>
      <c r="Q8" s="18">
        <f t="shared" ca="1" si="0"/>
        <v>95693683.230000004</v>
      </c>
      <c r="R8" s="19">
        <f t="shared" ref="R8:R18" ca="1" si="1">+SUM(D8:Q8)</f>
        <v>769832740.55000007</v>
      </c>
    </row>
    <row r="9" spans="1:1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158076546.03</v>
      </c>
      <c r="E9" s="18">
        <f t="shared" ca="1" si="0"/>
        <v>161809919.89999998</v>
      </c>
      <c r="F9" s="18">
        <f t="shared" ca="1" si="0"/>
        <v>214462.76</v>
      </c>
      <c r="G9" s="18">
        <f t="shared" ca="1" si="0"/>
        <v>0</v>
      </c>
      <c r="H9" s="18">
        <f t="shared" ca="1" si="0"/>
        <v>0</v>
      </c>
      <c r="I9" s="18">
        <f t="shared" ca="1" si="0"/>
        <v>118716801.63000001</v>
      </c>
      <c r="J9" s="18">
        <f t="shared" ca="1" si="0"/>
        <v>24866668.789999999</v>
      </c>
      <c r="K9" s="18">
        <f t="shared" ca="1" si="0"/>
        <v>1390044.68</v>
      </c>
      <c r="L9" s="18">
        <f t="shared" ca="1" si="0"/>
        <v>0</v>
      </c>
      <c r="M9" s="18">
        <f t="shared" ca="1" si="0"/>
        <v>98716975</v>
      </c>
      <c r="N9" s="18">
        <f t="shared" ca="1" si="0"/>
        <v>392706.11000000004</v>
      </c>
      <c r="O9" s="18">
        <f t="shared" ca="1" si="0"/>
        <v>0</v>
      </c>
      <c r="P9" s="18">
        <f t="shared" ca="1" si="0"/>
        <v>0</v>
      </c>
      <c r="Q9" s="18">
        <f t="shared" ca="1" si="0"/>
        <v>132853006.97</v>
      </c>
      <c r="R9" s="19">
        <f t="shared" ca="1" si="1"/>
        <v>697037131.87</v>
      </c>
    </row>
    <row r="10" spans="1:1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549439030.77999902</v>
      </c>
      <c r="E10" s="18">
        <f t="shared" ca="1" si="0"/>
        <v>1009809665.6504029</v>
      </c>
      <c r="F10" s="18">
        <f t="shared" ca="1" si="0"/>
        <v>566613.51</v>
      </c>
      <c r="G10" s="18">
        <f t="shared" ca="1" si="0"/>
        <v>0</v>
      </c>
      <c r="H10" s="18">
        <f t="shared" ca="1" si="0"/>
        <v>20289995.190000001</v>
      </c>
      <c r="I10" s="18">
        <f t="shared" ca="1" si="0"/>
        <v>76046853.949999094</v>
      </c>
      <c r="J10" s="18">
        <f t="shared" ca="1" si="0"/>
        <v>105343221.45999999</v>
      </c>
      <c r="K10" s="18">
        <f t="shared" ca="1" si="0"/>
        <v>14770955.519999901</v>
      </c>
      <c r="L10" s="18">
        <f t="shared" ca="1" si="0"/>
        <v>0</v>
      </c>
      <c r="M10" s="18">
        <f t="shared" ca="1" si="0"/>
        <v>340505582.71000314</v>
      </c>
      <c r="N10" s="18">
        <f t="shared" ca="1" si="0"/>
        <v>11520706.66</v>
      </c>
      <c r="O10" s="18">
        <f t="shared" ca="1" si="0"/>
        <v>0</v>
      </c>
      <c r="P10" s="18">
        <f t="shared" ca="1" si="0"/>
        <v>0</v>
      </c>
      <c r="Q10" s="18">
        <f t="shared" ca="1" si="0"/>
        <v>158572554.06</v>
      </c>
      <c r="R10" s="19">
        <f t="shared" ca="1" si="1"/>
        <v>2286865179.4904041</v>
      </c>
    </row>
    <row r="11" spans="1:1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585861.21</v>
      </c>
      <c r="E11" s="18">
        <f t="shared" ca="1" si="0"/>
        <v>9881887.5270000007</v>
      </c>
      <c r="F11" s="18">
        <f t="shared" ca="1" si="0"/>
        <v>952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2655414.96</v>
      </c>
      <c r="K11" s="18">
        <f t="shared" ca="1" si="0"/>
        <v>229978.18</v>
      </c>
      <c r="L11" s="18">
        <f t="shared" ca="1" si="0"/>
        <v>0</v>
      </c>
      <c r="M11" s="18">
        <f t="shared" ca="1" si="0"/>
        <v>7220295.2999999998</v>
      </c>
      <c r="N11" s="18">
        <f t="shared" ca="1" si="0"/>
        <v>0</v>
      </c>
      <c r="O11" s="18">
        <f t="shared" ca="1" si="0"/>
        <v>0</v>
      </c>
      <c r="P11" s="18">
        <f t="shared" ca="1" si="0"/>
        <v>0</v>
      </c>
      <c r="Q11" s="18">
        <f t="shared" ca="1" si="0"/>
        <v>0</v>
      </c>
      <c r="R11" s="19">
        <f t="shared" ca="1" si="1"/>
        <v>20574389.177000001</v>
      </c>
    </row>
    <row r="12" spans="1:1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8">
        <f t="shared" ca="1" si="0"/>
        <v>0</v>
      </c>
      <c r="N12" s="18">
        <f t="shared" ca="1" si="0"/>
        <v>0</v>
      </c>
      <c r="O12" s="18">
        <f t="shared" ca="1" si="0"/>
        <v>0</v>
      </c>
      <c r="P12" s="18">
        <f t="shared" ca="1" si="0"/>
        <v>0</v>
      </c>
      <c r="Q12" s="18">
        <f t="shared" ca="1" si="0"/>
        <v>0</v>
      </c>
      <c r="R12" s="19">
        <f t="shared" ca="1" si="1"/>
        <v>0</v>
      </c>
    </row>
    <row r="13" spans="1:1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81114021.309999987</v>
      </c>
      <c r="E13" s="18">
        <f t="shared" ca="1" si="0"/>
        <v>63165801.469999999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559830.27</v>
      </c>
      <c r="J13" s="18">
        <f t="shared" ca="1" si="0"/>
        <v>2557466.61</v>
      </c>
      <c r="K13" s="18">
        <f t="shared" ca="1" si="0"/>
        <v>77885.100000000006</v>
      </c>
      <c r="L13" s="18">
        <f t="shared" ca="1" si="0"/>
        <v>0</v>
      </c>
      <c r="M13" s="18">
        <f t="shared" ca="1" si="0"/>
        <v>255649648.43000001</v>
      </c>
      <c r="N13" s="18">
        <f t="shared" ca="1" si="0"/>
        <v>202585.71</v>
      </c>
      <c r="O13" s="18">
        <f t="shared" ca="1" si="0"/>
        <v>0</v>
      </c>
      <c r="P13" s="18">
        <f t="shared" ca="1" si="0"/>
        <v>0</v>
      </c>
      <c r="Q13" s="18">
        <f t="shared" ca="1" si="0"/>
        <v>0</v>
      </c>
      <c r="R13" s="19">
        <f t="shared" ca="1" si="1"/>
        <v>403327238.89999998</v>
      </c>
    </row>
    <row r="14" spans="1:1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483666159.08999997</v>
      </c>
      <c r="E14" s="18">
        <f t="shared" ca="1" si="0"/>
        <v>435299592.18000001</v>
      </c>
      <c r="F14" s="18">
        <f t="shared" ca="1" si="0"/>
        <v>22861.39</v>
      </c>
      <c r="G14" s="18">
        <f t="shared" ca="1" si="0"/>
        <v>0</v>
      </c>
      <c r="H14" s="18">
        <f t="shared" ca="1" si="0"/>
        <v>234531.59</v>
      </c>
      <c r="I14" s="18">
        <f t="shared" ca="1" si="0"/>
        <v>11250105.390000001</v>
      </c>
      <c r="J14" s="18">
        <f t="shared" ca="1" si="0"/>
        <v>13301414.939999999</v>
      </c>
      <c r="K14" s="18">
        <f t="shared" ca="1" si="0"/>
        <v>707540.38</v>
      </c>
      <c r="L14" s="18">
        <f t="shared" ca="1" si="0"/>
        <v>0</v>
      </c>
      <c r="M14" s="18">
        <f t="shared" ca="1" si="0"/>
        <v>62876024.850000001</v>
      </c>
      <c r="N14" s="18">
        <f t="shared" ca="1" si="0"/>
        <v>685175.56</v>
      </c>
      <c r="O14" s="18">
        <f t="shared" ca="1" si="0"/>
        <v>0</v>
      </c>
      <c r="P14" s="18">
        <f t="shared" ca="1" si="0"/>
        <v>0</v>
      </c>
      <c r="Q14" s="18">
        <f t="shared" ca="1" si="0"/>
        <v>1007327278.83</v>
      </c>
      <c r="R14" s="19">
        <f t="shared" ca="1" si="1"/>
        <v>2015370684.2</v>
      </c>
    </row>
    <row r="15" spans="1:1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4190664.765099695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1923530.15</v>
      </c>
      <c r="K15" s="18">
        <f t="shared" ca="1" si="0"/>
        <v>0</v>
      </c>
      <c r="L15" s="18">
        <f t="shared" ca="1" si="0"/>
        <v>0</v>
      </c>
      <c r="M15" s="18">
        <f t="shared" ca="1" si="0"/>
        <v>0</v>
      </c>
      <c r="N15" s="18">
        <f t="shared" ca="1" si="0"/>
        <v>0</v>
      </c>
      <c r="O15" s="18">
        <f t="shared" ca="1" si="0"/>
        <v>0</v>
      </c>
      <c r="P15" s="18">
        <f t="shared" ca="1" si="0"/>
        <v>0</v>
      </c>
      <c r="Q15" s="18">
        <f t="shared" ca="1" si="0"/>
        <v>0</v>
      </c>
      <c r="R15" s="19">
        <f t="shared" ca="1" si="1"/>
        <v>6114194.9150996953</v>
      </c>
    </row>
    <row r="16" spans="1:1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8">
        <f t="shared" ca="1" si="0"/>
        <v>0</v>
      </c>
      <c r="N16" s="18">
        <f t="shared" ca="1" si="0"/>
        <v>0</v>
      </c>
      <c r="O16" s="18">
        <f t="shared" ca="1" si="0"/>
        <v>0</v>
      </c>
      <c r="P16" s="18">
        <f t="shared" ca="1" si="0"/>
        <v>0</v>
      </c>
      <c r="Q16" s="18">
        <f t="shared" ca="1" si="0"/>
        <v>0</v>
      </c>
      <c r="R16" s="19">
        <f t="shared" ca="1" si="1"/>
        <v>0</v>
      </c>
    </row>
    <row r="17" spans="1:1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111177103</v>
      </c>
      <c r="E17" s="18">
        <f t="shared" ca="1" si="0"/>
        <v>36900190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1066368</v>
      </c>
      <c r="J17" s="18">
        <f t="shared" ca="1" si="0"/>
        <v>1979445</v>
      </c>
      <c r="K17" s="18">
        <f t="shared" ca="1" si="0"/>
        <v>33378</v>
      </c>
      <c r="L17" s="18">
        <f t="shared" ca="1" si="0"/>
        <v>0</v>
      </c>
      <c r="M17" s="18">
        <f t="shared" ca="1" si="0"/>
        <v>11475559</v>
      </c>
      <c r="N17" s="18">
        <f t="shared" ca="1" si="0"/>
        <v>70024</v>
      </c>
      <c r="O17" s="18">
        <f t="shared" ca="1" si="0"/>
        <v>0</v>
      </c>
      <c r="P17" s="18">
        <f t="shared" ca="1" si="0"/>
        <v>0</v>
      </c>
      <c r="Q17" s="18">
        <f t="shared" ca="1" si="0"/>
        <v>25248014</v>
      </c>
      <c r="R17" s="19">
        <f t="shared" ca="1" si="1"/>
        <v>187950081</v>
      </c>
    </row>
    <row r="18" spans="1:1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90134664.409999996</v>
      </c>
      <c r="E18" s="18">
        <f t="shared" ca="1" si="0"/>
        <v>66062312.829999998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14166872.41</v>
      </c>
      <c r="J18" s="18">
        <f t="shared" ca="1" si="0"/>
        <v>1859217.67</v>
      </c>
      <c r="K18" s="18">
        <f t="shared" ca="1" si="0"/>
        <v>1718820.6</v>
      </c>
      <c r="L18" s="18">
        <f t="shared" ca="1" si="0"/>
        <v>0</v>
      </c>
      <c r="M18" s="18">
        <f t="shared" ca="1" si="0"/>
        <v>37015239.270000003</v>
      </c>
      <c r="N18" s="18">
        <f t="shared" ca="1" si="0"/>
        <v>381731.52</v>
      </c>
      <c r="O18" s="18">
        <f t="shared" ca="1" si="0"/>
        <v>0</v>
      </c>
      <c r="P18" s="18">
        <f t="shared" ca="1" si="0"/>
        <v>0</v>
      </c>
      <c r="Q18" s="18">
        <f t="shared" ca="1" si="0"/>
        <v>98985418.439999998</v>
      </c>
      <c r="R18" s="19">
        <f t="shared" ca="1" si="1"/>
        <v>310324277.14999998</v>
      </c>
    </row>
    <row r="19" spans="1:1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8">
        <f t="shared" ca="1" si="0"/>
        <v>0</v>
      </c>
      <c r="N19" s="18">
        <f t="shared" ca="1" si="0"/>
        <v>0</v>
      </c>
      <c r="O19" s="18">
        <f t="shared" ca="1" si="0"/>
        <v>0</v>
      </c>
      <c r="P19" s="18">
        <f t="shared" ca="1" si="0"/>
        <v>0</v>
      </c>
      <c r="Q19" s="18">
        <f t="shared" ca="1" si="0"/>
        <v>0</v>
      </c>
      <c r="R19" s="19">
        <f t="shared" ref="R19:R40" ca="1" si="2">+SUM(D19:Q19)</f>
        <v>0</v>
      </c>
    </row>
    <row r="20" spans="1:1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208855942.74000004</v>
      </c>
      <c r="E20" s="18">
        <f t="shared" ca="1" si="0"/>
        <v>245571197.15000004</v>
      </c>
      <c r="F20" s="18">
        <f t="shared" ca="1" si="0"/>
        <v>0</v>
      </c>
      <c r="G20" s="18">
        <f t="shared" ca="1" si="0"/>
        <v>140211</v>
      </c>
      <c r="H20" s="18">
        <f t="shared" ca="1" si="0"/>
        <v>0</v>
      </c>
      <c r="I20" s="18">
        <f t="shared" ca="1" si="0"/>
        <v>2837212.7</v>
      </c>
      <c r="J20" s="18">
        <f t="shared" ca="1" si="0"/>
        <v>2228488.7200000002</v>
      </c>
      <c r="K20" s="18">
        <f t="shared" ca="1" si="0"/>
        <v>0</v>
      </c>
      <c r="L20" s="18">
        <f t="shared" ca="1" si="0"/>
        <v>0</v>
      </c>
      <c r="M20" s="18">
        <f t="shared" ca="1" si="0"/>
        <v>26287430.23</v>
      </c>
      <c r="N20" s="18">
        <f t="shared" ca="1" si="0"/>
        <v>644988.6</v>
      </c>
      <c r="O20" s="18">
        <f t="shared" ca="1" si="0"/>
        <v>0</v>
      </c>
      <c r="P20" s="18">
        <f t="shared" ca="1" si="0"/>
        <v>0</v>
      </c>
      <c r="Q20" s="18">
        <f t="shared" ca="1" si="0"/>
        <v>0</v>
      </c>
      <c r="R20" s="19">
        <f t="shared" ca="1" si="2"/>
        <v>486565471.14000016</v>
      </c>
    </row>
    <row r="21" spans="1:1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12700091.630000001</v>
      </c>
      <c r="E21" s="18">
        <f t="shared" ca="1" si="0"/>
        <v>39325474.060000002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1028995.31</v>
      </c>
      <c r="J21" s="18">
        <f t="shared" ca="1" si="0"/>
        <v>1851523.01</v>
      </c>
      <c r="K21" s="18">
        <f t="shared" ca="1" si="0"/>
        <v>17750</v>
      </c>
      <c r="L21" s="18">
        <f t="shared" ca="1" si="0"/>
        <v>0</v>
      </c>
      <c r="M21" s="18">
        <f t="shared" ca="1" si="0"/>
        <v>25648641.629999999</v>
      </c>
      <c r="N21" s="18">
        <f t="shared" ca="1" si="0"/>
        <v>0</v>
      </c>
      <c r="O21" s="18">
        <f t="shared" ca="1" si="0"/>
        <v>0</v>
      </c>
      <c r="P21" s="18">
        <f t="shared" ca="1" si="0"/>
        <v>0</v>
      </c>
      <c r="Q21" s="18">
        <f t="shared" ca="1" si="0"/>
        <v>998424.21</v>
      </c>
      <c r="R21" s="19">
        <f t="shared" ca="1" si="2"/>
        <v>81570899.849999994</v>
      </c>
    </row>
    <row r="22" spans="1:1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718379714.76999998</v>
      </c>
      <c r="E22" s="18">
        <f t="shared" ca="1" si="0"/>
        <v>1110524392.24</v>
      </c>
      <c r="F22" s="18">
        <f t="shared" ca="1" si="0"/>
        <v>0</v>
      </c>
      <c r="G22" s="18">
        <f t="shared" ca="1" si="0"/>
        <v>0</v>
      </c>
      <c r="H22" s="18">
        <f t="shared" ca="1" si="0"/>
        <v>1466187.28</v>
      </c>
      <c r="I22" s="18">
        <f t="shared" ca="1" si="0"/>
        <v>55082674.490000002</v>
      </c>
      <c r="J22" s="18">
        <f t="shared" ca="1" si="0"/>
        <v>155171353.41999999</v>
      </c>
      <c r="K22" s="18">
        <f t="shared" ca="1" si="0"/>
        <v>4991480.49</v>
      </c>
      <c r="L22" s="18">
        <f t="shared" ca="1" si="0"/>
        <v>0</v>
      </c>
      <c r="M22" s="18">
        <f t="shared" ca="1" si="0"/>
        <v>635561106.33000004</v>
      </c>
      <c r="N22" s="18">
        <f t="shared" ca="1" si="0"/>
        <v>23826243.82</v>
      </c>
      <c r="O22" s="18">
        <f t="shared" ca="1" si="0"/>
        <v>0</v>
      </c>
      <c r="P22" s="18">
        <f t="shared" ca="1" si="0"/>
        <v>0</v>
      </c>
      <c r="Q22" s="18">
        <f t="shared" ca="1" si="0"/>
        <v>0</v>
      </c>
      <c r="R22" s="19">
        <f t="shared" ca="1" si="2"/>
        <v>2705003152.8400002</v>
      </c>
    </row>
    <row r="23" spans="1:18" ht="12.75" customHeight="1">
      <c r="A23" s="55" t="s">
        <v>179</v>
      </c>
      <c r="B23" s="17">
        <v>1022</v>
      </c>
      <c r="C23" s="56" t="s">
        <v>147</v>
      </c>
      <c r="D23" s="18">
        <f t="shared" ref="D23:Q38" ca="1" si="3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255954313.56999999</v>
      </c>
      <c r="E23" s="18">
        <f t="shared" ca="1" si="3"/>
        <v>233057217.18000001</v>
      </c>
      <c r="F23" s="18">
        <f t="shared" ca="1" si="3"/>
        <v>0</v>
      </c>
      <c r="G23" s="18">
        <f t="shared" ca="1" si="3"/>
        <v>0</v>
      </c>
      <c r="H23" s="18">
        <f t="shared" ca="1" si="3"/>
        <v>399925.66</v>
      </c>
      <c r="I23" s="18">
        <f t="shared" ca="1" si="3"/>
        <v>14882395.07</v>
      </c>
      <c r="J23" s="18">
        <f t="shared" ca="1" si="3"/>
        <v>3385178.99</v>
      </c>
      <c r="K23" s="18">
        <f t="shared" ca="1" si="3"/>
        <v>3899404.36</v>
      </c>
      <c r="L23" s="18">
        <f t="shared" ca="1" si="3"/>
        <v>0</v>
      </c>
      <c r="M23" s="18">
        <f t="shared" ca="1" si="3"/>
        <v>3260875.46</v>
      </c>
      <c r="N23" s="18">
        <f t="shared" ca="1" si="3"/>
        <v>0</v>
      </c>
      <c r="O23" s="18">
        <f t="shared" ca="1" si="3"/>
        <v>0</v>
      </c>
      <c r="P23" s="18">
        <f t="shared" ca="1" si="3"/>
        <v>0</v>
      </c>
      <c r="Q23" s="18">
        <f t="shared" ca="1" si="3"/>
        <v>17266805.68</v>
      </c>
      <c r="R23" s="19">
        <f t="shared" ca="1" si="2"/>
        <v>532106115.97000003</v>
      </c>
    </row>
    <row r="24" spans="1:18" ht="12.75" customHeight="1">
      <c r="A24" s="55" t="s">
        <v>181</v>
      </c>
      <c r="B24" s="17">
        <v>1025</v>
      </c>
      <c r="C24" s="56" t="s">
        <v>147</v>
      </c>
      <c r="D24" s="18">
        <f t="shared" ca="1" si="3"/>
        <v>17987370.849999998</v>
      </c>
      <c r="E24" s="18">
        <f t="shared" ca="1" si="3"/>
        <v>48462721.689999118</v>
      </c>
      <c r="F24" s="18">
        <f t="shared" ca="1" si="3"/>
        <v>0</v>
      </c>
      <c r="G24" s="18">
        <f t="shared" ca="1" si="3"/>
        <v>0</v>
      </c>
      <c r="H24" s="18">
        <f t="shared" ca="1" si="3"/>
        <v>0</v>
      </c>
      <c r="I24" s="18">
        <f t="shared" ca="1" si="3"/>
        <v>-101361.83000000005</v>
      </c>
      <c r="J24" s="18">
        <f t="shared" ca="1" si="3"/>
        <v>4881114.1788021903</v>
      </c>
      <c r="K24" s="18">
        <f t="shared" ca="1" si="3"/>
        <v>320567.8</v>
      </c>
      <c r="L24" s="18">
        <f t="shared" ca="1" si="3"/>
        <v>0</v>
      </c>
      <c r="M24" s="18">
        <f t="shared" ca="1" si="3"/>
        <v>12075262.570000011</v>
      </c>
      <c r="N24" s="18">
        <f t="shared" ca="1" si="3"/>
        <v>527126.48</v>
      </c>
      <c r="O24" s="18">
        <f t="shared" ca="1" si="3"/>
        <v>0</v>
      </c>
      <c r="P24" s="18">
        <f t="shared" ca="1" si="3"/>
        <v>0</v>
      </c>
      <c r="Q24" s="18">
        <f t="shared" ca="1" si="3"/>
        <v>0</v>
      </c>
      <c r="R24" s="19">
        <f t="shared" ca="1" si="2"/>
        <v>84152801.738801315</v>
      </c>
    </row>
    <row r="25" spans="1:18" ht="12.75" customHeight="1">
      <c r="A25" s="55" t="s">
        <v>183</v>
      </c>
      <c r="B25" s="17">
        <v>1027</v>
      </c>
      <c r="C25" s="56" t="s">
        <v>147</v>
      </c>
      <c r="D25" s="18">
        <f t="shared" ca="1" si="3"/>
        <v>3806357.6599239991</v>
      </c>
      <c r="E25" s="18">
        <f t="shared" ca="1" si="3"/>
        <v>6128870.7349359998</v>
      </c>
      <c r="F25" s="18">
        <f t="shared" ca="1" si="3"/>
        <v>0</v>
      </c>
      <c r="G25" s="18">
        <f t="shared" ca="1" si="3"/>
        <v>0</v>
      </c>
      <c r="H25" s="18">
        <f t="shared" ca="1" si="3"/>
        <v>0</v>
      </c>
      <c r="I25" s="18">
        <f t="shared" ca="1" si="3"/>
        <v>0</v>
      </c>
      <c r="J25" s="18">
        <f t="shared" ca="1" si="3"/>
        <v>3175789.73</v>
      </c>
      <c r="K25" s="18">
        <f t="shared" ca="1" si="3"/>
        <v>5395.5</v>
      </c>
      <c r="L25" s="18">
        <f t="shared" ca="1" si="3"/>
        <v>0</v>
      </c>
      <c r="M25" s="18">
        <f t="shared" ca="1" si="3"/>
        <v>1879600.74</v>
      </c>
      <c r="N25" s="18">
        <f t="shared" ca="1" si="3"/>
        <v>0</v>
      </c>
      <c r="O25" s="18">
        <f t="shared" ca="1" si="3"/>
        <v>0</v>
      </c>
      <c r="P25" s="18">
        <f t="shared" ca="1" si="3"/>
        <v>0</v>
      </c>
      <c r="Q25" s="18">
        <f t="shared" ca="1" si="3"/>
        <v>259339.73</v>
      </c>
      <c r="R25" s="19">
        <f t="shared" ca="1" si="2"/>
        <v>15255354.094860001</v>
      </c>
    </row>
    <row r="26" spans="1:18" ht="12.75" customHeight="1">
      <c r="A26" s="55" t="s">
        <v>185</v>
      </c>
      <c r="B26" s="17">
        <v>1028</v>
      </c>
      <c r="C26" s="56" t="s">
        <v>147</v>
      </c>
      <c r="D26" s="18">
        <f t="shared" ca="1" si="3"/>
        <v>137542163.40000001</v>
      </c>
      <c r="E26" s="18">
        <f t="shared" ca="1" si="3"/>
        <v>101132519.14</v>
      </c>
      <c r="F26" s="18">
        <f t="shared" ca="1" si="3"/>
        <v>0</v>
      </c>
      <c r="G26" s="18">
        <f t="shared" ca="1" si="3"/>
        <v>0</v>
      </c>
      <c r="H26" s="18">
        <f t="shared" ca="1" si="3"/>
        <v>0</v>
      </c>
      <c r="I26" s="18">
        <f t="shared" ca="1" si="3"/>
        <v>2710383.78</v>
      </c>
      <c r="J26" s="18">
        <f t="shared" ca="1" si="3"/>
        <v>2176313.36</v>
      </c>
      <c r="K26" s="18">
        <f t="shared" ca="1" si="3"/>
        <v>127616.12</v>
      </c>
      <c r="L26" s="18">
        <f t="shared" ca="1" si="3"/>
        <v>0</v>
      </c>
      <c r="M26" s="18">
        <f t="shared" ca="1" si="3"/>
        <v>18668549.629999999</v>
      </c>
      <c r="N26" s="18">
        <f t="shared" ca="1" si="3"/>
        <v>241438.41</v>
      </c>
      <c r="O26" s="18">
        <f t="shared" ca="1" si="3"/>
        <v>0</v>
      </c>
      <c r="P26" s="18">
        <f t="shared" ca="1" si="3"/>
        <v>0</v>
      </c>
      <c r="Q26" s="18">
        <f t="shared" ca="1" si="3"/>
        <v>0</v>
      </c>
      <c r="R26" s="19">
        <f t="shared" ca="1" si="2"/>
        <v>262598983.84000003</v>
      </c>
    </row>
    <row r="27" spans="1:18" ht="12.75" customHeight="1">
      <c r="A27" s="55" t="s">
        <v>187</v>
      </c>
      <c r="B27" s="17">
        <v>1030</v>
      </c>
      <c r="C27" s="56" t="s">
        <v>147</v>
      </c>
      <c r="D27" s="18">
        <f t="shared" ca="1" si="3"/>
        <v>166795893.13</v>
      </c>
      <c r="E27" s="18">
        <f t="shared" ca="1" si="3"/>
        <v>597449894.09000003</v>
      </c>
      <c r="F27" s="18">
        <f t="shared" ca="1" si="3"/>
        <v>0</v>
      </c>
      <c r="G27" s="18">
        <f t="shared" ca="1" si="3"/>
        <v>0</v>
      </c>
      <c r="H27" s="18">
        <f t="shared" ca="1" si="3"/>
        <v>0</v>
      </c>
      <c r="I27" s="18">
        <f t="shared" ca="1" si="3"/>
        <v>12318473.119999999</v>
      </c>
      <c r="J27" s="18">
        <f t="shared" ca="1" si="3"/>
        <v>2302678.39</v>
      </c>
      <c r="K27" s="18">
        <f t="shared" ca="1" si="3"/>
        <v>38045.269999999997</v>
      </c>
      <c r="L27" s="18">
        <f t="shared" ca="1" si="3"/>
        <v>0</v>
      </c>
      <c r="M27" s="18">
        <f t="shared" ca="1" si="3"/>
        <v>39323754.100000001</v>
      </c>
      <c r="N27" s="18">
        <f t="shared" ca="1" si="3"/>
        <v>0</v>
      </c>
      <c r="O27" s="18">
        <f t="shared" ca="1" si="3"/>
        <v>0</v>
      </c>
      <c r="P27" s="18">
        <f t="shared" ca="1" si="3"/>
        <v>0</v>
      </c>
      <c r="Q27" s="18">
        <f t="shared" ca="1" si="3"/>
        <v>0</v>
      </c>
      <c r="R27" s="19">
        <f t="shared" ca="1" si="2"/>
        <v>818228738.10000002</v>
      </c>
    </row>
    <row r="28" spans="1:18" ht="12.75" customHeight="1">
      <c r="A28" s="55" t="s">
        <v>189</v>
      </c>
      <c r="B28" s="17">
        <v>1031</v>
      </c>
      <c r="C28" s="56" t="s">
        <v>147</v>
      </c>
      <c r="D28" s="18">
        <f t="shared" ca="1" si="3"/>
        <v>11433246.15</v>
      </c>
      <c r="E28" s="18">
        <f t="shared" ca="1" si="3"/>
        <v>34766971.799999997</v>
      </c>
      <c r="F28" s="18">
        <f t="shared" ca="1" si="3"/>
        <v>0</v>
      </c>
      <c r="G28" s="18">
        <f t="shared" ca="1" si="3"/>
        <v>0</v>
      </c>
      <c r="H28" s="18">
        <f t="shared" ca="1" si="3"/>
        <v>0</v>
      </c>
      <c r="I28" s="18">
        <f t="shared" ca="1" si="3"/>
        <v>0</v>
      </c>
      <c r="J28" s="18">
        <f t="shared" ca="1" si="3"/>
        <v>1911495.54</v>
      </c>
      <c r="K28" s="18">
        <f t="shared" ca="1" si="3"/>
        <v>0</v>
      </c>
      <c r="L28" s="18">
        <f t="shared" ca="1" si="3"/>
        <v>0</v>
      </c>
      <c r="M28" s="18">
        <f t="shared" ca="1" si="3"/>
        <v>74318.100000000006</v>
      </c>
      <c r="N28" s="18">
        <f t="shared" ca="1" si="3"/>
        <v>0</v>
      </c>
      <c r="O28" s="18">
        <f t="shared" ca="1" si="3"/>
        <v>0</v>
      </c>
      <c r="P28" s="18">
        <f t="shared" ca="1" si="3"/>
        <v>0</v>
      </c>
      <c r="Q28" s="18">
        <f t="shared" ca="1" si="3"/>
        <v>0</v>
      </c>
      <c r="R28" s="19">
        <f t="shared" ca="1" si="2"/>
        <v>48186031.589999996</v>
      </c>
    </row>
    <row r="29" spans="1:18" ht="12.75" customHeight="1">
      <c r="A29" s="55" t="s">
        <v>191</v>
      </c>
      <c r="B29" s="17">
        <v>1032</v>
      </c>
      <c r="C29" s="56" t="s">
        <v>147</v>
      </c>
      <c r="D29" s="18">
        <f t="shared" ca="1" si="3"/>
        <v>185046270.30590001</v>
      </c>
      <c r="E29" s="18">
        <f t="shared" ca="1" si="3"/>
        <v>477738440.83829999</v>
      </c>
      <c r="F29" s="18">
        <f t="shared" ca="1" si="3"/>
        <v>11656.22</v>
      </c>
      <c r="G29" s="18">
        <f t="shared" ca="1" si="3"/>
        <v>0</v>
      </c>
      <c r="H29" s="18">
        <f t="shared" ca="1" si="3"/>
        <v>23364</v>
      </c>
      <c r="I29" s="18">
        <f t="shared" ca="1" si="3"/>
        <v>16745597.17</v>
      </c>
      <c r="J29" s="18">
        <f t="shared" ca="1" si="3"/>
        <v>6317339.7800000003</v>
      </c>
      <c r="K29" s="18">
        <f t="shared" ca="1" si="3"/>
        <v>857482.47</v>
      </c>
      <c r="L29" s="18">
        <f t="shared" ca="1" si="3"/>
        <v>0</v>
      </c>
      <c r="M29" s="18">
        <f t="shared" ca="1" si="3"/>
        <v>1787658.94</v>
      </c>
      <c r="N29" s="18">
        <f t="shared" ca="1" si="3"/>
        <v>3023436.8</v>
      </c>
      <c r="O29" s="18">
        <f t="shared" ca="1" si="3"/>
        <v>0</v>
      </c>
      <c r="P29" s="18">
        <f t="shared" ca="1" si="3"/>
        <v>0</v>
      </c>
      <c r="Q29" s="18">
        <f t="shared" ca="1" si="3"/>
        <v>92260784.640000001</v>
      </c>
      <c r="R29" s="19">
        <f t="shared" ca="1" si="2"/>
        <v>783812031.16419995</v>
      </c>
    </row>
    <row r="30" spans="1:18" ht="12.75" customHeight="1">
      <c r="A30" s="55" t="s">
        <v>193</v>
      </c>
      <c r="B30" s="17">
        <v>1034</v>
      </c>
      <c r="C30" s="56" t="s">
        <v>147</v>
      </c>
      <c r="D30" s="18">
        <f t="shared" ca="1" si="3"/>
        <v>8899621.1499999538</v>
      </c>
      <c r="E30" s="18">
        <f t="shared" ca="1" si="3"/>
        <v>14985304.929999813</v>
      </c>
      <c r="F30" s="18">
        <f t="shared" ca="1" si="3"/>
        <v>0</v>
      </c>
      <c r="G30" s="18">
        <f t="shared" ca="1" si="3"/>
        <v>0</v>
      </c>
      <c r="H30" s="18">
        <f t="shared" ca="1" si="3"/>
        <v>0</v>
      </c>
      <c r="I30" s="18">
        <f t="shared" ca="1" si="3"/>
        <v>156802.01999999999</v>
      </c>
      <c r="J30" s="18">
        <f t="shared" ca="1" si="3"/>
        <v>1569357</v>
      </c>
      <c r="K30" s="18">
        <f t="shared" ca="1" si="3"/>
        <v>238280.26999999987</v>
      </c>
      <c r="L30" s="18">
        <f t="shared" ca="1" si="3"/>
        <v>0</v>
      </c>
      <c r="M30" s="18">
        <f t="shared" ca="1" si="3"/>
        <v>32226.17</v>
      </c>
      <c r="N30" s="18">
        <f t="shared" ca="1" si="3"/>
        <v>0</v>
      </c>
      <c r="O30" s="18">
        <f t="shared" ca="1" si="3"/>
        <v>0</v>
      </c>
      <c r="P30" s="18">
        <f t="shared" ca="1" si="3"/>
        <v>0</v>
      </c>
      <c r="Q30" s="18">
        <f t="shared" ca="1" si="3"/>
        <v>0</v>
      </c>
      <c r="R30" s="19">
        <f t="shared" ca="1" si="2"/>
        <v>25881591.539999768</v>
      </c>
    </row>
    <row r="31" spans="1:18" ht="12.75" customHeight="1">
      <c r="A31" s="55" t="s">
        <v>195</v>
      </c>
      <c r="B31" s="17">
        <v>1035</v>
      </c>
      <c r="C31" s="56" t="s">
        <v>147</v>
      </c>
      <c r="D31" s="18">
        <f t="shared" ca="1" si="3"/>
        <v>177758922.19262999</v>
      </c>
      <c r="E31" s="18">
        <f t="shared" ca="1" si="3"/>
        <v>142257187.19444901</v>
      </c>
      <c r="F31" s="18">
        <f t="shared" ca="1" si="3"/>
        <v>0</v>
      </c>
      <c r="G31" s="18">
        <f t="shared" ca="1" si="3"/>
        <v>0</v>
      </c>
      <c r="H31" s="18">
        <f t="shared" ca="1" si="3"/>
        <v>904000</v>
      </c>
      <c r="I31" s="18">
        <f t="shared" ca="1" si="3"/>
        <v>16895322.060596</v>
      </c>
      <c r="J31" s="18">
        <f t="shared" ca="1" si="3"/>
        <v>9628743.7100000009</v>
      </c>
      <c r="K31" s="18">
        <f t="shared" ca="1" si="3"/>
        <v>20098744.574008998</v>
      </c>
      <c r="L31" s="18">
        <f t="shared" ca="1" si="3"/>
        <v>0</v>
      </c>
      <c r="M31" s="18">
        <f t="shared" ca="1" si="3"/>
        <v>94727232.821898997</v>
      </c>
      <c r="N31" s="18">
        <f t="shared" ca="1" si="3"/>
        <v>1115054.380009</v>
      </c>
      <c r="O31" s="18">
        <f t="shared" ca="1" si="3"/>
        <v>0</v>
      </c>
      <c r="P31" s="18">
        <f t="shared" ca="1" si="3"/>
        <v>0</v>
      </c>
      <c r="Q31" s="18">
        <f t="shared" ca="1" si="3"/>
        <v>110362643.88793701</v>
      </c>
      <c r="R31" s="19">
        <f t="shared" ca="1" si="2"/>
        <v>573747850.82152891</v>
      </c>
    </row>
    <row r="32" spans="1:18" ht="12.75" customHeight="1">
      <c r="A32" s="55" t="s">
        <v>197</v>
      </c>
      <c r="B32" s="17">
        <v>1036</v>
      </c>
      <c r="C32" s="56" t="s">
        <v>147</v>
      </c>
      <c r="D32" s="18">
        <f t="shared" ca="1" si="3"/>
        <v>109289840.57000002</v>
      </c>
      <c r="E32" s="18">
        <f t="shared" ca="1" si="3"/>
        <v>264640326.70999965</v>
      </c>
      <c r="F32" s="18">
        <f t="shared" ca="1" si="3"/>
        <v>521778.32999999984</v>
      </c>
      <c r="G32" s="18">
        <f t="shared" ca="1" si="3"/>
        <v>0</v>
      </c>
      <c r="H32" s="18">
        <f t="shared" ca="1" si="3"/>
        <v>0</v>
      </c>
      <c r="I32" s="18">
        <f t="shared" ca="1" si="3"/>
        <v>2425465.81</v>
      </c>
      <c r="J32" s="18">
        <f t="shared" ca="1" si="3"/>
        <v>2102106.92</v>
      </c>
      <c r="K32" s="18">
        <f t="shared" ca="1" si="3"/>
        <v>1225471.5299999998</v>
      </c>
      <c r="L32" s="18">
        <f t="shared" ca="1" si="3"/>
        <v>0</v>
      </c>
      <c r="M32" s="18">
        <f t="shared" ca="1" si="3"/>
        <v>43333.29</v>
      </c>
      <c r="N32" s="18">
        <f t="shared" ca="1" si="3"/>
        <v>131455</v>
      </c>
      <c r="O32" s="18">
        <f t="shared" ca="1" si="3"/>
        <v>0</v>
      </c>
      <c r="P32" s="18">
        <f t="shared" ca="1" si="3"/>
        <v>0</v>
      </c>
      <c r="Q32" s="18">
        <f t="shared" ca="1" si="3"/>
        <v>0</v>
      </c>
      <c r="R32" s="19">
        <f t="shared" ca="1" si="2"/>
        <v>380379778.15999967</v>
      </c>
    </row>
    <row r="33" spans="1:18" ht="12.75" customHeight="1">
      <c r="A33" s="55" t="s">
        <v>199</v>
      </c>
      <c r="B33" s="17">
        <v>1037</v>
      </c>
      <c r="C33" s="56" t="s">
        <v>147</v>
      </c>
      <c r="D33" s="18">
        <f t="shared" ca="1" si="3"/>
        <v>738142.1100000008</v>
      </c>
      <c r="E33" s="18">
        <f t="shared" ca="1" si="3"/>
        <v>111817636.16001867</v>
      </c>
      <c r="F33" s="18">
        <f t="shared" ca="1" si="3"/>
        <v>1180</v>
      </c>
      <c r="G33" s="18">
        <f t="shared" ca="1" si="3"/>
        <v>0</v>
      </c>
      <c r="H33" s="18">
        <f t="shared" ca="1" si="3"/>
        <v>0</v>
      </c>
      <c r="I33" s="18">
        <f t="shared" ca="1" si="3"/>
        <v>0</v>
      </c>
      <c r="J33" s="18">
        <f t="shared" ca="1" si="3"/>
        <v>2597612.81</v>
      </c>
      <c r="K33" s="18">
        <f t="shared" ca="1" si="3"/>
        <v>74113.789999999994</v>
      </c>
      <c r="L33" s="18">
        <f t="shared" ca="1" si="3"/>
        <v>0</v>
      </c>
      <c r="M33" s="18">
        <f t="shared" ca="1" si="3"/>
        <v>-14254254.769999977</v>
      </c>
      <c r="N33" s="18">
        <f t="shared" ca="1" si="3"/>
        <v>0</v>
      </c>
      <c r="O33" s="18">
        <f t="shared" ca="1" si="3"/>
        <v>0</v>
      </c>
      <c r="P33" s="18">
        <f t="shared" ca="1" si="3"/>
        <v>0</v>
      </c>
      <c r="Q33" s="18">
        <f t="shared" ca="1" si="3"/>
        <v>0</v>
      </c>
      <c r="R33" s="19">
        <f t="shared" ca="1" si="2"/>
        <v>100974430.10001869</v>
      </c>
    </row>
    <row r="34" spans="1:18" ht="12.75" customHeight="1">
      <c r="A34" s="55" t="s">
        <v>201</v>
      </c>
      <c r="B34" s="17">
        <v>1038</v>
      </c>
      <c r="C34" s="56" t="s">
        <v>147</v>
      </c>
      <c r="D34" s="18">
        <f t="shared" ca="1" si="3"/>
        <v>167245037.37999997</v>
      </c>
      <c r="E34" s="18">
        <f t="shared" ca="1" si="3"/>
        <v>57078529.900000006</v>
      </c>
      <c r="F34" s="18">
        <f t="shared" ca="1" si="3"/>
        <v>0</v>
      </c>
      <c r="G34" s="18">
        <f t="shared" ca="1" si="3"/>
        <v>0</v>
      </c>
      <c r="H34" s="18">
        <f t="shared" ca="1" si="3"/>
        <v>0</v>
      </c>
      <c r="I34" s="18">
        <f t="shared" ca="1" si="3"/>
        <v>121557.68</v>
      </c>
      <c r="J34" s="18">
        <f t="shared" ca="1" si="3"/>
        <v>2512881.2000000002</v>
      </c>
      <c r="K34" s="18">
        <f t="shared" ca="1" si="3"/>
        <v>85155.04</v>
      </c>
      <c r="L34" s="18">
        <f t="shared" ca="1" si="3"/>
        <v>0</v>
      </c>
      <c r="M34" s="18">
        <f t="shared" ca="1" si="3"/>
        <v>322904915.04000002</v>
      </c>
      <c r="N34" s="18">
        <f t="shared" ca="1" si="3"/>
        <v>15395272.020000001</v>
      </c>
      <c r="O34" s="18">
        <f t="shared" ca="1" si="3"/>
        <v>0</v>
      </c>
      <c r="P34" s="18">
        <f t="shared" ca="1" si="3"/>
        <v>0</v>
      </c>
      <c r="Q34" s="18">
        <f t="shared" ca="1" si="3"/>
        <v>86823383.560000002</v>
      </c>
      <c r="R34" s="19">
        <f t="shared" ca="1" si="2"/>
        <v>652166731.81999993</v>
      </c>
    </row>
    <row r="35" spans="1:18" ht="12.75" customHeight="1">
      <c r="A35" s="55" t="s">
        <v>203</v>
      </c>
      <c r="B35" s="17">
        <v>1039</v>
      </c>
      <c r="C35" s="56" t="s">
        <v>147</v>
      </c>
      <c r="D35" s="18">
        <f t="shared" ca="1" si="3"/>
        <v>23379854</v>
      </c>
      <c r="E35" s="18">
        <f t="shared" ca="1" si="3"/>
        <v>16618858.91</v>
      </c>
      <c r="F35" s="18">
        <f t="shared" ca="1" si="3"/>
        <v>0</v>
      </c>
      <c r="G35" s="18">
        <f t="shared" ca="1" si="3"/>
        <v>0</v>
      </c>
      <c r="H35" s="18">
        <f t="shared" ca="1" si="3"/>
        <v>0</v>
      </c>
      <c r="I35" s="18">
        <f t="shared" ca="1" si="3"/>
        <v>145001.95000000001</v>
      </c>
      <c r="J35" s="18">
        <f t="shared" ca="1" si="3"/>
        <v>4761593.2300000004</v>
      </c>
      <c r="K35" s="18">
        <f t="shared" ca="1" si="3"/>
        <v>249501.4</v>
      </c>
      <c r="L35" s="18">
        <f t="shared" ca="1" si="3"/>
        <v>0</v>
      </c>
      <c r="M35" s="18">
        <f t="shared" ca="1" si="3"/>
        <v>12583341.109999999</v>
      </c>
      <c r="N35" s="18">
        <f t="shared" ca="1" si="3"/>
        <v>0</v>
      </c>
      <c r="O35" s="18">
        <f t="shared" ca="1" si="3"/>
        <v>0</v>
      </c>
      <c r="P35" s="18">
        <f t="shared" ca="1" si="3"/>
        <v>0</v>
      </c>
      <c r="Q35" s="18">
        <f t="shared" ca="1" si="3"/>
        <v>0</v>
      </c>
      <c r="R35" s="19">
        <f t="shared" ca="1" si="2"/>
        <v>57738150.600000001</v>
      </c>
    </row>
    <row r="36" spans="1:18" ht="12.75" customHeight="1">
      <c r="A36" s="55" t="s">
        <v>205</v>
      </c>
      <c r="B36" s="17">
        <v>1040</v>
      </c>
      <c r="C36" s="56" t="s">
        <v>147</v>
      </c>
      <c r="D36" s="18">
        <f t="shared" ca="1" si="3"/>
        <v>0</v>
      </c>
      <c r="E36" s="18">
        <f t="shared" ca="1" si="3"/>
        <v>22173034.390000001</v>
      </c>
      <c r="F36" s="18">
        <f t="shared" ca="1" si="3"/>
        <v>0</v>
      </c>
      <c r="G36" s="18">
        <f t="shared" ca="1" si="3"/>
        <v>0</v>
      </c>
      <c r="H36" s="18">
        <f t="shared" ca="1" si="3"/>
        <v>0</v>
      </c>
      <c r="I36" s="18">
        <f t="shared" ca="1" si="3"/>
        <v>0</v>
      </c>
      <c r="J36" s="18">
        <f t="shared" ca="1" si="3"/>
        <v>879715.05</v>
      </c>
      <c r="K36" s="18">
        <f t="shared" ca="1" si="3"/>
        <v>0</v>
      </c>
      <c r="L36" s="18">
        <f t="shared" ca="1" si="3"/>
        <v>0</v>
      </c>
      <c r="M36" s="18">
        <f t="shared" ca="1" si="3"/>
        <v>0</v>
      </c>
      <c r="N36" s="18">
        <f t="shared" ca="1" si="3"/>
        <v>0</v>
      </c>
      <c r="O36" s="18">
        <f t="shared" ca="1" si="3"/>
        <v>0</v>
      </c>
      <c r="P36" s="18">
        <f t="shared" ca="1" si="3"/>
        <v>0</v>
      </c>
      <c r="Q36" s="18">
        <f t="shared" ca="1" si="3"/>
        <v>0</v>
      </c>
      <c r="R36" s="19">
        <f t="shared" ca="1" si="2"/>
        <v>23052749.440000001</v>
      </c>
    </row>
    <row r="37" spans="1:18" ht="12.75" customHeight="1">
      <c r="A37" s="55" t="s">
        <v>207</v>
      </c>
      <c r="B37" s="17">
        <v>1043</v>
      </c>
      <c r="C37" s="56" t="s">
        <v>147</v>
      </c>
      <c r="D37" s="18">
        <f t="shared" ca="1" si="3"/>
        <v>102607170.23999998</v>
      </c>
      <c r="E37" s="18">
        <f t="shared" ca="1" si="3"/>
        <v>271030735.87</v>
      </c>
      <c r="F37" s="18">
        <f t="shared" ca="1" si="3"/>
        <v>0</v>
      </c>
      <c r="G37" s="18">
        <f t="shared" ca="1" si="3"/>
        <v>0</v>
      </c>
      <c r="H37" s="18">
        <f t="shared" ca="1" si="3"/>
        <v>6584040</v>
      </c>
      <c r="I37" s="18">
        <f t="shared" ca="1" si="3"/>
        <v>11033913.939999999</v>
      </c>
      <c r="J37" s="18">
        <f t="shared" ca="1" si="3"/>
        <v>3687788.03</v>
      </c>
      <c r="K37" s="18">
        <f t="shared" ca="1" si="3"/>
        <v>1409669.66</v>
      </c>
      <c r="L37" s="18">
        <f t="shared" ca="1" si="3"/>
        <v>0</v>
      </c>
      <c r="M37" s="18">
        <f t="shared" ca="1" si="3"/>
        <v>310230457.30000001</v>
      </c>
      <c r="N37" s="18">
        <f t="shared" ca="1" si="3"/>
        <v>0</v>
      </c>
      <c r="O37" s="18">
        <f t="shared" ca="1" si="3"/>
        <v>0</v>
      </c>
      <c r="P37" s="18">
        <f t="shared" ca="1" si="3"/>
        <v>0</v>
      </c>
      <c r="Q37" s="18">
        <f t="shared" ca="1" si="3"/>
        <v>138757727.01999998</v>
      </c>
      <c r="R37" s="19">
        <f t="shared" ca="1" si="2"/>
        <v>845341502.05999994</v>
      </c>
    </row>
    <row r="38" spans="1:18" ht="12.75" customHeight="1">
      <c r="A38" s="55" t="s">
        <v>209</v>
      </c>
      <c r="B38" s="17">
        <v>1044</v>
      </c>
      <c r="C38" s="56" t="s">
        <v>147</v>
      </c>
      <c r="D38" s="18">
        <f t="shared" ca="1" si="3"/>
        <v>651958.36</v>
      </c>
      <c r="E38" s="18">
        <f t="shared" ca="1" si="3"/>
        <v>1683589.67</v>
      </c>
      <c r="F38" s="18">
        <f t="shared" ca="1" si="3"/>
        <v>0</v>
      </c>
      <c r="G38" s="18">
        <f t="shared" ca="1" si="3"/>
        <v>0</v>
      </c>
      <c r="H38" s="18">
        <f t="shared" ca="1" si="3"/>
        <v>0</v>
      </c>
      <c r="I38" s="18">
        <f t="shared" ca="1" si="3"/>
        <v>0</v>
      </c>
      <c r="J38" s="18">
        <f t="shared" ca="1" si="3"/>
        <v>1779360</v>
      </c>
      <c r="K38" s="18">
        <f t="shared" ca="1" si="3"/>
        <v>0</v>
      </c>
      <c r="L38" s="18">
        <f t="shared" ca="1" si="3"/>
        <v>0</v>
      </c>
      <c r="M38" s="18">
        <f t="shared" ca="1" si="3"/>
        <v>0</v>
      </c>
      <c r="N38" s="18">
        <f t="shared" ca="1" si="3"/>
        <v>0</v>
      </c>
      <c r="O38" s="18">
        <f t="shared" ca="1" si="3"/>
        <v>0</v>
      </c>
      <c r="P38" s="18">
        <f t="shared" ca="1" si="3"/>
        <v>0</v>
      </c>
      <c r="Q38" s="18">
        <f t="shared" ca="1" si="3"/>
        <v>0</v>
      </c>
      <c r="R38" s="19">
        <f t="shared" ca="1" si="2"/>
        <v>4114908.03</v>
      </c>
    </row>
    <row r="39" spans="1:18" ht="12.75" customHeight="1">
      <c r="A39" s="55" t="s">
        <v>211</v>
      </c>
      <c r="B39" s="17">
        <v>1045</v>
      </c>
      <c r="C39" s="56" t="s">
        <v>147</v>
      </c>
      <c r="D39" s="18">
        <f t="shared" ref="D39:Q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38994695.639999993</v>
      </c>
      <c r="E39" s="18">
        <f t="shared" ca="1" si="4"/>
        <v>82833793.930000007</v>
      </c>
      <c r="F39" s="18">
        <f t="shared" ca="1" si="4"/>
        <v>0</v>
      </c>
      <c r="G39" s="18">
        <f t="shared" ca="1" si="4"/>
        <v>0</v>
      </c>
      <c r="H39" s="18">
        <f t="shared" ca="1" si="4"/>
        <v>300000</v>
      </c>
      <c r="I39" s="18">
        <f t="shared" ca="1" si="4"/>
        <v>2040309.93</v>
      </c>
      <c r="J39" s="18">
        <f t="shared" ca="1" si="4"/>
        <v>8360142.71</v>
      </c>
      <c r="K39" s="18">
        <f t="shared" ca="1" si="4"/>
        <v>116801.75</v>
      </c>
      <c r="L39" s="18">
        <f t="shared" ca="1" si="4"/>
        <v>0</v>
      </c>
      <c r="M39" s="18">
        <f t="shared" ca="1" si="4"/>
        <v>1245873.21</v>
      </c>
      <c r="N39" s="18">
        <f t="shared" ca="1" si="4"/>
        <v>0</v>
      </c>
      <c r="O39" s="18">
        <f t="shared" ca="1" si="4"/>
        <v>0</v>
      </c>
      <c r="P39" s="18">
        <f t="shared" ca="1" si="4"/>
        <v>0</v>
      </c>
      <c r="Q39" s="18">
        <f t="shared" ca="1" si="4"/>
        <v>0</v>
      </c>
      <c r="R39" s="19">
        <f t="shared" ca="1" si="2"/>
        <v>133891617.16999999</v>
      </c>
    </row>
    <row r="40" spans="1:18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8">
        <f t="shared" ca="1" si="4"/>
        <v>0</v>
      </c>
      <c r="M40" s="18">
        <f t="shared" ca="1" si="4"/>
        <v>0</v>
      </c>
      <c r="N40" s="18">
        <f t="shared" ca="1" si="4"/>
        <v>0</v>
      </c>
      <c r="O40" s="18">
        <f t="shared" ca="1" si="4"/>
        <v>0</v>
      </c>
      <c r="P40" s="18">
        <f t="shared" ca="1" si="4"/>
        <v>0</v>
      </c>
      <c r="Q40" s="18">
        <f t="shared" ca="1" si="4"/>
        <v>0</v>
      </c>
      <c r="R40" s="19">
        <f t="shared" ca="1" si="2"/>
        <v>0</v>
      </c>
    </row>
    <row r="41" spans="1:18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9943143.1699999925</v>
      </c>
      <c r="E41" s="18">
        <f t="shared" ca="1" si="4"/>
        <v>8541150.2899968605</v>
      </c>
      <c r="F41" s="18">
        <f t="shared" ca="1" si="4"/>
        <v>0</v>
      </c>
      <c r="G41" s="18">
        <f t="shared" ca="1" si="4"/>
        <v>0</v>
      </c>
      <c r="H41" s="18">
        <f t="shared" ca="1" si="4"/>
        <v>0</v>
      </c>
      <c r="I41" s="18">
        <f t="shared" ca="1" si="4"/>
        <v>0</v>
      </c>
      <c r="J41" s="18">
        <f t="shared" ca="1" si="4"/>
        <v>2294931.16</v>
      </c>
      <c r="K41" s="18">
        <f t="shared" ca="1" si="4"/>
        <v>31410</v>
      </c>
      <c r="L41" s="18">
        <f t="shared" ca="1" si="4"/>
        <v>0</v>
      </c>
      <c r="M41" s="18">
        <f t="shared" ca="1" si="4"/>
        <v>49750.539999999855</v>
      </c>
      <c r="N41" s="18">
        <f t="shared" ca="1" si="4"/>
        <v>0</v>
      </c>
      <c r="O41" s="18">
        <f t="shared" ca="1" si="4"/>
        <v>0</v>
      </c>
      <c r="P41" s="18">
        <f t="shared" ca="1" si="4"/>
        <v>0</v>
      </c>
      <c r="Q41" s="18">
        <f t="shared" ca="1" si="4"/>
        <v>49750.539999999855</v>
      </c>
      <c r="R41" s="19">
        <f t="shared" ref="R41" ca="1" si="5">+SUM(D41:Q41)</f>
        <v>20910135.699996851</v>
      </c>
    </row>
    <row r="42" spans="1:18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780652.28999999992</v>
      </c>
      <c r="E42" s="18">
        <f t="shared" ca="1" si="4"/>
        <v>2808184.1799999899</v>
      </c>
      <c r="F42" s="18">
        <f t="shared" ca="1" si="4"/>
        <v>0</v>
      </c>
      <c r="G42" s="18">
        <f t="shared" ca="1" si="4"/>
        <v>0</v>
      </c>
      <c r="H42" s="18">
        <f t="shared" ca="1" si="4"/>
        <v>0</v>
      </c>
      <c r="I42" s="18">
        <f t="shared" ca="1" si="4"/>
        <v>0</v>
      </c>
      <c r="J42" s="18">
        <f t="shared" ca="1" si="4"/>
        <v>2603966.73</v>
      </c>
      <c r="K42" s="18">
        <f t="shared" ca="1" si="4"/>
        <v>0</v>
      </c>
      <c r="L42" s="18">
        <f t="shared" ca="1" si="4"/>
        <v>0</v>
      </c>
      <c r="M42" s="18">
        <f t="shared" ca="1" si="4"/>
        <v>0</v>
      </c>
      <c r="N42" s="18">
        <f t="shared" ca="1" si="4"/>
        <v>0</v>
      </c>
      <c r="O42" s="18">
        <f t="shared" ca="1" si="4"/>
        <v>0</v>
      </c>
      <c r="P42" s="18">
        <f t="shared" ca="1" si="4"/>
        <v>0</v>
      </c>
      <c r="Q42" s="18">
        <f t="shared" ca="1" si="4"/>
        <v>0</v>
      </c>
      <c r="R42" s="19">
        <f t="shared" ref="R42:R57" ca="1" si="6">+SUM(D42:Q42)</f>
        <v>6192803.1999999899</v>
      </c>
    </row>
    <row r="43" spans="1:18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-63297.789999999994</v>
      </c>
      <c r="E43" s="18">
        <f t="shared" ca="1" si="4"/>
        <v>-201958.57</v>
      </c>
      <c r="F43" s="18">
        <f t="shared" ca="1" si="4"/>
        <v>0</v>
      </c>
      <c r="G43" s="18">
        <f t="shared" ca="1" si="4"/>
        <v>0</v>
      </c>
      <c r="H43" s="18">
        <f t="shared" ca="1" si="4"/>
        <v>0</v>
      </c>
      <c r="I43" s="18">
        <f t="shared" ca="1" si="4"/>
        <v>0</v>
      </c>
      <c r="J43" s="18">
        <f t="shared" ca="1" si="4"/>
        <v>-3025067.72</v>
      </c>
      <c r="K43" s="18">
        <f t="shared" ca="1" si="4"/>
        <v>0</v>
      </c>
      <c r="L43" s="18">
        <f t="shared" ca="1" si="4"/>
        <v>0</v>
      </c>
      <c r="M43" s="18">
        <f t="shared" ca="1" si="4"/>
        <v>-47367.08</v>
      </c>
      <c r="N43" s="18">
        <f t="shared" ca="1" si="4"/>
        <v>0</v>
      </c>
      <c r="O43" s="18">
        <f t="shared" ca="1" si="4"/>
        <v>0</v>
      </c>
      <c r="P43" s="18">
        <f t="shared" ca="1" si="4"/>
        <v>0</v>
      </c>
      <c r="Q43" s="18">
        <f t="shared" ca="1" si="4"/>
        <v>0</v>
      </c>
      <c r="R43" s="19">
        <f t="shared" ca="1" si="6"/>
        <v>-3337691.16</v>
      </c>
    </row>
    <row r="44" spans="1:18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1894866.42</v>
      </c>
      <c r="E44" s="18">
        <f t="shared" ca="1" si="4"/>
        <v>1755051.4800000002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1517087.57</v>
      </c>
      <c r="K44" s="18">
        <f t="shared" ca="1" si="4"/>
        <v>0</v>
      </c>
      <c r="L44" s="18">
        <f t="shared" ca="1" si="4"/>
        <v>0</v>
      </c>
      <c r="M44" s="18">
        <f t="shared" ca="1" si="4"/>
        <v>1180205.5599999998</v>
      </c>
      <c r="N44" s="18">
        <f t="shared" ca="1" si="4"/>
        <v>0</v>
      </c>
      <c r="O44" s="18">
        <f t="shared" ca="1" si="4"/>
        <v>0</v>
      </c>
      <c r="P44" s="18">
        <f t="shared" ca="1" si="4"/>
        <v>0</v>
      </c>
      <c r="Q44" s="18">
        <f t="shared" ca="1" si="4"/>
        <v>0</v>
      </c>
      <c r="R44" s="19">
        <f t="shared" ca="1" si="6"/>
        <v>6347211.0300000003</v>
      </c>
    </row>
    <row r="45" spans="1:18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0</v>
      </c>
      <c r="E45" s="18">
        <f t="shared" ca="1" si="4"/>
        <v>10224054.023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0</v>
      </c>
      <c r="J45" s="18">
        <f t="shared" ca="1" si="4"/>
        <v>1859225.9000039999</v>
      </c>
      <c r="K45" s="18">
        <f t="shared" ca="1" si="4"/>
        <v>0</v>
      </c>
      <c r="L45" s="18">
        <f t="shared" ca="1" si="4"/>
        <v>0</v>
      </c>
      <c r="M45" s="18">
        <f t="shared" ca="1" si="4"/>
        <v>0</v>
      </c>
      <c r="N45" s="18">
        <f t="shared" ca="1" si="4"/>
        <v>0</v>
      </c>
      <c r="O45" s="18">
        <f t="shared" ca="1" si="4"/>
        <v>0</v>
      </c>
      <c r="P45" s="18">
        <f t="shared" ca="1" si="4"/>
        <v>0</v>
      </c>
      <c r="Q45" s="18">
        <f t="shared" ca="1" si="4"/>
        <v>0</v>
      </c>
      <c r="R45" s="19">
        <f t="shared" ca="1" si="6"/>
        <v>12083279.923004</v>
      </c>
    </row>
    <row r="46" spans="1:18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-32958.03</v>
      </c>
      <c r="E46" s="18">
        <f t="shared" ca="1" si="4"/>
        <v>-50358.64</v>
      </c>
      <c r="F46" s="18">
        <f t="shared" ca="1" si="4"/>
        <v>-158.19</v>
      </c>
      <c r="G46" s="18">
        <f t="shared" ca="1" si="4"/>
        <v>-1370.24</v>
      </c>
      <c r="H46" s="18">
        <f t="shared" ca="1" si="4"/>
        <v>0</v>
      </c>
      <c r="I46" s="18">
        <f t="shared" ca="1" si="4"/>
        <v>0</v>
      </c>
      <c r="J46" s="18">
        <f t="shared" ca="1" si="4"/>
        <v>-3703639</v>
      </c>
      <c r="K46" s="18">
        <f t="shared" ca="1" si="4"/>
        <v>0</v>
      </c>
      <c r="L46" s="18">
        <f t="shared" ca="1" si="4"/>
        <v>0</v>
      </c>
      <c r="M46" s="18">
        <f t="shared" ca="1" si="4"/>
        <v>-781.6</v>
      </c>
      <c r="N46" s="18">
        <f t="shared" ca="1" si="4"/>
        <v>0</v>
      </c>
      <c r="O46" s="18">
        <f t="shared" ca="1" si="4"/>
        <v>0</v>
      </c>
      <c r="P46" s="18">
        <f t="shared" ca="1" si="4"/>
        <v>0</v>
      </c>
      <c r="Q46" s="18">
        <f t="shared" ca="1" si="4"/>
        <v>0</v>
      </c>
      <c r="R46" s="19">
        <f t="shared" ca="1" si="6"/>
        <v>-3789265.7</v>
      </c>
    </row>
    <row r="47" spans="1:18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0</v>
      </c>
      <c r="E47" s="18">
        <f t="shared" ca="1" si="4"/>
        <v>0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1859225.91</v>
      </c>
      <c r="K47" s="18">
        <f t="shared" ca="1" si="4"/>
        <v>0</v>
      </c>
      <c r="L47" s="18">
        <f t="shared" ca="1" si="4"/>
        <v>0</v>
      </c>
      <c r="M47" s="18">
        <f t="shared" ca="1" si="4"/>
        <v>0</v>
      </c>
      <c r="N47" s="18">
        <f t="shared" ca="1" si="4"/>
        <v>0</v>
      </c>
      <c r="O47" s="18">
        <f t="shared" ca="1" si="4"/>
        <v>0</v>
      </c>
      <c r="P47" s="18">
        <f t="shared" ca="1" si="4"/>
        <v>0</v>
      </c>
      <c r="Q47" s="18">
        <f t="shared" ca="1" si="4"/>
        <v>0</v>
      </c>
      <c r="R47" s="19">
        <f t="shared" ca="1" si="6"/>
        <v>1859225.91</v>
      </c>
    </row>
    <row r="48" spans="1:18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43874312.499999732</v>
      </c>
      <c r="E48" s="18">
        <f t="shared" ca="1" si="4"/>
        <v>9123021.2800000422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5951.25</v>
      </c>
      <c r="J48" s="18">
        <f t="shared" ca="1" si="4"/>
        <v>2537321.5299999998</v>
      </c>
      <c r="K48" s="18">
        <f t="shared" ca="1" si="4"/>
        <v>600</v>
      </c>
      <c r="L48" s="18">
        <f t="shared" ca="1" si="4"/>
        <v>0</v>
      </c>
      <c r="M48" s="18">
        <f t="shared" ca="1" si="4"/>
        <v>3000</v>
      </c>
      <c r="N48" s="18">
        <f t="shared" ca="1" si="4"/>
        <v>0</v>
      </c>
      <c r="O48" s="18">
        <f t="shared" ca="1" si="4"/>
        <v>0</v>
      </c>
      <c r="P48" s="18">
        <f t="shared" ca="1" si="4"/>
        <v>0</v>
      </c>
      <c r="Q48" s="18">
        <f t="shared" ca="1" si="4"/>
        <v>0</v>
      </c>
      <c r="R48" s="19">
        <f t="shared" ca="1" si="6"/>
        <v>55544206.559999779</v>
      </c>
    </row>
    <row r="49" spans="1:18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6930658.4000000004</v>
      </c>
      <c r="E49" s="18">
        <f t="shared" ca="1" si="4"/>
        <v>10108598.390000001</v>
      </c>
      <c r="F49" s="18">
        <f t="shared" ca="1" si="4"/>
        <v>0</v>
      </c>
      <c r="G49" s="18">
        <f t="shared" ca="1" si="4"/>
        <v>0</v>
      </c>
      <c r="H49" s="18">
        <f t="shared" ca="1" si="4"/>
        <v>0</v>
      </c>
      <c r="I49" s="18">
        <f t="shared" ca="1" si="4"/>
        <v>0</v>
      </c>
      <c r="J49" s="18">
        <f t="shared" ca="1" si="4"/>
        <v>0</v>
      </c>
      <c r="K49" s="18">
        <f t="shared" ca="1" si="4"/>
        <v>1860975</v>
      </c>
      <c r="L49" s="18">
        <f t="shared" ca="1" si="4"/>
        <v>0</v>
      </c>
      <c r="M49" s="18">
        <f t="shared" ca="1" si="4"/>
        <v>77139825.480000004</v>
      </c>
      <c r="N49" s="18">
        <f t="shared" ca="1" si="4"/>
        <v>0</v>
      </c>
      <c r="O49" s="18">
        <f t="shared" ca="1" si="4"/>
        <v>0</v>
      </c>
      <c r="P49" s="18">
        <f t="shared" ca="1" si="4"/>
        <v>0</v>
      </c>
      <c r="Q49" s="18">
        <f t="shared" ca="1" si="4"/>
        <v>0</v>
      </c>
      <c r="R49" s="19">
        <f t="shared" ref="R49" ca="1" si="7">+SUM(D49:Q49)</f>
        <v>96040057.270000011</v>
      </c>
    </row>
    <row r="50" spans="1:18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1863071.7607683255</v>
      </c>
      <c r="K50" s="18">
        <f t="shared" ca="1" si="4"/>
        <v>0</v>
      </c>
      <c r="L50" s="18">
        <f t="shared" ca="1" si="4"/>
        <v>0</v>
      </c>
      <c r="M50" s="18">
        <f t="shared" ca="1" si="4"/>
        <v>15254834.560000001</v>
      </c>
      <c r="N50" s="18">
        <f t="shared" ca="1" si="4"/>
        <v>0</v>
      </c>
      <c r="O50" s="18">
        <f t="shared" ca="1" si="4"/>
        <v>0</v>
      </c>
      <c r="P50" s="18">
        <f t="shared" ca="1" si="4"/>
        <v>0</v>
      </c>
      <c r="Q50" s="18">
        <f t="shared" ca="1" si="4"/>
        <v>0</v>
      </c>
      <c r="R50" s="19">
        <f t="shared" ref="R50:R52" ca="1" si="8">+SUM(D50:Q50)</f>
        <v>17117906.320768327</v>
      </c>
    </row>
    <row r="51" spans="1:18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0</v>
      </c>
      <c r="J51" s="18">
        <f t="shared" ca="1" si="4"/>
        <v>0</v>
      </c>
      <c r="K51" s="18">
        <f t="shared" ca="1" si="4"/>
        <v>0</v>
      </c>
      <c r="L51" s="18">
        <f t="shared" ca="1" si="4"/>
        <v>0</v>
      </c>
      <c r="M51" s="18">
        <f t="shared" ca="1" si="4"/>
        <v>0</v>
      </c>
      <c r="N51" s="18">
        <f t="shared" ca="1" si="4"/>
        <v>0</v>
      </c>
      <c r="O51" s="18">
        <f t="shared" ca="1" si="4"/>
        <v>0</v>
      </c>
      <c r="P51" s="18">
        <f t="shared" ca="1" si="4"/>
        <v>0</v>
      </c>
      <c r="Q51" s="18">
        <f t="shared" ca="1" si="4"/>
        <v>0</v>
      </c>
      <c r="R51" s="19">
        <f t="shared" ca="1" si="8"/>
        <v>0</v>
      </c>
    </row>
    <row r="52" spans="1:18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0</v>
      </c>
      <c r="K52" s="18">
        <f t="shared" ca="1" si="4"/>
        <v>0</v>
      </c>
      <c r="L52" s="18">
        <f t="shared" ca="1" si="4"/>
        <v>0</v>
      </c>
      <c r="M52" s="18">
        <f t="shared" ca="1" si="4"/>
        <v>0</v>
      </c>
      <c r="N52" s="18">
        <f t="shared" ca="1" si="4"/>
        <v>0</v>
      </c>
      <c r="O52" s="18">
        <f t="shared" ca="1" si="4"/>
        <v>0</v>
      </c>
      <c r="P52" s="18">
        <f t="shared" ca="1" si="4"/>
        <v>0</v>
      </c>
      <c r="Q52" s="18">
        <f t="shared" ca="1" si="4"/>
        <v>0</v>
      </c>
      <c r="R52" s="19">
        <f t="shared" ca="1" si="8"/>
        <v>0</v>
      </c>
    </row>
    <row r="53" spans="1:18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0</v>
      </c>
      <c r="K53" s="18">
        <f t="shared" ca="1" si="4"/>
        <v>0</v>
      </c>
      <c r="L53" s="18">
        <f t="shared" ca="1" si="4"/>
        <v>0</v>
      </c>
      <c r="M53" s="18">
        <f t="shared" ca="1" si="4"/>
        <v>0</v>
      </c>
      <c r="N53" s="18">
        <f t="shared" ca="1" si="4"/>
        <v>0</v>
      </c>
      <c r="O53" s="18">
        <f t="shared" ca="1" si="4"/>
        <v>0</v>
      </c>
      <c r="P53" s="18">
        <f t="shared" ca="1" si="4"/>
        <v>0</v>
      </c>
      <c r="Q53" s="18">
        <f t="shared" ca="1" si="4"/>
        <v>0</v>
      </c>
      <c r="R53" s="19">
        <f t="shared" ca="1" si="6"/>
        <v>0</v>
      </c>
    </row>
    <row r="54" spans="1:18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8">
        <f t="shared" ca="1" si="4"/>
        <v>0</v>
      </c>
      <c r="M54" s="18">
        <f t="shared" ca="1" si="4"/>
        <v>0</v>
      </c>
      <c r="N54" s="18">
        <f t="shared" ca="1" si="4"/>
        <v>0</v>
      </c>
      <c r="O54" s="18">
        <f t="shared" ca="1" si="4"/>
        <v>0</v>
      </c>
      <c r="P54" s="18">
        <f t="shared" ca="1" si="4"/>
        <v>0</v>
      </c>
      <c r="Q54" s="18">
        <f t="shared" ca="1" si="4"/>
        <v>0</v>
      </c>
      <c r="R54" s="19">
        <f t="shared" ca="1" si="6"/>
        <v>0</v>
      </c>
    </row>
    <row r="55" spans="1:18" ht="12.75" customHeight="1">
      <c r="A55" s="55" t="s">
        <v>244</v>
      </c>
      <c r="B55" s="17">
        <v>2005</v>
      </c>
      <c r="C55" s="56" t="s">
        <v>242</v>
      </c>
      <c r="D55" s="18">
        <f t="shared" ref="D55:Q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8">
        <f t="shared" ca="1" si="9"/>
        <v>0</v>
      </c>
      <c r="M55" s="18">
        <f t="shared" ca="1" si="9"/>
        <v>0</v>
      </c>
      <c r="N55" s="18">
        <f t="shared" ca="1" si="9"/>
        <v>0</v>
      </c>
      <c r="O55" s="18">
        <f t="shared" ca="1" si="9"/>
        <v>0</v>
      </c>
      <c r="P55" s="18">
        <f t="shared" ca="1" si="9"/>
        <v>0</v>
      </c>
      <c r="Q55" s="18">
        <f t="shared" ca="1" si="9"/>
        <v>0</v>
      </c>
      <c r="R55" s="19">
        <f t="shared" ca="1" si="6"/>
        <v>0</v>
      </c>
    </row>
    <row r="56" spans="1:18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8">
        <f t="shared" ca="1" si="9"/>
        <v>0</v>
      </c>
      <c r="M56" s="18">
        <f t="shared" ca="1" si="9"/>
        <v>0</v>
      </c>
      <c r="N56" s="18">
        <f t="shared" ca="1" si="9"/>
        <v>0</v>
      </c>
      <c r="O56" s="18">
        <f t="shared" ca="1" si="9"/>
        <v>0</v>
      </c>
      <c r="P56" s="18">
        <f t="shared" ca="1" si="9"/>
        <v>0</v>
      </c>
      <c r="Q56" s="18">
        <f t="shared" ca="1" si="9"/>
        <v>0</v>
      </c>
      <c r="R56" s="19">
        <f t="shared" ca="1" si="6"/>
        <v>0</v>
      </c>
    </row>
    <row r="57" spans="1:18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8">
        <f t="shared" ca="1" si="9"/>
        <v>0</v>
      </c>
      <c r="M57" s="18">
        <f t="shared" ca="1" si="9"/>
        <v>0</v>
      </c>
      <c r="N57" s="18">
        <f t="shared" ca="1" si="9"/>
        <v>0</v>
      </c>
      <c r="O57" s="18">
        <f t="shared" ca="1" si="9"/>
        <v>0</v>
      </c>
      <c r="P57" s="18">
        <f t="shared" ca="1" si="9"/>
        <v>0</v>
      </c>
      <c r="Q57" s="18">
        <f t="shared" ca="1" si="9"/>
        <v>0</v>
      </c>
      <c r="R57" s="19">
        <f t="shared" ca="1" si="6"/>
        <v>0</v>
      </c>
    </row>
    <row r="58" spans="1:18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8">
        <f t="shared" ca="1" si="9"/>
        <v>0</v>
      </c>
      <c r="M58" s="18">
        <f t="shared" ca="1" si="9"/>
        <v>0</v>
      </c>
      <c r="N58" s="18">
        <f t="shared" ca="1" si="9"/>
        <v>0</v>
      </c>
      <c r="O58" s="18">
        <f t="shared" ca="1" si="9"/>
        <v>0</v>
      </c>
      <c r="P58" s="18">
        <f t="shared" ca="1" si="9"/>
        <v>0</v>
      </c>
      <c r="Q58" s="18">
        <f t="shared" ca="1" si="9"/>
        <v>0</v>
      </c>
      <c r="R58" s="19">
        <f t="shared" ref="R58" ca="1" si="10">+SUM(D58:Q58)</f>
        <v>0</v>
      </c>
    </row>
    <row r="59" spans="1:1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8">
        <f t="shared" ca="1" si="9"/>
        <v>0</v>
      </c>
      <c r="M59" s="18">
        <f t="shared" ca="1" si="9"/>
        <v>0</v>
      </c>
      <c r="N59" s="18">
        <f t="shared" ca="1" si="9"/>
        <v>0</v>
      </c>
      <c r="O59" s="18">
        <f t="shared" ca="1" si="9"/>
        <v>0</v>
      </c>
      <c r="P59" s="18">
        <f t="shared" ca="1" si="9"/>
        <v>0</v>
      </c>
      <c r="Q59" s="18">
        <f t="shared" ca="1" si="9"/>
        <v>0</v>
      </c>
      <c r="R59" s="19">
        <f t="shared" ref="R59:R75" ca="1" si="11">+SUM(D59:Q59)</f>
        <v>0</v>
      </c>
    </row>
    <row r="60" spans="1:1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8">
        <f t="shared" ca="1" si="9"/>
        <v>0</v>
      </c>
      <c r="M60" s="18">
        <f t="shared" ca="1" si="9"/>
        <v>0</v>
      </c>
      <c r="N60" s="18">
        <f t="shared" ca="1" si="9"/>
        <v>0</v>
      </c>
      <c r="O60" s="18">
        <f t="shared" ca="1" si="9"/>
        <v>0</v>
      </c>
      <c r="P60" s="18">
        <f t="shared" ca="1" si="9"/>
        <v>0</v>
      </c>
      <c r="Q60" s="18">
        <f t="shared" ca="1" si="9"/>
        <v>0</v>
      </c>
      <c r="R60" s="19">
        <f t="shared" ca="1" si="11"/>
        <v>0</v>
      </c>
    </row>
    <row r="61" spans="1:1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8">
        <f t="shared" ca="1" si="9"/>
        <v>0</v>
      </c>
      <c r="M61" s="18">
        <f t="shared" ca="1" si="9"/>
        <v>0</v>
      </c>
      <c r="N61" s="18">
        <f t="shared" ca="1" si="9"/>
        <v>0</v>
      </c>
      <c r="O61" s="18">
        <f t="shared" ca="1" si="9"/>
        <v>0</v>
      </c>
      <c r="P61" s="18">
        <f t="shared" ca="1" si="9"/>
        <v>0</v>
      </c>
      <c r="Q61" s="18">
        <f t="shared" ca="1" si="9"/>
        <v>0</v>
      </c>
      <c r="R61" s="19">
        <f t="shared" ca="1" si="11"/>
        <v>0</v>
      </c>
    </row>
    <row r="62" spans="1:1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8">
        <f t="shared" ca="1" si="9"/>
        <v>0</v>
      </c>
      <c r="M62" s="18">
        <f t="shared" ca="1" si="9"/>
        <v>0</v>
      </c>
      <c r="N62" s="18">
        <f t="shared" ca="1" si="9"/>
        <v>0</v>
      </c>
      <c r="O62" s="18">
        <f t="shared" ca="1" si="9"/>
        <v>0</v>
      </c>
      <c r="P62" s="18">
        <f t="shared" ca="1" si="9"/>
        <v>0</v>
      </c>
      <c r="Q62" s="18">
        <f t="shared" ca="1" si="9"/>
        <v>0</v>
      </c>
      <c r="R62" s="19">
        <f t="shared" ca="1" si="11"/>
        <v>0</v>
      </c>
    </row>
    <row r="63" spans="1:1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8">
        <f t="shared" ca="1" si="9"/>
        <v>0</v>
      </c>
      <c r="M63" s="18">
        <f t="shared" ca="1" si="9"/>
        <v>0</v>
      </c>
      <c r="N63" s="18">
        <f t="shared" ca="1" si="9"/>
        <v>0</v>
      </c>
      <c r="O63" s="18">
        <f t="shared" ca="1" si="9"/>
        <v>0</v>
      </c>
      <c r="P63" s="18">
        <f t="shared" ca="1" si="9"/>
        <v>0</v>
      </c>
      <c r="Q63" s="18">
        <f t="shared" ca="1" si="9"/>
        <v>0</v>
      </c>
      <c r="R63" s="19">
        <f t="shared" ca="1" si="11"/>
        <v>0</v>
      </c>
    </row>
    <row r="64" spans="1:1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8">
        <f t="shared" ca="1" si="9"/>
        <v>0</v>
      </c>
      <c r="M64" s="18">
        <f t="shared" ca="1" si="9"/>
        <v>0</v>
      </c>
      <c r="N64" s="18">
        <f t="shared" ca="1" si="9"/>
        <v>0</v>
      </c>
      <c r="O64" s="18">
        <f t="shared" ca="1" si="9"/>
        <v>0</v>
      </c>
      <c r="P64" s="18">
        <f t="shared" ca="1" si="9"/>
        <v>0</v>
      </c>
      <c r="Q64" s="18">
        <f t="shared" ca="1" si="9"/>
        <v>0</v>
      </c>
      <c r="R64" s="19">
        <f t="shared" ca="1" si="11"/>
        <v>0</v>
      </c>
    </row>
    <row r="65" spans="1:1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8">
        <f t="shared" ca="1" si="9"/>
        <v>0</v>
      </c>
      <c r="M65" s="18">
        <f t="shared" ca="1" si="9"/>
        <v>0</v>
      </c>
      <c r="N65" s="18">
        <f t="shared" ca="1" si="9"/>
        <v>0</v>
      </c>
      <c r="O65" s="18">
        <f t="shared" ca="1" si="9"/>
        <v>0</v>
      </c>
      <c r="P65" s="18">
        <f t="shared" ca="1" si="9"/>
        <v>0</v>
      </c>
      <c r="Q65" s="18">
        <f t="shared" ca="1" si="9"/>
        <v>0</v>
      </c>
      <c r="R65" s="19">
        <f t="shared" ca="1" si="11"/>
        <v>0</v>
      </c>
    </row>
    <row r="66" spans="1:1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8">
        <f t="shared" ca="1" si="9"/>
        <v>0</v>
      </c>
      <c r="M66" s="18">
        <f t="shared" ca="1" si="9"/>
        <v>0</v>
      </c>
      <c r="N66" s="18">
        <f t="shared" ca="1" si="9"/>
        <v>0</v>
      </c>
      <c r="O66" s="18">
        <f t="shared" ca="1" si="9"/>
        <v>0</v>
      </c>
      <c r="P66" s="18">
        <f t="shared" ca="1" si="9"/>
        <v>0</v>
      </c>
      <c r="Q66" s="18">
        <f t="shared" ca="1" si="9"/>
        <v>0</v>
      </c>
      <c r="R66" s="19">
        <f t="shared" ca="1" si="11"/>
        <v>0</v>
      </c>
    </row>
    <row r="67" spans="1:1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8">
        <f t="shared" ca="1" si="9"/>
        <v>0</v>
      </c>
      <c r="M67" s="18">
        <f t="shared" ca="1" si="9"/>
        <v>0</v>
      </c>
      <c r="N67" s="18">
        <f t="shared" ca="1" si="9"/>
        <v>0</v>
      </c>
      <c r="O67" s="18">
        <f t="shared" ca="1" si="9"/>
        <v>0</v>
      </c>
      <c r="P67" s="18">
        <f t="shared" ca="1" si="9"/>
        <v>0</v>
      </c>
      <c r="Q67" s="18">
        <f t="shared" ca="1" si="9"/>
        <v>0</v>
      </c>
      <c r="R67" s="19">
        <f t="shared" ca="1" si="11"/>
        <v>0</v>
      </c>
    </row>
    <row r="68" spans="1:1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8">
        <f t="shared" ca="1" si="9"/>
        <v>0</v>
      </c>
      <c r="M68" s="18">
        <f t="shared" ca="1" si="9"/>
        <v>0</v>
      </c>
      <c r="N68" s="18">
        <f t="shared" ca="1" si="9"/>
        <v>0</v>
      </c>
      <c r="O68" s="18">
        <f t="shared" ca="1" si="9"/>
        <v>0</v>
      </c>
      <c r="P68" s="18">
        <f t="shared" ca="1" si="9"/>
        <v>0</v>
      </c>
      <c r="Q68" s="18">
        <f t="shared" ca="1" si="9"/>
        <v>0</v>
      </c>
      <c r="R68" s="19">
        <f t="shared" ca="1" si="11"/>
        <v>0</v>
      </c>
    </row>
    <row r="69" spans="1:1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8">
        <f t="shared" ca="1" si="9"/>
        <v>0</v>
      </c>
      <c r="M69" s="18">
        <f t="shared" ca="1" si="9"/>
        <v>0</v>
      </c>
      <c r="N69" s="18">
        <f t="shared" ca="1" si="9"/>
        <v>0</v>
      </c>
      <c r="O69" s="18">
        <f t="shared" ca="1" si="9"/>
        <v>0</v>
      </c>
      <c r="P69" s="18">
        <f t="shared" ca="1" si="9"/>
        <v>0</v>
      </c>
      <c r="Q69" s="18">
        <f t="shared" ca="1" si="9"/>
        <v>0</v>
      </c>
      <c r="R69" s="19">
        <f t="shared" ca="1" si="11"/>
        <v>0</v>
      </c>
    </row>
    <row r="70" spans="1:1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8">
        <f t="shared" ca="1" si="9"/>
        <v>0</v>
      </c>
      <c r="M70" s="18">
        <f t="shared" ca="1" si="9"/>
        <v>0</v>
      </c>
      <c r="N70" s="18">
        <f t="shared" ca="1" si="9"/>
        <v>0</v>
      </c>
      <c r="O70" s="18">
        <f t="shared" ca="1" si="9"/>
        <v>0</v>
      </c>
      <c r="P70" s="18">
        <f t="shared" ca="1" si="9"/>
        <v>0</v>
      </c>
      <c r="Q70" s="18">
        <f t="shared" ca="1" si="9"/>
        <v>0</v>
      </c>
      <c r="R70" s="19">
        <f t="shared" ca="1" si="11"/>
        <v>0</v>
      </c>
    </row>
    <row r="71" spans="1:18" ht="12.75" customHeight="1">
      <c r="A71" s="55" t="s">
        <v>277</v>
      </c>
      <c r="B71" s="17">
        <v>3017</v>
      </c>
      <c r="C71" s="56" t="s">
        <v>247</v>
      </c>
      <c r="D71" s="18">
        <f t="shared" ref="D71:Q72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8">
        <f t="shared" ca="1" si="12"/>
        <v>0</v>
      </c>
      <c r="M71" s="18">
        <f t="shared" ca="1" si="12"/>
        <v>0</v>
      </c>
      <c r="N71" s="18">
        <f t="shared" ca="1" si="12"/>
        <v>0</v>
      </c>
      <c r="O71" s="18">
        <f t="shared" ca="1" si="12"/>
        <v>0</v>
      </c>
      <c r="P71" s="18">
        <f t="shared" ca="1" si="12"/>
        <v>0</v>
      </c>
      <c r="Q71" s="18">
        <f t="shared" ca="1" si="12"/>
        <v>0</v>
      </c>
      <c r="R71" s="19">
        <f t="shared" ca="1" si="11"/>
        <v>0</v>
      </c>
    </row>
    <row r="72" spans="1:18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8">
        <f t="shared" ca="1" si="12"/>
        <v>0</v>
      </c>
      <c r="M72" s="18">
        <f t="shared" ca="1" si="12"/>
        <v>0</v>
      </c>
      <c r="N72" s="18">
        <f t="shared" ca="1" si="12"/>
        <v>0</v>
      </c>
      <c r="O72" s="18">
        <f t="shared" ca="1" si="12"/>
        <v>0</v>
      </c>
      <c r="P72" s="18">
        <f t="shared" ca="1" si="12"/>
        <v>0</v>
      </c>
      <c r="Q72" s="18">
        <f t="shared" ca="1" si="12"/>
        <v>0</v>
      </c>
      <c r="R72" s="19">
        <f t="shared" ca="1" si="11"/>
        <v>0</v>
      </c>
    </row>
    <row r="73" spans="1:18" ht="13.8">
      <c r="A73" s="57" t="s">
        <v>281</v>
      </c>
      <c r="B73" s="47">
        <v>9000</v>
      </c>
      <c r="C73" s="56" t="s">
        <v>282</v>
      </c>
      <c r="D73" s="48">
        <f t="shared" ref="D73:Q73" ca="1" si="13">SUMIF($C$7:$C$72,"HD",D$7:D$72)</f>
        <v>4110835694.9784536</v>
      </c>
      <c r="E73" s="48">
        <f t="shared" ca="1" si="13"/>
        <v>6551973022.8732023</v>
      </c>
      <c r="F73" s="48">
        <f t="shared" ca="1" si="13"/>
        <v>1437757.37</v>
      </c>
      <c r="G73" s="48">
        <f t="shared" ca="1" si="13"/>
        <v>15736022.609999999</v>
      </c>
      <c r="H73" s="48">
        <f t="shared" ca="1" si="13"/>
        <v>30202043.720000003</v>
      </c>
      <c r="I73" s="48">
        <f t="shared" ca="1" si="13"/>
        <v>390224884.86059505</v>
      </c>
      <c r="J73" s="48">
        <f t="shared" ca="1" si="13"/>
        <v>391804232.16957456</v>
      </c>
      <c r="K73" s="48">
        <f t="shared" ca="1" si="13"/>
        <v>55354396.354008891</v>
      </c>
      <c r="L73" s="48">
        <f t="shared" ca="1" si="13"/>
        <v>0</v>
      </c>
      <c r="M73" s="48">
        <f t="shared" ca="1" si="13"/>
        <v>2734516964.1319027</v>
      </c>
      <c r="N73" s="48">
        <f t="shared" ca="1" si="13"/>
        <v>58157945.070009001</v>
      </c>
      <c r="O73" s="48">
        <f t="shared" ca="1" si="13"/>
        <v>0</v>
      </c>
      <c r="P73" s="48">
        <f t="shared" ca="1" si="13"/>
        <v>0</v>
      </c>
      <c r="Q73" s="48">
        <f t="shared" ca="1" si="13"/>
        <v>1965458814.7979374</v>
      </c>
      <c r="R73" s="48">
        <f t="shared" ca="1" si="11"/>
        <v>16305701778.935686</v>
      </c>
    </row>
    <row r="74" spans="1:18" ht="13.8">
      <c r="A74" s="57" t="s">
        <v>284</v>
      </c>
      <c r="B74" s="47">
        <v>9001</v>
      </c>
      <c r="C74" s="56" t="s">
        <v>285</v>
      </c>
      <c r="D74" s="48">
        <f t="shared" ref="D74:Q74" ca="1" si="14">SUMIF($C$7:$C$72,"H",D$7:D$72)+SUMIF($C$7:$C$72,"E",D$7:D$72)</f>
        <v>0</v>
      </c>
      <c r="E74" s="48">
        <f t="shared" ca="1" si="14"/>
        <v>0</v>
      </c>
      <c r="F74" s="48">
        <f t="shared" ca="1" si="14"/>
        <v>0</v>
      </c>
      <c r="G74" s="48">
        <f t="shared" ca="1" si="14"/>
        <v>0</v>
      </c>
      <c r="H74" s="48">
        <f t="shared" ca="1" si="14"/>
        <v>0</v>
      </c>
      <c r="I74" s="48">
        <f t="shared" ca="1" si="14"/>
        <v>0</v>
      </c>
      <c r="J74" s="48">
        <f t="shared" ca="1" si="14"/>
        <v>0</v>
      </c>
      <c r="K74" s="48">
        <f t="shared" ca="1" si="14"/>
        <v>0</v>
      </c>
      <c r="L74" s="48">
        <f t="shared" ca="1" si="14"/>
        <v>0</v>
      </c>
      <c r="M74" s="48">
        <f t="shared" ca="1" si="14"/>
        <v>0</v>
      </c>
      <c r="N74" s="48">
        <f t="shared" ca="1" si="14"/>
        <v>0</v>
      </c>
      <c r="O74" s="48">
        <f t="shared" ca="1" si="14"/>
        <v>0</v>
      </c>
      <c r="P74" s="48">
        <f t="shared" ca="1" si="14"/>
        <v>0</v>
      </c>
      <c r="Q74" s="48">
        <f t="shared" ca="1" si="14"/>
        <v>0</v>
      </c>
      <c r="R74" s="48">
        <f t="shared" ca="1" si="11"/>
        <v>0</v>
      </c>
    </row>
    <row r="75" spans="1:18" ht="13.8">
      <c r="A75" s="57" t="s">
        <v>287</v>
      </c>
      <c r="B75" s="47">
        <v>9003</v>
      </c>
      <c r="C75" s="56" t="s">
        <v>288</v>
      </c>
      <c r="D75" s="48">
        <f t="shared" ref="D75:P75" ca="1" si="15">D73+D74</f>
        <v>4110835694.9784536</v>
      </c>
      <c r="E75" s="48">
        <f t="shared" ca="1" si="15"/>
        <v>6551973022.8732023</v>
      </c>
      <c r="F75" s="48">
        <f t="shared" ca="1" si="15"/>
        <v>1437757.37</v>
      </c>
      <c r="G75" s="48">
        <f t="shared" ca="1" si="15"/>
        <v>15736022.609999999</v>
      </c>
      <c r="H75" s="48">
        <f t="shared" ca="1" si="15"/>
        <v>30202043.720000003</v>
      </c>
      <c r="I75" s="48">
        <f t="shared" ca="1" si="15"/>
        <v>390224884.86059505</v>
      </c>
      <c r="J75" s="48">
        <f t="shared" ca="1" si="15"/>
        <v>391804232.16957456</v>
      </c>
      <c r="K75" s="48">
        <f t="shared" ca="1" si="15"/>
        <v>55354396.354008891</v>
      </c>
      <c r="L75" s="48">
        <f t="shared" ca="1" si="15"/>
        <v>0</v>
      </c>
      <c r="M75" s="48">
        <f t="shared" ca="1" si="15"/>
        <v>2734516964.1319027</v>
      </c>
      <c r="N75" s="48">
        <f t="shared" ca="1" si="15"/>
        <v>58157945.070009001</v>
      </c>
      <c r="O75" s="48">
        <f t="shared" ca="1" si="15"/>
        <v>0</v>
      </c>
      <c r="P75" s="48">
        <f t="shared" ca="1" si="15"/>
        <v>0</v>
      </c>
      <c r="Q75" s="48">
        <f ca="1">Q73+Q74</f>
        <v>1965458814.7979374</v>
      </c>
      <c r="R75" s="48">
        <f t="shared" ca="1" si="11"/>
        <v>16305701778.935686</v>
      </c>
    </row>
  </sheetData>
  <mergeCells count="1">
    <mergeCell ref="E2:G2"/>
  </mergeCells>
  <dataValidations count="2">
    <dataValidation type="list" allowBlank="1" showInputMessage="1" showErrorMessage="1" sqref="B2" xr:uid="{1752E55E-0D97-4602-9FF4-91C1EEA8F3A9}">
      <formula1>"Toplam,Direkt,Endirekt"</formula1>
    </dataValidation>
    <dataValidation type="list" allowBlank="1" showInputMessage="1" showErrorMessage="1" sqref="C2" xr:uid="{0B073A52-A945-4B09-A53D-B94A5FDCBCC0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2DD89-AA8C-4A8D-9716-A89F4850ED10}">
  <dimension ref="A1:J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0" ht="15" customHeight="1">
      <c r="A1" s="1" t="s">
        <v>0</v>
      </c>
      <c r="B1" s="2"/>
      <c r="C1" s="2"/>
    </row>
    <row r="2" spans="1:10" ht="15" customHeight="1">
      <c r="A2" s="1" t="s">
        <v>100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0" ht="15" customHeight="1">
      <c r="A3" s="5" t="s">
        <v>362</v>
      </c>
      <c r="B3" s="2"/>
      <c r="C3" s="2"/>
    </row>
    <row r="4" spans="1:10" ht="22.5" customHeight="1"/>
    <row r="5" spans="1:10" ht="22.5" customHeight="1">
      <c r="D5" s="76">
        <v>707</v>
      </c>
      <c r="E5" s="76">
        <v>745</v>
      </c>
      <c r="F5" s="76">
        <v>746</v>
      </c>
      <c r="G5" s="76">
        <v>747</v>
      </c>
      <c r="H5" s="76">
        <v>755</v>
      </c>
      <c r="I5" s="76">
        <v>756</v>
      </c>
      <c r="J5" s="77"/>
    </row>
    <row r="6" spans="1:10" ht="79.5" customHeight="1">
      <c r="A6" s="53" t="s">
        <v>141</v>
      </c>
      <c r="B6" s="53" t="s">
        <v>142</v>
      </c>
      <c r="C6" s="53" t="s">
        <v>143</v>
      </c>
      <c r="D6" s="54" t="s">
        <v>96</v>
      </c>
      <c r="E6" s="54" t="s">
        <v>97</v>
      </c>
      <c r="F6" s="54" t="s">
        <v>98</v>
      </c>
      <c r="G6" s="54" t="s">
        <v>99</v>
      </c>
      <c r="H6" s="54" t="s">
        <v>100</v>
      </c>
      <c r="I6" s="54" t="s">
        <v>101</v>
      </c>
      <c r="J6" s="77" t="s">
        <v>348</v>
      </c>
    </row>
    <row r="7" spans="1:10" ht="12.75" customHeight="1">
      <c r="A7" s="55" t="s">
        <v>146</v>
      </c>
      <c r="B7" s="17">
        <v>1001</v>
      </c>
      <c r="C7" s="56" t="s">
        <v>147</v>
      </c>
      <c r="D7" s="18">
        <f t="shared" ref="D7:I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9">
        <f ca="1">+SUM(D7:I7)</f>
        <v>0</v>
      </c>
    </row>
    <row r="8" spans="1:10" ht="12.75" customHeight="1">
      <c r="A8" s="55" t="s">
        <v>149</v>
      </c>
      <c r="B8" s="17">
        <v>1003</v>
      </c>
      <c r="C8" s="56" t="s">
        <v>147</v>
      </c>
      <c r="D8" s="18">
        <f t="shared" ca="1" si="0"/>
        <v>821367.74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12797933.68</v>
      </c>
      <c r="I8" s="18">
        <f t="shared" ca="1" si="0"/>
        <v>0</v>
      </c>
      <c r="J8" s="19">
        <f t="shared" ref="J8:J68" ca="1" si="1">+SUM(D8:I8)</f>
        <v>13619301.42</v>
      </c>
    </row>
    <row r="9" spans="1:10" ht="12.75" customHeight="1">
      <c r="A9" s="55" t="s">
        <v>151</v>
      </c>
      <c r="B9" s="17">
        <v>1004</v>
      </c>
      <c r="C9" s="56" t="s">
        <v>147</v>
      </c>
      <c r="D9" s="18">
        <f t="shared" ca="1" si="0"/>
        <v>407231.22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9">
        <f t="shared" ca="1" si="1"/>
        <v>407231.22</v>
      </c>
    </row>
    <row r="10" spans="1:10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2371917.16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107170927.8</v>
      </c>
      <c r="I10" s="18">
        <f t="shared" ca="1" si="0"/>
        <v>4518872.72</v>
      </c>
      <c r="J10" s="19">
        <f t="shared" ca="1" si="1"/>
        <v>114061717.67999999</v>
      </c>
    </row>
    <row r="11" spans="1:10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9">
        <f t="shared" ca="1" si="1"/>
        <v>0</v>
      </c>
    </row>
    <row r="12" spans="1:10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549222255.6812675</v>
      </c>
      <c r="I12" s="18">
        <f t="shared" ca="1" si="0"/>
        <v>0</v>
      </c>
      <c r="J12" s="19">
        <f t="shared" ca="1" si="1"/>
        <v>549222255.6812675</v>
      </c>
    </row>
    <row r="13" spans="1:10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-62.26</v>
      </c>
      <c r="I13" s="18">
        <f t="shared" ca="1" si="0"/>
        <v>0</v>
      </c>
      <c r="J13" s="19">
        <f t="shared" ca="1" si="1"/>
        <v>-62.26</v>
      </c>
    </row>
    <row r="14" spans="1:10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689804.5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9">
        <f t="shared" ca="1" si="1"/>
        <v>689804.5</v>
      </c>
    </row>
    <row r="15" spans="1:10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9">
        <f t="shared" ca="1" si="1"/>
        <v>0</v>
      </c>
    </row>
    <row r="16" spans="1:10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657063940.5344559</v>
      </c>
      <c r="I16" s="18">
        <f t="shared" ca="1" si="0"/>
        <v>363155323.30179238</v>
      </c>
      <c r="J16" s="19">
        <f t="shared" ca="1" si="1"/>
        <v>1020219263.8362483</v>
      </c>
    </row>
    <row r="17" spans="1:10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9">
        <f t="shared" ca="1" si="1"/>
        <v>0</v>
      </c>
    </row>
    <row r="18" spans="1:10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9">
        <f t="shared" ca="1" si="1"/>
        <v>0</v>
      </c>
    </row>
    <row r="19" spans="1:10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620047191.19971883</v>
      </c>
      <c r="I19" s="18">
        <f t="shared" ca="1" si="0"/>
        <v>106107019.83290699</v>
      </c>
      <c r="J19" s="19">
        <f t="shared" ca="1" si="1"/>
        <v>726154211.03262579</v>
      </c>
    </row>
    <row r="20" spans="1:10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1744061.5</v>
      </c>
      <c r="I20" s="18">
        <f t="shared" ca="1" si="0"/>
        <v>0</v>
      </c>
      <c r="J20" s="19">
        <f t="shared" ca="1" si="1"/>
        <v>1744061.5</v>
      </c>
    </row>
    <row r="21" spans="1:10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9">
        <f t="shared" ca="1" si="1"/>
        <v>0</v>
      </c>
    </row>
    <row r="22" spans="1:10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65999480.719999999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171991729.78</v>
      </c>
      <c r="I22" s="18">
        <f t="shared" ca="1" si="0"/>
        <v>1108926.6299999999</v>
      </c>
      <c r="J22" s="19">
        <f t="shared" ca="1" si="1"/>
        <v>239100137.13</v>
      </c>
    </row>
    <row r="23" spans="1:10" ht="12.75" customHeight="1">
      <c r="A23" s="55" t="s">
        <v>179</v>
      </c>
      <c r="B23" s="17">
        <v>1022</v>
      </c>
      <c r="C23" s="56" t="s">
        <v>147</v>
      </c>
      <c r="D23" s="18">
        <f t="shared" ref="D23:I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9">
        <f t="shared" ca="1" si="1"/>
        <v>0</v>
      </c>
    </row>
    <row r="24" spans="1:10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2534030.29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9">
        <f t="shared" ca="1" si="1"/>
        <v>2534030.29</v>
      </c>
    </row>
    <row r="25" spans="1:10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9">
        <f t="shared" ca="1" si="1"/>
        <v>0</v>
      </c>
    </row>
    <row r="26" spans="1:10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9">
        <f t="shared" ca="1" si="1"/>
        <v>0</v>
      </c>
    </row>
    <row r="27" spans="1:10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88541778.310000002</v>
      </c>
      <c r="I27" s="18">
        <f t="shared" ca="1" si="2"/>
        <v>0</v>
      </c>
      <c r="J27" s="19">
        <f t="shared" ca="1" si="1"/>
        <v>88541778.310000002</v>
      </c>
    </row>
    <row r="28" spans="1:10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9">
        <f t="shared" ca="1" si="1"/>
        <v>0</v>
      </c>
    </row>
    <row r="29" spans="1:10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8203863.9299999997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9">
        <f t="shared" ca="1" si="1"/>
        <v>8203863.9299999997</v>
      </c>
    </row>
    <row r="30" spans="1:10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9">
        <f t="shared" ca="1" si="1"/>
        <v>0</v>
      </c>
    </row>
    <row r="31" spans="1:10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9">
        <f t="shared" ca="1" si="1"/>
        <v>0</v>
      </c>
    </row>
    <row r="32" spans="1:10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9">
        <f t="shared" ca="1" si="1"/>
        <v>0</v>
      </c>
    </row>
    <row r="33" spans="1:10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9">
        <f t="shared" ca="1" si="1"/>
        <v>0</v>
      </c>
    </row>
    <row r="34" spans="1:10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6062519.7599999998</v>
      </c>
      <c r="I34" s="18">
        <f t="shared" ca="1" si="2"/>
        <v>0</v>
      </c>
      <c r="J34" s="19">
        <f t="shared" ca="1" si="1"/>
        <v>6062519.7599999998</v>
      </c>
    </row>
    <row r="35" spans="1:10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9">
        <f t="shared" ca="1" si="1"/>
        <v>0</v>
      </c>
    </row>
    <row r="36" spans="1:10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9">
        <f t="shared" ca="1" si="1"/>
        <v>0</v>
      </c>
    </row>
    <row r="37" spans="1:10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9">
        <f t="shared" ca="1" si="1"/>
        <v>0</v>
      </c>
    </row>
    <row r="38" spans="1:10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9">
        <f t="shared" ca="1" si="1"/>
        <v>0</v>
      </c>
    </row>
    <row r="39" spans="1:10" ht="12.75" customHeight="1">
      <c r="A39" s="55" t="s">
        <v>211</v>
      </c>
      <c r="B39" s="17">
        <v>1045</v>
      </c>
      <c r="C39" s="56" t="s">
        <v>147</v>
      </c>
      <c r="D39" s="18">
        <f t="shared" ref="D39:I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5974202.7699999996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9">
        <f t="shared" ca="1" si="1"/>
        <v>5974202.7699999996</v>
      </c>
    </row>
    <row r="40" spans="1:10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9">
        <f t="shared" ca="1" si="1"/>
        <v>0</v>
      </c>
    </row>
    <row r="41" spans="1:10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9">
        <f t="shared" ca="1" si="1"/>
        <v>0</v>
      </c>
    </row>
    <row r="42" spans="1:10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9">
        <f t="shared" ca="1" si="1"/>
        <v>0</v>
      </c>
    </row>
    <row r="43" spans="1:10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139458.06</v>
      </c>
      <c r="H43" s="18">
        <f t="shared" ca="1" si="3"/>
        <v>0</v>
      </c>
      <c r="I43" s="18">
        <f t="shared" ca="1" si="3"/>
        <v>0</v>
      </c>
      <c r="J43" s="19">
        <f t="shared" ca="1" si="1"/>
        <v>139458.06</v>
      </c>
    </row>
    <row r="44" spans="1:10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9">
        <f t="shared" ca="1" si="1"/>
        <v>0</v>
      </c>
    </row>
    <row r="45" spans="1:10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9">
        <f t="shared" ca="1" si="1"/>
        <v>0</v>
      </c>
    </row>
    <row r="46" spans="1:10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9">
        <f t="shared" ca="1" si="1"/>
        <v>0</v>
      </c>
    </row>
    <row r="47" spans="1:10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9">
        <f t="shared" ca="1" si="1"/>
        <v>0</v>
      </c>
    </row>
    <row r="48" spans="1:10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9">
        <f t="shared" ca="1" si="1"/>
        <v>0</v>
      </c>
    </row>
    <row r="49" spans="1:10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9">
        <f t="shared" ca="1" si="1"/>
        <v>0</v>
      </c>
    </row>
    <row r="50" spans="1:10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9">
        <f t="shared" ca="1" si="1"/>
        <v>0</v>
      </c>
    </row>
    <row r="51" spans="1:10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9">
        <f t="shared" ca="1" si="1"/>
        <v>0</v>
      </c>
    </row>
    <row r="52" spans="1:10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9">
        <f t="shared" ca="1" si="1"/>
        <v>0</v>
      </c>
    </row>
    <row r="53" spans="1:10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9">
        <f t="shared" ca="1" si="1"/>
        <v>0</v>
      </c>
    </row>
    <row r="54" spans="1:10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9">
        <f t="shared" ca="1" si="1"/>
        <v>0</v>
      </c>
    </row>
    <row r="55" spans="1:10" ht="12.75" customHeight="1">
      <c r="A55" s="55" t="s">
        <v>244</v>
      </c>
      <c r="B55" s="17">
        <v>2005</v>
      </c>
      <c r="C55" s="56" t="s">
        <v>242</v>
      </c>
      <c r="D55" s="18">
        <f t="shared" ref="D55:I70" ca="1" si="4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4"/>
        <v>0</v>
      </c>
      <c r="F55" s="18">
        <f t="shared" ca="1" si="4"/>
        <v>0</v>
      </c>
      <c r="G55" s="18">
        <f t="shared" ca="1" si="4"/>
        <v>0</v>
      </c>
      <c r="H55" s="18">
        <f t="shared" ca="1" si="4"/>
        <v>0</v>
      </c>
      <c r="I55" s="18">
        <f t="shared" ca="1" si="4"/>
        <v>0</v>
      </c>
      <c r="J55" s="19">
        <f t="shared" ca="1" si="1"/>
        <v>0</v>
      </c>
    </row>
    <row r="56" spans="1:10" ht="12.75" customHeight="1">
      <c r="A56" s="55" t="s">
        <v>246</v>
      </c>
      <c r="B56" s="17">
        <v>2006</v>
      </c>
      <c r="C56" s="56" t="s">
        <v>247</v>
      </c>
      <c r="D56" s="18">
        <f t="shared" ca="1" si="4"/>
        <v>0</v>
      </c>
      <c r="E56" s="18">
        <f t="shared" ca="1" si="4"/>
        <v>0</v>
      </c>
      <c r="F56" s="18">
        <f t="shared" ca="1" si="4"/>
        <v>0</v>
      </c>
      <c r="G56" s="18">
        <f t="shared" ca="1" si="4"/>
        <v>0</v>
      </c>
      <c r="H56" s="18">
        <f t="shared" ca="1" si="4"/>
        <v>0</v>
      </c>
      <c r="I56" s="18">
        <f t="shared" ca="1" si="4"/>
        <v>0</v>
      </c>
      <c r="J56" s="19">
        <f t="shared" ca="1" si="1"/>
        <v>0</v>
      </c>
    </row>
    <row r="57" spans="1:10" ht="12.75" customHeight="1">
      <c r="A57" s="55" t="s">
        <v>249</v>
      </c>
      <c r="B57" s="17">
        <v>2007</v>
      </c>
      <c r="C57" s="56" t="s">
        <v>242</v>
      </c>
      <c r="D57" s="18">
        <f t="shared" ca="1" si="4"/>
        <v>0</v>
      </c>
      <c r="E57" s="18">
        <f t="shared" ca="1" si="4"/>
        <v>0</v>
      </c>
      <c r="F57" s="18">
        <f t="shared" ca="1" si="4"/>
        <v>0</v>
      </c>
      <c r="G57" s="18">
        <f t="shared" ca="1" si="4"/>
        <v>0</v>
      </c>
      <c r="H57" s="18">
        <f t="shared" ca="1" si="4"/>
        <v>0</v>
      </c>
      <c r="I57" s="18">
        <f t="shared" ca="1" si="4"/>
        <v>0</v>
      </c>
      <c r="J57" s="19">
        <f t="shared" ca="1" si="1"/>
        <v>0</v>
      </c>
    </row>
    <row r="58" spans="1:10" ht="12.75" customHeight="1">
      <c r="A58" s="55" t="s">
        <v>251</v>
      </c>
      <c r="B58" s="17">
        <v>2008</v>
      </c>
      <c r="C58" s="56" t="s">
        <v>242</v>
      </c>
      <c r="D58" s="18">
        <f t="shared" ca="1" si="4"/>
        <v>0</v>
      </c>
      <c r="E58" s="18">
        <f t="shared" ca="1" si="4"/>
        <v>0</v>
      </c>
      <c r="F58" s="18">
        <f t="shared" ca="1" si="4"/>
        <v>0</v>
      </c>
      <c r="G58" s="18">
        <f t="shared" ca="1" si="4"/>
        <v>0</v>
      </c>
      <c r="H58" s="18">
        <f t="shared" ca="1" si="4"/>
        <v>0</v>
      </c>
      <c r="I58" s="18">
        <f t="shared" ca="1" si="4"/>
        <v>0</v>
      </c>
      <c r="J58" s="19">
        <f t="shared" ca="1" si="1"/>
        <v>0</v>
      </c>
    </row>
    <row r="59" spans="1:10" ht="12.75" customHeight="1">
      <c r="A59" s="55" t="s">
        <v>253</v>
      </c>
      <c r="B59" s="17">
        <v>3001</v>
      </c>
      <c r="C59" s="56" t="s">
        <v>247</v>
      </c>
      <c r="D59" s="18">
        <f t="shared" ca="1" si="4"/>
        <v>0</v>
      </c>
      <c r="E59" s="18">
        <f t="shared" ca="1" si="4"/>
        <v>0</v>
      </c>
      <c r="F59" s="18">
        <f t="shared" ca="1" si="4"/>
        <v>0</v>
      </c>
      <c r="G59" s="18">
        <f t="shared" ca="1" si="4"/>
        <v>0</v>
      </c>
      <c r="H59" s="18">
        <f t="shared" ca="1" si="4"/>
        <v>0</v>
      </c>
      <c r="I59" s="18">
        <f t="shared" ca="1" si="4"/>
        <v>0</v>
      </c>
      <c r="J59" s="19">
        <f t="shared" ca="1" si="1"/>
        <v>0</v>
      </c>
    </row>
    <row r="60" spans="1:10" ht="12.75" customHeight="1">
      <c r="A60" s="55" t="s">
        <v>255</v>
      </c>
      <c r="B60" s="17">
        <v>3002</v>
      </c>
      <c r="C60" s="56" t="s">
        <v>247</v>
      </c>
      <c r="D60" s="18">
        <f t="shared" ca="1" si="4"/>
        <v>0</v>
      </c>
      <c r="E60" s="18">
        <f t="shared" ca="1" si="4"/>
        <v>0</v>
      </c>
      <c r="F60" s="18">
        <f t="shared" ca="1" si="4"/>
        <v>0</v>
      </c>
      <c r="G60" s="18">
        <f t="shared" ca="1" si="4"/>
        <v>0</v>
      </c>
      <c r="H60" s="18">
        <f t="shared" ca="1" si="4"/>
        <v>0</v>
      </c>
      <c r="I60" s="18">
        <f t="shared" ca="1" si="4"/>
        <v>0</v>
      </c>
      <c r="J60" s="19">
        <f t="shared" ca="1" si="1"/>
        <v>0</v>
      </c>
    </row>
    <row r="61" spans="1:10" ht="12.75" customHeight="1">
      <c r="A61" s="55" t="s">
        <v>257</v>
      </c>
      <c r="B61" s="17">
        <v>3003</v>
      </c>
      <c r="C61" s="56" t="s">
        <v>247</v>
      </c>
      <c r="D61" s="18">
        <f t="shared" ca="1" si="4"/>
        <v>0</v>
      </c>
      <c r="E61" s="18">
        <f t="shared" ca="1" si="4"/>
        <v>0</v>
      </c>
      <c r="F61" s="18">
        <f t="shared" ca="1" si="4"/>
        <v>0</v>
      </c>
      <c r="G61" s="18">
        <f t="shared" ca="1" si="4"/>
        <v>0</v>
      </c>
      <c r="H61" s="18">
        <f t="shared" ca="1" si="4"/>
        <v>0</v>
      </c>
      <c r="I61" s="18">
        <f t="shared" ca="1" si="4"/>
        <v>0</v>
      </c>
      <c r="J61" s="19">
        <f t="shared" ca="1" si="1"/>
        <v>0</v>
      </c>
    </row>
    <row r="62" spans="1:10" ht="12.75" customHeight="1">
      <c r="A62" s="55" t="s">
        <v>259</v>
      </c>
      <c r="B62" s="17">
        <v>3004</v>
      </c>
      <c r="C62" s="56" t="s">
        <v>247</v>
      </c>
      <c r="D62" s="18">
        <f t="shared" ca="1" si="4"/>
        <v>0</v>
      </c>
      <c r="E62" s="18">
        <f t="shared" ca="1" si="4"/>
        <v>0</v>
      </c>
      <c r="F62" s="18">
        <f t="shared" ca="1" si="4"/>
        <v>0</v>
      </c>
      <c r="G62" s="18">
        <f t="shared" ca="1" si="4"/>
        <v>0</v>
      </c>
      <c r="H62" s="18">
        <f t="shared" ca="1" si="4"/>
        <v>0</v>
      </c>
      <c r="I62" s="18">
        <f t="shared" ca="1" si="4"/>
        <v>0</v>
      </c>
      <c r="J62" s="19">
        <f t="shared" ca="1" si="1"/>
        <v>0</v>
      </c>
    </row>
    <row r="63" spans="1:10" ht="12.75" customHeight="1">
      <c r="A63" s="55" t="s">
        <v>261</v>
      </c>
      <c r="B63" s="17">
        <v>3005</v>
      </c>
      <c r="C63" s="56" t="s">
        <v>247</v>
      </c>
      <c r="D63" s="18">
        <f t="shared" ca="1" si="4"/>
        <v>0</v>
      </c>
      <c r="E63" s="18">
        <f t="shared" ca="1" si="4"/>
        <v>0</v>
      </c>
      <c r="F63" s="18">
        <f t="shared" ca="1" si="4"/>
        <v>0</v>
      </c>
      <c r="G63" s="18">
        <f t="shared" ca="1" si="4"/>
        <v>0</v>
      </c>
      <c r="H63" s="18">
        <f t="shared" ca="1" si="4"/>
        <v>0</v>
      </c>
      <c r="I63" s="18">
        <f t="shared" ca="1" si="4"/>
        <v>0</v>
      </c>
      <c r="J63" s="19">
        <f t="shared" ca="1" si="1"/>
        <v>0</v>
      </c>
    </row>
    <row r="64" spans="1:10" ht="12.75" customHeight="1">
      <c r="A64" s="55" t="s">
        <v>263</v>
      </c>
      <c r="B64" s="17">
        <v>3006</v>
      </c>
      <c r="C64" s="56" t="s">
        <v>247</v>
      </c>
      <c r="D64" s="18">
        <f t="shared" ca="1" si="4"/>
        <v>0</v>
      </c>
      <c r="E64" s="18">
        <f t="shared" ca="1" si="4"/>
        <v>0</v>
      </c>
      <c r="F64" s="18">
        <f t="shared" ca="1" si="4"/>
        <v>0</v>
      </c>
      <c r="G64" s="18">
        <f t="shared" ca="1" si="4"/>
        <v>0</v>
      </c>
      <c r="H64" s="18">
        <f t="shared" ca="1" si="4"/>
        <v>0</v>
      </c>
      <c r="I64" s="18">
        <f t="shared" ca="1" si="4"/>
        <v>0</v>
      </c>
      <c r="J64" s="19">
        <f t="shared" ca="1" si="1"/>
        <v>0</v>
      </c>
    </row>
    <row r="65" spans="1:10" ht="12.75" customHeight="1">
      <c r="A65" s="55" t="s">
        <v>265</v>
      </c>
      <c r="B65" s="17">
        <v>3007</v>
      </c>
      <c r="C65" s="56" t="s">
        <v>247</v>
      </c>
      <c r="D65" s="18">
        <f t="shared" ca="1" si="4"/>
        <v>0</v>
      </c>
      <c r="E65" s="18">
        <f t="shared" ca="1" si="4"/>
        <v>0</v>
      </c>
      <c r="F65" s="18">
        <f t="shared" ca="1" si="4"/>
        <v>0</v>
      </c>
      <c r="G65" s="18">
        <f t="shared" ca="1" si="4"/>
        <v>0</v>
      </c>
      <c r="H65" s="18">
        <f t="shared" ca="1" si="4"/>
        <v>0</v>
      </c>
      <c r="I65" s="18">
        <f t="shared" ca="1" si="4"/>
        <v>0</v>
      </c>
      <c r="J65" s="19">
        <f t="shared" ca="1" si="1"/>
        <v>0</v>
      </c>
    </row>
    <row r="66" spans="1:10" ht="12.75" customHeight="1">
      <c r="A66" s="55" t="s">
        <v>267</v>
      </c>
      <c r="B66" s="17">
        <v>3008</v>
      </c>
      <c r="C66" s="56" t="s">
        <v>247</v>
      </c>
      <c r="D66" s="18">
        <f t="shared" ca="1" si="4"/>
        <v>0</v>
      </c>
      <c r="E66" s="18">
        <f t="shared" ca="1" si="4"/>
        <v>0</v>
      </c>
      <c r="F66" s="18">
        <f t="shared" ca="1" si="4"/>
        <v>0</v>
      </c>
      <c r="G66" s="18">
        <f t="shared" ca="1" si="4"/>
        <v>0</v>
      </c>
      <c r="H66" s="18">
        <f t="shared" ca="1" si="4"/>
        <v>0</v>
      </c>
      <c r="I66" s="18">
        <f t="shared" ca="1" si="4"/>
        <v>0</v>
      </c>
      <c r="J66" s="19">
        <f t="shared" ca="1" si="1"/>
        <v>0</v>
      </c>
    </row>
    <row r="67" spans="1:10" ht="12.75" customHeight="1">
      <c r="A67" s="55" t="s">
        <v>269</v>
      </c>
      <c r="B67" s="17">
        <v>3009</v>
      </c>
      <c r="C67" s="56" t="s">
        <v>247</v>
      </c>
      <c r="D67" s="18">
        <f t="shared" ca="1" si="4"/>
        <v>0</v>
      </c>
      <c r="E67" s="18">
        <f t="shared" ca="1" si="4"/>
        <v>0</v>
      </c>
      <c r="F67" s="18">
        <f t="shared" ca="1" si="4"/>
        <v>0</v>
      </c>
      <c r="G67" s="18">
        <f t="shared" ca="1" si="4"/>
        <v>0</v>
      </c>
      <c r="H67" s="18">
        <f t="shared" ca="1" si="4"/>
        <v>0</v>
      </c>
      <c r="I67" s="18">
        <f t="shared" ca="1" si="4"/>
        <v>0</v>
      </c>
      <c r="J67" s="19">
        <f t="shared" ca="1" si="1"/>
        <v>0</v>
      </c>
    </row>
    <row r="68" spans="1:10" ht="12.75" customHeight="1">
      <c r="A68" s="55" t="s">
        <v>271</v>
      </c>
      <c r="B68" s="17">
        <v>3011</v>
      </c>
      <c r="C68" s="56" t="s">
        <v>247</v>
      </c>
      <c r="D68" s="18">
        <f t="shared" ca="1" si="4"/>
        <v>0</v>
      </c>
      <c r="E68" s="18">
        <f t="shared" ca="1" si="4"/>
        <v>0</v>
      </c>
      <c r="F68" s="18">
        <f t="shared" ca="1" si="4"/>
        <v>0</v>
      </c>
      <c r="G68" s="18">
        <f t="shared" ca="1" si="4"/>
        <v>0</v>
      </c>
      <c r="H68" s="18">
        <f t="shared" ca="1" si="4"/>
        <v>0</v>
      </c>
      <c r="I68" s="18">
        <f t="shared" ca="1" si="4"/>
        <v>0</v>
      </c>
      <c r="J68" s="19">
        <f t="shared" ca="1" si="1"/>
        <v>0</v>
      </c>
    </row>
    <row r="69" spans="1:10" ht="12.75" customHeight="1">
      <c r="A69" s="55" t="s">
        <v>273</v>
      </c>
      <c r="B69" s="17">
        <v>3012</v>
      </c>
      <c r="C69" s="56" t="s">
        <v>247</v>
      </c>
      <c r="D69" s="18">
        <f t="shared" ca="1" si="4"/>
        <v>0</v>
      </c>
      <c r="E69" s="18">
        <f t="shared" ca="1" si="4"/>
        <v>0</v>
      </c>
      <c r="F69" s="18">
        <f t="shared" ca="1" si="4"/>
        <v>0</v>
      </c>
      <c r="G69" s="18">
        <f t="shared" ca="1" si="4"/>
        <v>0</v>
      </c>
      <c r="H69" s="18">
        <f t="shared" ca="1" si="4"/>
        <v>0</v>
      </c>
      <c r="I69" s="18">
        <f t="shared" ca="1" si="4"/>
        <v>0</v>
      </c>
      <c r="J69" s="19">
        <f t="shared" ref="J69:J72" ca="1" si="5">+SUM(D69:I69)</f>
        <v>0</v>
      </c>
    </row>
    <row r="70" spans="1:10" ht="12.75" customHeight="1">
      <c r="A70" s="55" t="s">
        <v>275</v>
      </c>
      <c r="B70" s="17">
        <v>3016</v>
      </c>
      <c r="C70" s="56" t="s">
        <v>247</v>
      </c>
      <c r="D70" s="18">
        <f t="shared" ca="1" si="4"/>
        <v>0</v>
      </c>
      <c r="E70" s="18">
        <f t="shared" ca="1" si="4"/>
        <v>0</v>
      </c>
      <c r="F70" s="18">
        <f t="shared" ca="1" si="4"/>
        <v>0</v>
      </c>
      <c r="G70" s="18">
        <f t="shared" ca="1" si="4"/>
        <v>0</v>
      </c>
      <c r="H70" s="18">
        <f t="shared" ca="1" si="4"/>
        <v>0</v>
      </c>
      <c r="I70" s="18">
        <f t="shared" ca="1" si="4"/>
        <v>0</v>
      </c>
      <c r="J70" s="19">
        <f t="shared" ca="1" si="5"/>
        <v>0</v>
      </c>
    </row>
    <row r="71" spans="1:10" ht="12.75" customHeight="1">
      <c r="A71" s="55" t="s">
        <v>277</v>
      </c>
      <c r="B71" s="17">
        <v>3017</v>
      </c>
      <c r="C71" s="56" t="s">
        <v>247</v>
      </c>
      <c r="D71" s="18">
        <f t="shared" ref="D71:I72" ca="1" si="6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6"/>
        <v>0</v>
      </c>
      <c r="F71" s="18">
        <f t="shared" ca="1" si="6"/>
        <v>0</v>
      </c>
      <c r="G71" s="18">
        <f t="shared" ca="1" si="6"/>
        <v>0</v>
      </c>
      <c r="H71" s="18">
        <f t="shared" ca="1" si="6"/>
        <v>0</v>
      </c>
      <c r="I71" s="18">
        <f t="shared" ca="1" si="6"/>
        <v>0</v>
      </c>
      <c r="J71" s="19">
        <f t="shared" ca="1" si="5"/>
        <v>0</v>
      </c>
    </row>
    <row r="72" spans="1:10" ht="13.8">
      <c r="A72" s="55" t="s">
        <v>279</v>
      </c>
      <c r="B72" s="17">
        <v>3018</v>
      </c>
      <c r="C72" s="56" t="s">
        <v>247</v>
      </c>
      <c r="D72" s="18">
        <f t="shared" ca="1" si="6"/>
        <v>0</v>
      </c>
      <c r="E72" s="18">
        <f t="shared" ca="1" si="6"/>
        <v>0</v>
      </c>
      <c r="F72" s="18">
        <f t="shared" ca="1" si="6"/>
        <v>0</v>
      </c>
      <c r="G72" s="18">
        <f t="shared" ca="1" si="6"/>
        <v>0</v>
      </c>
      <c r="H72" s="18">
        <f t="shared" ca="1" si="6"/>
        <v>0</v>
      </c>
      <c r="I72" s="18">
        <f t="shared" ca="1" si="6"/>
        <v>0</v>
      </c>
      <c r="J72" s="19">
        <f t="shared" ca="1" si="5"/>
        <v>0</v>
      </c>
    </row>
    <row r="73" spans="1:10" ht="13.8">
      <c r="A73" s="57" t="s">
        <v>281</v>
      </c>
      <c r="B73" s="47">
        <v>9000</v>
      </c>
      <c r="C73" s="56" t="s">
        <v>282</v>
      </c>
      <c r="D73" s="48">
        <f t="shared" ref="D73:J73" ca="1" si="7">SUMIF($C$7:$C$72,"HD",D$7:D$72)</f>
        <v>87001898.329999998</v>
      </c>
      <c r="E73" s="48">
        <f t="shared" ca="1" si="7"/>
        <v>0</v>
      </c>
      <c r="F73" s="48">
        <f t="shared" ca="1" si="7"/>
        <v>0</v>
      </c>
      <c r="G73" s="48">
        <f t="shared" ca="1" si="7"/>
        <v>139458.06</v>
      </c>
      <c r="H73" s="48">
        <f t="shared" ca="1" si="7"/>
        <v>2214642275.9854426</v>
      </c>
      <c r="I73" s="48">
        <f t="shared" ca="1" si="7"/>
        <v>474890142.48469937</v>
      </c>
      <c r="J73" s="48">
        <f t="shared" ca="1" si="7"/>
        <v>2776673774.8601413</v>
      </c>
    </row>
    <row r="74" spans="1:10" ht="13.8">
      <c r="A74" s="57" t="s">
        <v>284</v>
      </c>
      <c r="B74" s="47">
        <v>9001</v>
      </c>
      <c r="C74" s="56" t="s">
        <v>285</v>
      </c>
      <c r="D74" s="48">
        <f t="shared" ref="D74:J74" ca="1" si="8">SUMIF($C$7:$C$72,"H",D$7:D$72)+SUMIF($C$7:$C$72,"E",D$7:D$72)</f>
        <v>0</v>
      </c>
      <c r="E74" s="48">
        <f t="shared" ca="1" si="8"/>
        <v>0</v>
      </c>
      <c r="F74" s="48">
        <f t="shared" ca="1" si="8"/>
        <v>0</v>
      </c>
      <c r="G74" s="48">
        <f t="shared" ca="1" si="8"/>
        <v>0</v>
      </c>
      <c r="H74" s="48">
        <f t="shared" ca="1" si="8"/>
        <v>0</v>
      </c>
      <c r="I74" s="48">
        <f t="shared" ca="1" si="8"/>
        <v>0</v>
      </c>
      <c r="J74" s="48">
        <f t="shared" ca="1" si="8"/>
        <v>0</v>
      </c>
    </row>
    <row r="75" spans="1:10" ht="13.8">
      <c r="A75" s="57" t="s">
        <v>287</v>
      </c>
      <c r="B75" s="47">
        <v>9003</v>
      </c>
      <c r="C75" s="56" t="s">
        <v>288</v>
      </c>
      <c r="D75" s="48">
        <f ca="1">D73+D74</f>
        <v>87001898.329999998</v>
      </c>
      <c r="E75" s="48">
        <f t="shared" ref="E75:J75" ca="1" si="9">E73+E74</f>
        <v>0</v>
      </c>
      <c r="F75" s="48">
        <f t="shared" ca="1" si="9"/>
        <v>0</v>
      </c>
      <c r="G75" s="48">
        <f t="shared" ca="1" si="9"/>
        <v>139458.06</v>
      </c>
      <c r="H75" s="48">
        <f t="shared" ca="1" si="9"/>
        <v>2214642275.9854426</v>
      </c>
      <c r="I75" s="48">
        <f t="shared" ca="1" si="9"/>
        <v>474890142.48469937</v>
      </c>
      <c r="J75" s="48">
        <f t="shared" ca="1" si="9"/>
        <v>2776673774.8601413</v>
      </c>
    </row>
  </sheetData>
  <mergeCells count="1">
    <mergeCell ref="E2:G2"/>
  </mergeCells>
  <dataValidations count="2">
    <dataValidation type="list" allowBlank="1" showInputMessage="1" showErrorMessage="1" sqref="B2" xr:uid="{51141B81-03E7-4D20-83C4-5B1F356849B4}">
      <formula1>"Toplam,Direkt,Endirekt"</formula1>
    </dataValidation>
    <dataValidation type="list" allowBlank="1" showInputMessage="1" showErrorMessage="1" sqref="C2" xr:uid="{E82028EC-B5E0-47B6-AE57-813D17C6A439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A7E388-40A2-4119-AB68-199E8CD8A15D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349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705</v>
      </c>
      <c r="E5" s="76">
        <v>706</v>
      </c>
      <c r="F5" s="76">
        <v>708</v>
      </c>
      <c r="G5" s="76">
        <v>736</v>
      </c>
      <c r="H5" s="76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103</v>
      </c>
      <c r="E6" s="54" t="s">
        <v>104</v>
      </c>
      <c r="F6" s="54" t="s">
        <v>105</v>
      </c>
      <c r="G6" s="54" t="s">
        <v>106</v>
      </c>
      <c r="H6" s="77" t="s">
        <v>350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8275397.2799999993</v>
      </c>
      <c r="H7" s="19">
        <f ca="1">+SUM(D7:G7)</f>
        <v>8275397.2799999993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2386734.58</v>
      </c>
      <c r="E8" s="18">
        <f t="shared" ca="1" si="0"/>
        <v>0</v>
      </c>
      <c r="F8" s="18">
        <f t="shared" ca="1" si="0"/>
        <v>0</v>
      </c>
      <c r="G8" s="18">
        <f t="shared" ca="1" si="0"/>
        <v>12125658.09</v>
      </c>
      <c r="H8" s="19">
        <f t="shared" ref="H8:H22" ca="1" si="1">+SUM(D8:G8)</f>
        <v>14512392.67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42118697.140000001</v>
      </c>
      <c r="E10" s="18">
        <f t="shared" ca="1" si="0"/>
        <v>0</v>
      </c>
      <c r="F10" s="18">
        <f t="shared" ca="1" si="0"/>
        <v>0</v>
      </c>
      <c r="G10" s="18">
        <f t="shared" ca="1" si="0"/>
        <v>5834787.2099999404</v>
      </c>
      <c r="H10" s="19">
        <f t="shared" ca="1" si="1"/>
        <v>47953484.349999942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27923519.379999999</v>
      </c>
      <c r="E11" s="18">
        <f t="shared" ca="1" si="0"/>
        <v>0</v>
      </c>
      <c r="F11" s="18">
        <f t="shared" ca="1" si="0"/>
        <v>0</v>
      </c>
      <c r="G11" s="18">
        <f t="shared" ca="1" si="0"/>
        <v>64554.1</v>
      </c>
      <c r="H11" s="19">
        <f t="shared" ca="1" si="1"/>
        <v>27988073.48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264708.37</v>
      </c>
      <c r="H13" s="19">
        <f t="shared" ca="1" si="1"/>
        <v>264708.37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35261761.090000004</v>
      </c>
      <c r="H14" s="19">
        <f t="shared" ca="1" si="1"/>
        <v>35261761.090000004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2829724</v>
      </c>
      <c r="H17" s="19">
        <f t="shared" ca="1" si="1"/>
        <v>2829724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5866.79</v>
      </c>
      <c r="H18" s="19">
        <f t="shared" ca="1" si="1"/>
        <v>5866.79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69913985.539999977</v>
      </c>
      <c r="F19" s="18">
        <f t="shared" ca="1" si="0"/>
        <v>0</v>
      </c>
      <c r="G19" s="18">
        <f t="shared" ca="1" si="0"/>
        <v>0</v>
      </c>
      <c r="H19" s="19">
        <f t="shared" ca="1" si="1"/>
        <v>69913985.539999977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3500</v>
      </c>
      <c r="F20" s="18">
        <f t="shared" ca="1" si="0"/>
        <v>0</v>
      </c>
      <c r="G20" s="18">
        <f t="shared" ca="1" si="0"/>
        <v>20354756.359999999</v>
      </c>
      <c r="H20" s="19">
        <f t="shared" ca="1" si="1"/>
        <v>20358256.359999999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6001785.71</v>
      </c>
      <c r="E21" s="18">
        <f t="shared" ca="1" si="0"/>
        <v>0</v>
      </c>
      <c r="F21" s="18">
        <f t="shared" ca="1" si="0"/>
        <v>0</v>
      </c>
      <c r="G21" s="18">
        <f t="shared" ca="1" si="0"/>
        <v>2498189.2400000002</v>
      </c>
      <c r="H21" s="19">
        <f t="shared" ca="1" si="1"/>
        <v>8499974.9499999993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3922928.2</v>
      </c>
      <c r="E22" s="18">
        <f t="shared" ca="1" si="0"/>
        <v>0</v>
      </c>
      <c r="F22" s="18">
        <f t="shared" ca="1" si="0"/>
        <v>0</v>
      </c>
      <c r="G22" s="18">
        <f t="shared" ca="1" si="0"/>
        <v>36753845.369999997</v>
      </c>
      <c r="H22" s="19">
        <f t="shared" ca="1" si="1"/>
        <v>40676773.57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41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22345447.100000001</v>
      </c>
      <c r="E23" s="18">
        <f t="shared" ca="1" si="2"/>
        <v>0</v>
      </c>
      <c r="F23" s="18">
        <f t="shared" ca="1" si="2"/>
        <v>0</v>
      </c>
      <c r="G23" s="18">
        <f t="shared" ca="1" si="2"/>
        <v>12475833.99</v>
      </c>
      <c r="H23" s="19">
        <f t="shared" ref="H23:H40" ca="1" si="3">+SUM(D23:G23)</f>
        <v>34821281.090000004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-537467.38000000198</v>
      </c>
      <c r="E24" s="18">
        <f t="shared" ca="1" si="2"/>
        <v>0</v>
      </c>
      <c r="F24" s="18">
        <f t="shared" ca="1" si="2"/>
        <v>0</v>
      </c>
      <c r="G24" s="18">
        <f t="shared" ca="1" si="2"/>
        <v>1637903.3699999999</v>
      </c>
      <c r="H24" s="19">
        <f t="shared" ca="1" si="3"/>
        <v>1100435.9899999979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4859218.38</v>
      </c>
      <c r="E25" s="18">
        <f t="shared" ca="1" si="2"/>
        <v>0</v>
      </c>
      <c r="F25" s="18">
        <f t="shared" ca="1" si="2"/>
        <v>0</v>
      </c>
      <c r="G25" s="18">
        <f t="shared" ca="1" si="2"/>
        <v>36.480000000000004</v>
      </c>
      <c r="H25" s="19">
        <f t="shared" ca="1" si="3"/>
        <v>4859254.8600000003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6864069.0800000001</v>
      </c>
      <c r="H26" s="19">
        <f t="shared" ca="1" si="3"/>
        <v>6864069.0800000001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113328220.94</v>
      </c>
      <c r="E27" s="18">
        <f t="shared" ca="1" si="2"/>
        <v>0</v>
      </c>
      <c r="F27" s="18">
        <f t="shared" ca="1" si="2"/>
        <v>0</v>
      </c>
      <c r="G27" s="18">
        <f t="shared" ca="1" si="2"/>
        <v>65673138.899999999</v>
      </c>
      <c r="H27" s="19">
        <f t="shared" ca="1" si="3"/>
        <v>179001359.84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113377259.19</v>
      </c>
      <c r="H28" s="19">
        <f t="shared" ca="1" si="3"/>
        <v>113377259.19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17221066.0858</v>
      </c>
      <c r="H29" s="19">
        <f t="shared" ca="1" si="3"/>
        <v>17221066.0858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8268652.0499993321</v>
      </c>
      <c r="H30" s="19">
        <f t="shared" ca="1" si="3"/>
        <v>8268652.0499993321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54108717.240000002</v>
      </c>
      <c r="E31" s="18">
        <f t="shared" ca="1" si="2"/>
        <v>0</v>
      </c>
      <c r="F31" s="18">
        <f t="shared" ca="1" si="2"/>
        <v>0</v>
      </c>
      <c r="G31" s="18">
        <f t="shared" ca="1" si="2"/>
        <v>10404146.569595</v>
      </c>
      <c r="H31" s="19">
        <f t="shared" ca="1" si="3"/>
        <v>64512863.809595004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20476290.95999999</v>
      </c>
      <c r="E32" s="18">
        <f t="shared" ca="1" si="2"/>
        <v>0</v>
      </c>
      <c r="F32" s="18">
        <f t="shared" ca="1" si="2"/>
        <v>0</v>
      </c>
      <c r="G32" s="18">
        <f t="shared" ca="1" si="2"/>
        <v>4170328.0300000003</v>
      </c>
      <c r="H32" s="19">
        <f t="shared" ca="1" si="3"/>
        <v>24646618.989999991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7339081.7299999911</v>
      </c>
      <c r="E33" s="18">
        <f t="shared" ca="1" si="2"/>
        <v>0</v>
      </c>
      <c r="F33" s="18">
        <f t="shared" ca="1" si="2"/>
        <v>0</v>
      </c>
      <c r="G33" s="18">
        <f t="shared" ca="1" si="2"/>
        <v>5976.3099999999995</v>
      </c>
      <c r="H33" s="19">
        <f t="shared" ca="1" si="3"/>
        <v>7345058.0399999907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42017920.629999995</v>
      </c>
      <c r="H34" s="19">
        <f t="shared" ca="1" si="3"/>
        <v>42017920.629999995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133311.65</v>
      </c>
      <c r="H35" s="19">
        <f t="shared" ca="1" si="3"/>
        <v>133311.65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3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13908519.6</v>
      </c>
      <c r="H37" s="19">
        <f t="shared" ca="1" si="3"/>
        <v>13908519.6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306728.38</v>
      </c>
      <c r="H38" s="19">
        <f t="shared" ca="1" si="3"/>
        <v>306728.38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ca="1" si="2"/>
        <v>60364721.920000002</v>
      </c>
      <c r="E39" s="18">
        <f t="shared" ca="1" si="2"/>
        <v>0</v>
      </c>
      <c r="F39" s="18">
        <f t="shared" ca="1" si="2"/>
        <v>15455270.449999999</v>
      </c>
      <c r="G39" s="18">
        <f t="shared" ca="1" si="2"/>
        <v>7875</v>
      </c>
      <c r="H39" s="19">
        <f t="shared" ca="1" si="3"/>
        <v>75827867.370000005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2"/>
        <v>0</v>
      </c>
      <c r="E40" s="18">
        <f t="shared" ca="1" si="2"/>
        <v>0</v>
      </c>
      <c r="F40" s="18">
        <f t="shared" ca="1" si="2"/>
        <v>0</v>
      </c>
      <c r="G40" s="18">
        <f t="shared" ca="1" si="2"/>
        <v>0</v>
      </c>
      <c r="H40" s="19">
        <f t="shared" ca="1" si="3"/>
        <v>0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2"/>
        <v>0</v>
      </c>
      <c r="E41" s="18">
        <f t="shared" ca="1" si="2"/>
        <v>0</v>
      </c>
      <c r="F41" s="18">
        <f t="shared" ca="1" si="2"/>
        <v>0</v>
      </c>
      <c r="G41" s="18">
        <f t="shared" ca="1" si="2"/>
        <v>501514.58999999962</v>
      </c>
      <c r="H41" s="19">
        <f t="shared" ref="H41:H49" ca="1" si="4">+SUM(D41:G41)</f>
        <v>501514.58999999962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ref="D42:G57" ca="1" si="5">IFERROR(IF($C$2="Yurtiçi",INDIRECT("'"&amp;$B$2&amp;"'!"&amp;ADDRESS(MATCH($B42,INDIRECT("'"&amp;$B$2&amp;"'!$B$1:$B$1095"),0),MATCH(D$5,INDIRECT("'"&amp;$B$2&amp;"'!5:5"),0))),IF($C$2="Yurtdışı",INDIRECT("'"&amp;$B$2&amp;"'!"&amp;ADDRESS(MATCH($B42,INDIRECT("'"&amp;$B$2&amp;"'!$B$1:$B$1095"),0),MATCH(D$5,INDIRECT("'"&amp;$B$2&amp;"'!5:5"),0)+1)),INDIRECT("'"&amp;$B$2&amp;"'!"&amp;ADDRESS(MATCH($B42,INDIRECT("'"&amp;$B$2&amp;"'!$B$1:$B$1095"),0),MATCH(D$5,INDIRECT("'"&amp;$B$2&amp;"'!5:5"),0)))+INDIRECT("'"&amp;$B$2&amp;"'!"&amp;ADDRESS(MATCH($B42,INDIRECT("'"&amp;$B$2&amp;"'!$B$1:$B$1095"),0),MATCH(D$5,INDIRECT("'"&amp;$B$2&amp;"'!5:5"),0)+1)))),0)</f>
        <v>0</v>
      </c>
      <c r="E42" s="18">
        <f t="shared" ca="1" si="5"/>
        <v>0</v>
      </c>
      <c r="F42" s="18">
        <f t="shared" ca="1" si="5"/>
        <v>0</v>
      </c>
      <c r="G42" s="18">
        <f t="shared" ca="1" si="5"/>
        <v>63735.360000000008</v>
      </c>
      <c r="H42" s="19">
        <f t="shared" ca="1" si="4"/>
        <v>63735.360000000008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-1143973</v>
      </c>
      <c r="E43" s="18">
        <f t="shared" ca="1" si="5"/>
        <v>0</v>
      </c>
      <c r="F43" s="18">
        <f t="shared" ca="1" si="5"/>
        <v>0</v>
      </c>
      <c r="G43" s="18">
        <f t="shared" ca="1" si="5"/>
        <v>-3947.4</v>
      </c>
      <c r="H43" s="19">
        <f t="shared" ca="1" si="4"/>
        <v>-1147920.3999999999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8538490.0799999982</v>
      </c>
      <c r="E44" s="18">
        <f t="shared" ca="1" si="5"/>
        <v>0</v>
      </c>
      <c r="F44" s="18">
        <f t="shared" ca="1" si="5"/>
        <v>0</v>
      </c>
      <c r="G44" s="18">
        <f t="shared" ca="1" si="5"/>
        <v>2375.8500000000004</v>
      </c>
      <c r="H44" s="19">
        <f t="shared" ca="1" si="4"/>
        <v>8540865.9299999978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8">
        <f t="shared" ca="1" si="5"/>
        <v>0</v>
      </c>
      <c r="F45" s="18">
        <f t="shared" ca="1" si="5"/>
        <v>0</v>
      </c>
      <c r="G45" s="18">
        <f t="shared" ca="1" si="5"/>
        <v>0</v>
      </c>
      <c r="H45" s="19">
        <f t="shared" ca="1" si="4"/>
        <v>0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8">
        <f t="shared" ca="1" si="5"/>
        <v>0</v>
      </c>
      <c r="F46" s="18">
        <f t="shared" ca="1" si="5"/>
        <v>0</v>
      </c>
      <c r="G46" s="18">
        <f t="shared" ca="1" si="5"/>
        <v>0</v>
      </c>
      <c r="H46" s="19">
        <f t="shared" ca="1" si="4"/>
        <v>0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0</v>
      </c>
      <c r="E47" s="18">
        <f t="shared" ca="1" si="5"/>
        <v>0</v>
      </c>
      <c r="F47" s="18">
        <f t="shared" ca="1" si="5"/>
        <v>0</v>
      </c>
      <c r="G47" s="18">
        <f t="shared" ca="1" si="5"/>
        <v>0</v>
      </c>
      <c r="H47" s="19">
        <f t="shared" ca="1" si="4"/>
        <v>0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8">
        <f t="shared" ca="1" si="5"/>
        <v>0</v>
      </c>
      <c r="F48" s="18">
        <f t="shared" ca="1" si="5"/>
        <v>0</v>
      </c>
      <c r="G48" s="18">
        <f t="shared" ca="1" si="5"/>
        <v>3563199.9500000109</v>
      </c>
      <c r="H48" s="19">
        <f t="shared" ca="1" si="4"/>
        <v>3563199.9500000109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27974401.57</v>
      </c>
      <c r="E49" s="18">
        <f t="shared" ca="1" si="5"/>
        <v>0</v>
      </c>
      <c r="F49" s="18">
        <f t="shared" ca="1" si="5"/>
        <v>0</v>
      </c>
      <c r="G49" s="18">
        <f t="shared" ca="1" si="5"/>
        <v>5809469.7599999998</v>
      </c>
      <c r="H49" s="19">
        <f t="shared" ca="1" si="4"/>
        <v>33783871.329999998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8">
        <f t="shared" ca="1" si="5"/>
        <v>0</v>
      </c>
      <c r="F50" s="18">
        <f t="shared" ca="1" si="5"/>
        <v>0</v>
      </c>
      <c r="G50" s="18">
        <f t="shared" ca="1" si="5"/>
        <v>0</v>
      </c>
      <c r="H50" s="19">
        <f t="shared" ref="H50" ca="1" si="6">+SUM(D50:G50)</f>
        <v>0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8">
        <f t="shared" ca="1" si="5"/>
        <v>0</v>
      </c>
      <c r="F51" s="18">
        <f t="shared" ca="1" si="5"/>
        <v>0</v>
      </c>
      <c r="G51" s="18">
        <f t="shared" ca="1" si="5"/>
        <v>0</v>
      </c>
      <c r="H51" s="19">
        <f t="shared" ref="H51" ca="1" si="7">+SUM(D51:G51)</f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8">
        <f t="shared" ca="1" si="5"/>
        <v>0</v>
      </c>
      <c r="F52" s="18">
        <f t="shared" ca="1" si="5"/>
        <v>0</v>
      </c>
      <c r="G52" s="18">
        <f t="shared" ca="1" si="5"/>
        <v>0</v>
      </c>
      <c r="H52" s="19">
        <f t="shared" ref="H52:H58" ca="1" si="8">+SUM(D52:G52)</f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8">
        <f t="shared" ca="1" si="5"/>
        <v>0</v>
      </c>
      <c r="F53" s="18">
        <f t="shared" ca="1" si="5"/>
        <v>0</v>
      </c>
      <c r="G53" s="18">
        <f t="shared" ca="1" si="5"/>
        <v>0</v>
      </c>
      <c r="H53" s="19">
        <f t="shared" ca="1" si="8"/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0</v>
      </c>
      <c r="E54" s="18">
        <f t="shared" ca="1" si="5"/>
        <v>0</v>
      </c>
      <c r="F54" s="18">
        <f t="shared" ca="1" si="5"/>
        <v>0</v>
      </c>
      <c r="G54" s="18">
        <f t="shared" ca="1" si="5"/>
        <v>0</v>
      </c>
      <c r="H54" s="19">
        <f t="shared" ca="1" si="8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8">
        <f t="shared" ca="1" si="5"/>
        <v>0</v>
      </c>
      <c r="F55" s="18">
        <f t="shared" ca="1" si="5"/>
        <v>0</v>
      </c>
      <c r="G55" s="18">
        <f t="shared" ca="1" si="5"/>
        <v>0</v>
      </c>
      <c r="H55" s="19">
        <f t="shared" ca="1" si="8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8">
        <f t="shared" ca="1" si="5"/>
        <v>0</v>
      </c>
      <c r="F56" s="18">
        <f t="shared" ca="1" si="5"/>
        <v>0</v>
      </c>
      <c r="G56" s="18">
        <f t="shared" ca="1" si="5"/>
        <v>0</v>
      </c>
      <c r="H56" s="19">
        <f t="shared" ca="1" si="8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8">
        <f t="shared" ca="1" si="5"/>
        <v>0</v>
      </c>
      <c r="F57" s="18">
        <f t="shared" ca="1" si="5"/>
        <v>0</v>
      </c>
      <c r="G57" s="18">
        <f t="shared" ca="1" si="5"/>
        <v>0</v>
      </c>
      <c r="H57" s="19">
        <f t="shared" ca="1" si="8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ref="D58:G72" ca="1" si="9">IFERROR(IF($C$2="Yurtiçi",INDIRECT("'"&amp;$B$2&amp;"'!"&amp;ADDRESS(MATCH($B58,INDIRECT("'"&amp;$B$2&amp;"'!$B$1:$B$1095"),0),MATCH(D$5,INDIRECT("'"&amp;$B$2&amp;"'!5:5"),0))),IF($C$2="Yurtdışı",INDIRECT("'"&amp;$B$2&amp;"'!"&amp;ADDRESS(MATCH($B58,INDIRECT("'"&amp;$B$2&amp;"'!$B$1:$B$1095"),0),MATCH(D$5,INDIRECT("'"&amp;$B$2&amp;"'!5:5"),0)+1)),INDIRECT("'"&amp;$B$2&amp;"'!"&amp;ADDRESS(MATCH($B58,INDIRECT("'"&amp;$B$2&amp;"'!$B$1:$B$1095"),0),MATCH(D$5,INDIRECT("'"&amp;$B$2&amp;"'!5:5"),0)))+INDIRECT("'"&amp;$B$2&amp;"'!"&amp;ADDRESS(MATCH($B58,INDIRECT("'"&amp;$B$2&amp;"'!$B$1:$B$1095"),0),MATCH(D$5,INDIRECT("'"&amp;$B$2&amp;"'!5:5"),0)+1)))),0)</f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9">
        <f t="shared" ca="1" si="8"/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8">
        <f t="shared" ca="1" si="9"/>
        <v>0</v>
      </c>
      <c r="G71" s="18">
        <f t="shared" ca="1" si="9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8">
        <f t="shared" ca="1" si="9"/>
        <v>0</v>
      </c>
      <c r="G72" s="18">
        <f t="shared" ca="1" si="9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400006814.54999995</v>
      </c>
      <c r="E73" s="48">
        <f ca="1">SUMIF($C$7:$C$72,"HD",E$7:E$72)</f>
        <v>69917485.539999977</v>
      </c>
      <c r="F73" s="48">
        <f ca="1">SUMIF($C$7:$C$72,"HD",F$7:F$72)</f>
        <v>15455270.449999999</v>
      </c>
      <c r="G73" s="48">
        <f ca="1">SUMIF($C$7:$C$72,"HD",G$7:G$72)</f>
        <v>430678361.32539427</v>
      </c>
      <c r="H73" s="48">
        <f ca="1">SUMIF($C$7:$C$72,"HD",H$7:H$72)</f>
        <v>916057931.86539447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400006814.54999995</v>
      </c>
      <c r="E75" s="48">
        <f ca="1">E73+E74</f>
        <v>69917485.539999977</v>
      </c>
      <c r="F75" s="48">
        <f ca="1">F73+F74</f>
        <v>15455270.449999999</v>
      </c>
      <c r="G75" s="48">
        <f ca="1">G73+G74</f>
        <v>430678361.32539427</v>
      </c>
      <c r="H75" s="48">
        <f ca="1">H73+H74</f>
        <v>916057931.86539447</v>
      </c>
    </row>
  </sheetData>
  <mergeCells count="1">
    <mergeCell ref="E2:G2"/>
  </mergeCells>
  <dataValidations count="2">
    <dataValidation type="list" allowBlank="1" showInputMessage="1" showErrorMessage="1" sqref="C2" xr:uid="{F02B4B8A-87C6-47F0-AADE-45950A4C8D1F}">
      <formula1>"Toplam,Yurtiçi,Yurtdışı"</formula1>
    </dataValidation>
    <dataValidation type="list" allowBlank="1" showInputMessage="1" showErrorMessage="1" sqref="B2" xr:uid="{76D362E5-AEEF-4FBB-9771-E9A6051E4FFC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96BDE-78A9-4B31-9283-6C4A89156184}">
  <dimension ref="A1:M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13" ht="15" customHeight="1">
      <c r="A1" s="1" t="s">
        <v>0</v>
      </c>
      <c r="B1" s="2"/>
      <c r="C1" s="2"/>
    </row>
    <row r="2" spans="1:13" ht="15" customHeight="1">
      <c r="A2" s="1" t="s">
        <v>351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3" ht="15" customHeight="1">
      <c r="A3" s="5" t="s">
        <v>362</v>
      </c>
      <c r="B3" s="2"/>
      <c r="C3" s="2"/>
    </row>
    <row r="4" spans="1:13" ht="22.5" customHeight="1"/>
    <row r="5" spans="1:13" ht="22.5" customHeight="1">
      <c r="D5" s="76">
        <v>702</v>
      </c>
      <c r="E5" s="76">
        <v>748</v>
      </c>
      <c r="F5" s="76">
        <v>749</v>
      </c>
      <c r="G5" s="76">
        <v>752</v>
      </c>
      <c r="H5" s="76">
        <v>753</v>
      </c>
      <c r="I5" s="76">
        <v>754</v>
      </c>
      <c r="J5" s="76">
        <v>757</v>
      </c>
      <c r="K5" s="76">
        <v>758</v>
      </c>
      <c r="L5" s="76">
        <v>759</v>
      </c>
      <c r="M5" s="77"/>
    </row>
    <row r="6" spans="1:13" ht="79.5" customHeight="1">
      <c r="A6" s="53" t="s">
        <v>141</v>
      </c>
      <c r="B6" s="53" t="s">
        <v>142</v>
      </c>
      <c r="C6" s="53" t="s">
        <v>143</v>
      </c>
      <c r="D6" s="54" t="s">
        <v>108</v>
      </c>
      <c r="E6" s="54" t="s">
        <v>109</v>
      </c>
      <c r="F6" s="54" t="s">
        <v>110</v>
      </c>
      <c r="G6" s="54" t="s">
        <v>111</v>
      </c>
      <c r="H6" s="54" t="s">
        <v>112</v>
      </c>
      <c r="I6" s="54" t="s">
        <v>113</v>
      </c>
      <c r="J6" s="54" t="s">
        <v>114</v>
      </c>
      <c r="K6" s="54" t="s">
        <v>115</v>
      </c>
      <c r="L6" s="54" t="s">
        <v>116</v>
      </c>
      <c r="M6" s="77" t="s">
        <v>352</v>
      </c>
    </row>
    <row r="7" spans="1:13" ht="12.75" customHeight="1">
      <c r="A7" s="55" t="s">
        <v>146</v>
      </c>
      <c r="B7" s="17">
        <v>1001</v>
      </c>
      <c r="C7" s="56" t="s">
        <v>147</v>
      </c>
      <c r="D7" s="18">
        <f t="shared" ref="D7:L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27188084.189999998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8">
        <f t="shared" ca="1" si="0"/>
        <v>0</v>
      </c>
      <c r="M7" s="19">
        <f t="shared" ref="M7:M40" ca="1" si="1">+SUM(D7:L7)</f>
        <v>27188084.189999998</v>
      </c>
    </row>
    <row r="8" spans="1:13" ht="12.75" customHeight="1">
      <c r="A8" s="55" t="s">
        <v>149</v>
      </c>
      <c r="B8" s="17">
        <v>1003</v>
      </c>
      <c r="C8" s="56" t="s">
        <v>147</v>
      </c>
      <c r="D8" s="18">
        <f t="shared" ca="1" si="0"/>
        <v>854283000.53999996</v>
      </c>
      <c r="E8" s="18">
        <f t="shared" ca="1" si="0"/>
        <v>325740368.94999999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8">
        <f t="shared" ca="1" si="0"/>
        <v>0</v>
      </c>
      <c r="L8" s="18">
        <f t="shared" ca="1" si="0"/>
        <v>43655773.780000001</v>
      </c>
      <c r="M8" s="19">
        <f t="shared" ca="1" si="1"/>
        <v>1223679143.27</v>
      </c>
    </row>
    <row r="9" spans="1:13" ht="12.75" customHeight="1">
      <c r="A9" s="55" t="s">
        <v>151</v>
      </c>
      <c r="B9" s="17">
        <v>1004</v>
      </c>
      <c r="C9" s="56" t="s">
        <v>147</v>
      </c>
      <c r="D9" s="18">
        <f t="shared" ca="1" si="0"/>
        <v>600423314.76999998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8">
        <f t="shared" ca="1" si="0"/>
        <v>0</v>
      </c>
      <c r="L9" s="18">
        <f t="shared" ca="1" si="0"/>
        <v>18755715.399999999</v>
      </c>
      <c r="M9" s="19">
        <f t="shared" ca="1" si="1"/>
        <v>619179030.16999996</v>
      </c>
    </row>
    <row r="10" spans="1:13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181633483.41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8">
        <f t="shared" ca="1" si="0"/>
        <v>0</v>
      </c>
      <c r="L10" s="18">
        <f t="shared" ca="1" si="0"/>
        <v>166324229.3900013</v>
      </c>
      <c r="M10" s="19">
        <f t="shared" ca="1" si="1"/>
        <v>347957712.80000126</v>
      </c>
    </row>
    <row r="11" spans="1:13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8">
        <f t="shared" ca="1" si="0"/>
        <v>103744.73699999999</v>
      </c>
      <c r="L11" s="18">
        <f t="shared" ca="1" si="0"/>
        <v>0</v>
      </c>
      <c r="M11" s="19">
        <f t="shared" ca="1" si="1"/>
        <v>103744.73699999999</v>
      </c>
    </row>
    <row r="12" spans="1:13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8">
        <f t="shared" ca="1" si="0"/>
        <v>0</v>
      </c>
      <c r="M12" s="19">
        <f t="shared" ca="1" si="1"/>
        <v>0</v>
      </c>
    </row>
    <row r="13" spans="1:13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57989754.169999994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8">
        <f t="shared" ca="1" si="0"/>
        <v>0</v>
      </c>
      <c r="M13" s="19">
        <f t="shared" ca="1" si="1"/>
        <v>57989754.169999994</v>
      </c>
    </row>
    <row r="14" spans="1:13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1897219443.02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8">
        <f t="shared" ca="1" si="0"/>
        <v>0</v>
      </c>
      <c r="L14" s="18">
        <f t="shared" ca="1" si="0"/>
        <v>28375357.469999999</v>
      </c>
      <c r="M14" s="19">
        <f t="shared" ca="1" si="1"/>
        <v>1925594800.49</v>
      </c>
    </row>
    <row r="15" spans="1:13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1530581.9562681941</v>
      </c>
      <c r="L15" s="18">
        <f t="shared" ca="1" si="0"/>
        <v>62244581.170351841</v>
      </c>
      <c r="M15" s="19">
        <f t="shared" ca="1" si="1"/>
        <v>63775163.126620032</v>
      </c>
    </row>
    <row r="16" spans="1:13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8">
        <f t="shared" ca="1" si="0"/>
        <v>0</v>
      </c>
      <c r="M16" s="19">
        <f t="shared" ca="1" si="1"/>
        <v>0</v>
      </c>
    </row>
    <row r="17" spans="1:13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55710977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8">
        <f t="shared" ca="1" si="0"/>
        <v>0</v>
      </c>
      <c r="M17" s="19">
        <f t="shared" ca="1" si="1"/>
        <v>55710977</v>
      </c>
    </row>
    <row r="18" spans="1:13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32118191.039999999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8">
        <f t="shared" ca="1" si="0"/>
        <v>0</v>
      </c>
      <c r="M18" s="19">
        <f t="shared" ca="1" si="1"/>
        <v>32118191.039999999</v>
      </c>
    </row>
    <row r="19" spans="1:13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8">
        <f t="shared" ca="1" si="0"/>
        <v>0</v>
      </c>
      <c r="M19" s="19">
        <f t="shared" ca="1" si="1"/>
        <v>0</v>
      </c>
    </row>
    <row r="20" spans="1:13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11392.69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8">
        <f t="shared" ca="1" si="0"/>
        <v>0</v>
      </c>
      <c r="L20" s="18">
        <f t="shared" ca="1" si="0"/>
        <v>2178903.8200000003</v>
      </c>
      <c r="M20" s="19">
        <f t="shared" ca="1" si="1"/>
        <v>2190296.5100000002</v>
      </c>
    </row>
    <row r="21" spans="1:13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8">
        <f t="shared" ca="1" si="0"/>
        <v>52734.5</v>
      </c>
      <c r="L21" s="18">
        <f t="shared" ca="1" si="0"/>
        <v>4421.54</v>
      </c>
      <c r="M21" s="19">
        <f t="shared" ca="1" si="1"/>
        <v>57156.04</v>
      </c>
    </row>
    <row r="22" spans="1:13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118340433.8</v>
      </c>
      <c r="E22" s="18">
        <f t="shared" ca="1" si="0"/>
        <v>0</v>
      </c>
      <c r="F22" s="18">
        <f t="shared" ca="1" si="0"/>
        <v>5739118.1600000001</v>
      </c>
      <c r="G22" s="18">
        <f t="shared" ca="1" si="0"/>
        <v>0</v>
      </c>
      <c r="H22" s="18">
        <f t="shared" ca="1" si="0"/>
        <v>0</v>
      </c>
      <c r="I22" s="18">
        <f t="shared" ca="1" si="0"/>
        <v>5546209.7699999996</v>
      </c>
      <c r="J22" s="18">
        <f t="shared" ca="1" si="0"/>
        <v>0</v>
      </c>
      <c r="K22" s="18">
        <f t="shared" ca="1" si="0"/>
        <v>20197754.759999998</v>
      </c>
      <c r="L22" s="18">
        <f t="shared" ca="1" si="0"/>
        <v>0</v>
      </c>
      <c r="M22" s="19">
        <f t="shared" ca="1" si="1"/>
        <v>149823516.48999998</v>
      </c>
    </row>
    <row r="23" spans="1:13" ht="12.75" customHeight="1">
      <c r="A23" s="55" t="s">
        <v>179</v>
      </c>
      <c r="B23" s="17">
        <v>1022</v>
      </c>
      <c r="C23" s="56" t="s">
        <v>147</v>
      </c>
      <c r="D23" s="18">
        <f t="shared" ref="D23:L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82245.63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8">
        <f t="shared" ca="1" si="2"/>
        <v>0</v>
      </c>
      <c r="L23" s="18">
        <f t="shared" ca="1" si="2"/>
        <v>0</v>
      </c>
      <c r="M23" s="19">
        <f t="shared" ca="1" si="1"/>
        <v>82245.63</v>
      </c>
    </row>
    <row r="24" spans="1:13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14945846.98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8">
        <f t="shared" ca="1" si="2"/>
        <v>0</v>
      </c>
      <c r="L24" s="18">
        <f t="shared" ca="1" si="2"/>
        <v>0</v>
      </c>
      <c r="M24" s="19">
        <f t="shared" ca="1" si="1"/>
        <v>14945846.98</v>
      </c>
    </row>
    <row r="25" spans="1:13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144037.766833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8">
        <f t="shared" ca="1" si="2"/>
        <v>0</v>
      </c>
      <c r="L25" s="18">
        <f t="shared" ca="1" si="2"/>
        <v>0</v>
      </c>
      <c r="M25" s="19">
        <f t="shared" ca="1" si="1"/>
        <v>144037.766833</v>
      </c>
    </row>
    <row r="26" spans="1:13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11915853.039999999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8">
        <f t="shared" ca="1" si="2"/>
        <v>0</v>
      </c>
      <c r="L26" s="18">
        <f t="shared" ca="1" si="2"/>
        <v>0</v>
      </c>
      <c r="M26" s="19">
        <f t="shared" ca="1" si="1"/>
        <v>11915853.039999999</v>
      </c>
    </row>
    <row r="27" spans="1:13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31084433.979999997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8">
        <f t="shared" ca="1" si="2"/>
        <v>0</v>
      </c>
      <c r="L27" s="18">
        <f t="shared" ca="1" si="2"/>
        <v>57129867.780000001</v>
      </c>
      <c r="M27" s="19">
        <f t="shared" ca="1" si="1"/>
        <v>88214301.75999999</v>
      </c>
    </row>
    <row r="28" spans="1:13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821.62</v>
      </c>
      <c r="E28" s="18">
        <f t="shared" ca="1" si="2"/>
        <v>49915.49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8">
        <f t="shared" ca="1" si="2"/>
        <v>6096825.8499999996</v>
      </c>
      <c r="M28" s="19">
        <f t="shared" ca="1" si="1"/>
        <v>6147562.96</v>
      </c>
    </row>
    <row r="29" spans="1:13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478267538.3944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8">
        <f t="shared" ca="1" si="2"/>
        <v>0</v>
      </c>
      <c r="L29" s="18">
        <f t="shared" ca="1" si="2"/>
        <v>0</v>
      </c>
      <c r="M29" s="19">
        <f t="shared" ca="1" si="1"/>
        <v>478267538.3944</v>
      </c>
    </row>
    <row r="30" spans="1:13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2435886.38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8">
        <f t="shared" ca="1" si="2"/>
        <v>0</v>
      </c>
      <c r="L30" s="18">
        <f t="shared" ca="1" si="2"/>
        <v>0</v>
      </c>
      <c r="M30" s="19">
        <f t="shared" ca="1" si="1"/>
        <v>2435886.38</v>
      </c>
    </row>
    <row r="31" spans="1:13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207991875.70043898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8">
        <f t="shared" ca="1" si="2"/>
        <v>1853589.7268929998</v>
      </c>
      <c r="L31" s="18">
        <f t="shared" ca="1" si="2"/>
        <v>0</v>
      </c>
      <c r="M31" s="19">
        <f t="shared" ca="1" si="1"/>
        <v>209845465.42733198</v>
      </c>
    </row>
    <row r="32" spans="1:13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3870808.350000001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8">
        <f t="shared" ca="1" si="2"/>
        <v>0</v>
      </c>
      <c r="L32" s="18">
        <f t="shared" ca="1" si="2"/>
        <v>0</v>
      </c>
      <c r="M32" s="19">
        <f t="shared" ca="1" si="1"/>
        <v>3870808.350000001</v>
      </c>
    </row>
    <row r="33" spans="1:13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1219.53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8">
        <f t="shared" ca="1" si="2"/>
        <v>0</v>
      </c>
      <c r="L33" s="18">
        <f t="shared" ca="1" si="2"/>
        <v>94144.299999999901</v>
      </c>
      <c r="M33" s="19">
        <f t="shared" ca="1" si="1"/>
        <v>95363.8299999999</v>
      </c>
    </row>
    <row r="34" spans="1:13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549388190.56999993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8">
        <f t="shared" ca="1" si="2"/>
        <v>0</v>
      </c>
      <c r="M34" s="19">
        <f t="shared" ca="1" si="1"/>
        <v>549388190.56999993</v>
      </c>
    </row>
    <row r="35" spans="1:13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8">
        <f t="shared" ca="1" si="2"/>
        <v>0</v>
      </c>
      <c r="M35" s="19">
        <f t="shared" ca="1" si="1"/>
        <v>0</v>
      </c>
    </row>
    <row r="36" spans="1:13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8">
        <f t="shared" ca="1" si="2"/>
        <v>0</v>
      </c>
      <c r="M36" s="19">
        <f t="shared" ca="1" si="1"/>
        <v>0</v>
      </c>
    </row>
    <row r="37" spans="1:13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6426748.4500000002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948242.98</v>
      </c>
      <c r="K37" s="18">
        <f t="shared" ca="1" si="2"/>
        <v>0</v>
      </c>
      <c r="L37" s="18">
        <f t="shared" ca="1" si="2"/>
        <v>0</v>
      </c>
      <c r="M37" s="19">
        <f t="shared" ca="1" si="1"/>
        <v>7374991.4299999997</v>
      </c>
    </row>
    <row r="38" spans="1:13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8">
        <f t="shared" ca="1" si="2"/>
        <v>0</v>
      </c>
      <c r="M38" s="19">
        <f t="shared" ca="1" si="1"/>
        <v>0</v>
      </c>
    </row>
    <row r="39" spans="1:13" ht="12.75" customHeight="1">
      <c r="A39" s="55" t="s">
        <v>211</v>
      </c>
      <c r="B39" s="17">
        <v>1045</v>
      </c>
      <c r="C39" s="56" t="s">
        <v>147</v>
      </c>
      <c r="D39" s="18">
        <f t="shared" ref="D39:L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7278243.0800000001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8">
        <f t="shared" ca="1" si="3"/>
        <v>0</v>
      </c>
      <c r="L39" s="18">
        <f t="shared" ca="1" si="3"/>
        <v>185419.41</v>
      </c>
      <c r="M39" s="19">
        <f t="shared" ca="1" si="1"/>
        <v>7463662.4900000002</v>
      </c>
    </row>
    <row r="40" spans="1:13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575322.14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8">
        <f t="shared" ca="1" si="3"/>
        <v>0</v>
      </c>
      <c r="L40" s="18">
        <f t="shared" ca="1" si="3"/>
        <v>0</v>
      </c>
      <c r="M40" s="19">
        <f t="shared" ca="1" si="1"/>
        <v>575322.14</v>
      </c>
    </row>
    <row r="41" spans="1:13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8">
        <f t="shared" ca="1" si="3"/>
        <v>10235.639999998806</v>
      </c>
      <c r="L41" s="18">
        <f t="shared" ca="1" si="3"/>
        <v>0</v>
      </c>
      <c r="M41" s="19">
        <f t="shared" ref="M41" ca="1" si="4">+SUM(D41:L41)</f>
        <v>10235.639999998806</v>
      </c>
    </row>
    <row r="42" spans="1:13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201.55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8">
        <f t="shared" ca="1" si="3"/>
        <v>0</v>
      </c>
      <c r="L42" s="18">
        <f t="shared" ca="1" si="3"/>
        <v>0</v>
      </c>
      <c r="M42" s="19">
        <f t="shared" ref="M42:M48" ca="1" si="5">+SUM(D42:L42)</f>
        <v>201.55</v>
      </c>
    </row>
    <row r="43" spans="1:13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-171.39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8">
        <f t="shared" ca="1" si="3"/>
        <v>-28.240000000000002</v>
      </c>
      <c r="L43" s="18">
        <f t="shared" ca="1" si="3"/>
        <v>0</v>
      </c>
      <c r="M43" s="19">
        <f t="shared" ca="1" si="5"/>
        <v>-199.63</v>
      </c>
    </row>
    <row r="44" spans="1:13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38509.479999999996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8">
        <f t="shared" ca="1" si="3"/>
        <v>360.30999999999995</v>
      </c>
      <c r="L44" s="18">
        <f t="shared" ca="1" si="3"/>
        <v>0</v>
      </c>
      <c r="M44" s="19">
        <f t="shared" ca="1" si="5"/>
        <v>38869.789999999994</v>
      </c>
    </row>
    <row r="45" spans="1:13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8">
        <f t="shared" ca="1" si="3"/>
        <v>656797.81999999995</v>
      </c>
      <c r="L45" s="18">
        <f t="shared" ca="1" si="3"/>
        <v>0</v>
      </c>
      <c r="M45" s="19">
        <f t="shared" ca="1" si="5"/>
        <v>656797.81999999995</v>
      </c>
    </row>
    <row r="46" spans="1:13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8">
        <f t="shared" ca="1" si="3"/>
        <v>0</v>
      </c>
      <c r="L46" s="18">
        <f t="shared" ca="1" si="3"/>
        <v>0</v>
      </c>
      <c r="M46" s="19">
        <f t="shared" ca="1" si="5"/>
        <v>0</v>
      </c>
    </row>
    <row r="47" spans="1:13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8">
        <f t="shared" ca="1" si="3"/>
        <v>0</v>
      </c>
      <c r="L47" s="18">
        <f t="shared" ca="1" si="3"/>
        <v>0</v>
      </c>
      <c r="M47" s="19">
        <f t="shared" ca="1" si="5"/>
        <v>0</v>
      </c>
    </row>
    <row r="48" spans="1:13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132256.39000000097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8">
        <f t="shared" ca="1" si="3"/>
        <v>0</v>
      </c>
      <c r="L48" s="18">
        <f t="shared" ca="1" si="3"/>
        <v>0</v>
      </c>
      <c r="M48" s="19">
        <f t="shared" ca="1" si="5"/>
        <v>132256.39000000097</v>
      </c>
    </row>
    <row r="49" spans="1:13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8">
        <f t="shared" ca="1" si="3"/>
        <v>262.97000000000003</v>
      </c>
      <c r="L49" s="18">
        <f t="shared" ca="1" si="3"/>
        <v>55022917.82</v>
      </c>
      <c r="M49" s="19">
        <f t="shared" ref="M49" ca="1" si="6">+SUM(D49:L49)</f>
        <v>55023180.789999999</v>
      </c>
    </row>
    <row r="50" spans="1:13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8">
        <f t="shared" ca="1" si="3"/>
        <v>15254834.560000001</v>
      </c>
      <c r="L50" s="18">
        <f t="shared" ca="1" si="3"/>
        <v>80300510.629999995</v>
      </c>
      <c r="M50" s="19">
        <f t="shared" ref="M50:M53" ca="1" si="7">+SUM(D50:L50)</f>
        <v>95555345.189999998</v>
      </c>
    </row>
    <row r="51" spans="1:13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8">
        <f t="shared" ca="1" si="3"/>
        <v>0</v>
      </c>
      <c r="L51" s="18">
        <f t="shared" ca="1" si="3"/>
        <v>0</v>
      </c>
      <c r="M51" s="19">
        <f t="shared" ca="1" si="7"/>
        <v>0</v>
      </c>
    </row>
    <row r="52" spans="1:13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8">
        <f t="shared" ca="1" si="3"/>
        <v>0</v>
      </c>
      <c r="L52" s="18">
        <f t="shared" ca="1" si="3"/>
        <v>0</v>
      </c>
      <c r="M52" s="19">
        <f t="shared" ca="1" si="7"/>
        <v>0</v>
      </c>
    </row>
    <row r="53" spans="1:13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8">
        <f t="shared" ca="1" si="3"/>
        <v>0</v>
      </c>
      <c r="L53" s="18">
        <f t="shared" ca="1" si="3"/>
        <v>0</v>
      </c>
      <c r="M53" s="19">
        <f t="shared" ca="1" si="7"/>
        <v>0</v>
      </c>
    </row>
    <row r="54" spans="1:13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8">
        <f t="shared" ca="1" si="3"/>
        <v>0</v>
      </c>
      <c r="L54" s="18">
        <f t="shared" ca="1" si="3"/>
        <v>0</v>
      </c>
      <c r="M54" s="19">
        <f ca="1">+SUM(D54:L54)</f>
        <v>0</v>
      </c>
    </row>
    <row r="55" spans="1:13" ht="12.75" customHeight="1">
      <c r="A55" s="55" t="s">
        <v>244</v>
      </c>
      <c r="B55" s="17">
        <v>2005</v>
      </c>
      <c r="C55" s="56" t="s">
        <v>242</v>
      </c>
      <c r="D55" s="18">
        <f t="shared" ref="D55:L70" ca="1" si="8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8"/>
        <v>0</v>
      </c>
      <c r="F55" s="18">
        <f t="shared" ca="1" si="8"/>
        <v>0</v>
      </c>
      <c r="G55" s="18">
        <f t="shared" ca="1" si="8"/>
        <v>0</v>
      </c>
      <c r="H55" s="18">
        <f t="shared" ca="1" si="8"/>
        <v>0</v>
      </c>
      <c r="I55" s="18">
        <f t="shared" ca="1" si="8"/>
        <v>0</v>
      </c>
      <c r="J55" s="18">
        <f t="shared" ca="1" si="8"/>
        <v>0</v>
      </c>
      <c r="K55" s="18">
        <f t="shared" ca="1" si="8"/>
        <v>0</v>
      </c>
      <c r="L55" s="18">
        <f t="shared" ca="1" si="8"/>
        <v>0</v>
      </c>
      <c r="M55" s="19">
        <f ca="1">+SUM(D55:L55)</f>
        <v>0</v>
      </c>
    </row>
    <row r="56" spans="1:13" ht="12.75" customHeight="1">
      <c r="A56" s="55" t="s">
        <v>246</v>
      </c>
      <c r="B56" s="17">
        <v>2006</v>
      </c>
      <c r="C56" s="56" t="s">
        <v>247</v>
      </c>
      <c r="D56" s="18">
        <f t="shared" ca="1" si="8"/>
        <v>0</v>
      </c>
      <c r="E56" s="18">
        <f t="shared" ca="1" si="8"/>
        <v>0</v>
      </c>
      <c r="F56" s="18">
        <f t="shared" ca="1" si="8"/>
        <v>0</v>
      </c>
      <c r="G56" s="18">
        <f t="shared" ca="1" si="8"/>
        <v>0</v>
      </c>
      <c r="H56" s="18">
        <f t="shared" ca="1" si="8"/>
        <v>0</v>
      </c>
      <c r="I56" s="18">
        <f t="shared" ca="1" si="8"/>
        <v>0</v>
      </c>
      <c r="J56" s="18">
        <f t="shared" ca="1" si="8"/>
        <v>0</v>
      </c>
      <c r="K56" s="18">
        <f t="shared" ca="1" si="8"/>
        <v>0</v>
      </c>
      <c r="L56" s="18">
        <f t="shared" ca="1" si="8"/>
        <v>0</v>
      </c>
      <c r="M56" s="19">
        <f ca="1">+SUM(D56:L56)</f>
        <v>0</v>
      </c>
    </row>
    <row r="57" spans="1:13" ht="12.75" customHeight="1">
      <c r="A57" s="55" t="s">
        <v>249</v>
      </c>
      <c r="B57" s="17">
        <v>2007</v>
      </c>
      <c r="C57" s="56" t="s">
        <v>242</v>
      </c>
      <c r="D57" s="18">
        <f t="shared" ca="1" si="8"/>
        <v>0</v>
      </c>
      <c r="E57" s="18">
        <f t="shared" ca="1" si="8"/>
        <v>0</v>
      </c>
      <c r="F57" s="18">
        <f t="shared" ca="1" si="8"/>
        <v>0</v>
      </c>
      <c r="G57" s="18">
        <f t="shared" ca="1" si="8"/>
        <v>0</v>
      </c>
      <c r="H57" s="18">
        <f t="shared" ca="1" si="8"/>
        <v>0</v>
      </c>
      <c r="I57" s="18">
        <f t="shared" ca="1" si="8"/>
        <v>0</v>
      </c>
      <c r="J57" s="18">
        <f t="shared" ca="1" si="8"/>
        <v>0</v>
      </c>
      <c r="K57" s="18">
        <f t="shared" ca="1" si="8"/>
        <v>0</v>
      </c>
      <c r="L57" s="18">
        <f t="shared" ca="1" si="8"/>
        <v>0</v>
      </c>
      <c r="M57" s="19">
        <f ca="1">+SUM(D57:L57)</f>
        <v>0</v>
      </c>
    </row>
    <row r="58" spans="1:13" ht="12.75" customHeight="1">
      <c r="A58" s="55" t="s">
        <v>251</v>
      </c>
      <c r="B58" s="17">
        <v>2008</v>
      </c>
      <c r="C58" s="56" t="s">
        <v>242</v>
      </c>
      <c r="D58" s="18">
        <f t="shared" ca="1" si="8"/>
        <v>0</v>
      </c>
      <c r="E58" s="18">
        <f t="shared" ca="1" si="8"/>
        <v>0</v>
      </c>
      <c r="F58" s="18">
        <f t="shared" ca="1" si="8"/>
        <v>0</v>
      </c>
      <c r="G58" s="18">
        <f t="shared" ca="1" si="8"/>
        <v>0</v>
      </c>
      <c r="H58" s="18">
        <f t="shared" ca="1" si="8"/>
        <v>0</v>
      </c>
      <c r="I58" s="18">
        <f t="shared" ca="1" si="8"/>
        <v>0</v>
      </c>
      <c r="J58" s="18">
        <f t="shared" ca="1" si="8"/>
        <v>0</v>
      </c>
      <c r="K58" s="18">
        <f t="shared" ca="1" si="8"/>
        <v>0</v>
      </c>
      <c r="L58" s="18">
        <f t="shared" ca="1" si="8"/>
        <v>0</v>
      </c>
      <c r="M58" s="19">
        <f ca="1">+SUM(D58:L58)</f>
        <v>0</v>
      </c>
    </row>
    <row r="59" spans="1:13" ht="12.75" customHeight="1">
      <c r="A59" s="55" t="s">
        <v>253</v>
      </c>
      <c r="B59" s="17">
        <v>3001</v>
      </c>
      <c r="C59" s="56" t="s">
        <v>247</v>
      </c>
      <c r="D59" s="18">
        <f t="shared" ca="1" si="8"/>
        <v>0</v>
      </c>
      <c r="E59" s="18">
        <f t="shared" ca="1" si="8"/>
        <v>0</v>
      </c>
      <c r="F59" s="18">
        <f t="shared" ca="1" si="8"/>
        <v>0</v>
      </c>
      <c r="G59" s="18">
        <f t="shared" ca="1" si="8"/>
        <v>0</v>
      </c>
      <c r="H59" s="18">
        <f t="shared" ca="1" si="8"/>
        <v>0</v>
      </c>
      <c r="I59" s="18">
        <f t="shared" ca="1" si="8"/>
        <v>0</v>
      </c>
      <c r="J59" s="18">
        <f t="shared" ca="1" si="8"/>
        <v>0</v>
      </c>
      <c r="K59" s="18">
        <f t="shared" ca="1" si="8"/>
        <v>0</v>
      </c>
      <c r="L59" s="18">
        <f t="shared" ca="1" si="8"/>
        <v>0</v>
      </c>
      <c r="M59" s="19">
        <f t="shared" ref="M59:M72" ca="1" si="9">+SUM(D59:L59)</f>
        <v>0</v>
      </c>
    </row>
    <row r="60" spans="1:13" ht="12.75" customHeight="1">
      <c r="A60" s="55" t="s">
        <v>255</v>
      </c>
      <c r="B60" s="17">
        <v>3002</v>
      </c>
      <c r="C60" s="56" t="s">
        <v>247</v>
      </c>
      <c r="D60" s="18">
        <f t="shared" ca="1" si="8"/>
        <v>0</v>
      </c>
      <c r="E60" s="18">
        <f t="shared" ca="1" si="8"/>
        <v>0</v>
      </c>
      <c r="F60" s="18">
        <f t="shared" ca="1" si="8"/>
        <v>0</v>
      </c>
      <c r="G60" s="18">
        <f t="shared" ca="1" si="8"/>
        <v>0</v>
      </c>
      <c r="H60" s="18">
        <f t="shared" ca="1" si="8"/>
        <v>0</v>
      </c>
      <c r="I60" s="18">
        <f t="shared" ca="1" si="8"/>
        <v>0</v>
      </c>
      <c r="J60" s="18">
        <f t="shared" ca="1" si="8"/>
        <v>0</v>
      </c>
      <c r="K60" s="18">
        <f t="shared" ca="1" si="8"/>
        <v>0</v>
      </c>
      <c r="L60" s="18">
        <f t="shared" ca="1" si="8"/>
        <v>0</v>
      </c>
      <c r="M60" s="19">
        <f t="shared" ca="1" si="9"/>
        <v>0</v>
      </c>
    </row>
    <row r="61" spans="1:13" ht="12.75" customHeight="1">
      <c r="A61" s="55" t="s">
        <v>257</v>
      </c>
      <c r="B61" s="17">
        <v>3003</v>
      </c>
      <c r="C61" s="56" t="s">
        <v>247</v>
      </c>
      <c r="D61" s="18">
        <f t="shared" ca="1" si="8"/>
        <v>0</v>
      </c>
      <c r="E61" s="18">
        <f t="shared" ca="1" si="8"/>
        <v>0</v>
      </c>
      <c r="F61" s="18">
        <f t="shared" ca="1" si="8"/>
        <v>0</v>
      </c>
      <c r="G61" s="18">
        <f t="shared" ca="1" si="8"/>
        <v>0</v>
      </c>
      <c r="H61" s="18">
        <f t="shared" ca="1" si="8"/>
        <v>0</v>
      </c>
      <c r="I61" s="18">
        <f t="shared" ca="1" si="8"/>
        <v>0</v>
      </c>
      <c r="J61" s="18">
        <f t="shared" ca="1" si="8"/>
        <v>0</v>
      </c>
      <c r="K61" s="18">
        <f t="shared" ca="1" si="8"/>
        <v>0</v>
      </c>
      <c r="L61" s="18">
        <f t="shared" ca="1" si="8"/>
        <v>0</v>
      </c>
      <c r="M61" s="19">
        <f t="shared" ca="1" si="9"/>
        <v>0</v>
      </c>
    </row>
    <row r="62" spans="1:13" ht="12.75" customHeight="1">
      <c r="A62" s="55" t="s">
        <v>259</v>
      </c>
      <c r="B62" s="17">
        <v>3004</v>
      </c>
      <c r="C62" s="56" t="s">
        <v>247</v>
      </c>
      <c r="D62" s="18">
        <f t="shared" ca="1" si="8"/>
        <v>0</v>
      </c>
      <c r="E62" s="18">
        <f t="shared" ca="1" si="8"/>
        <v>0</v>
      </c>
      <c r="F62" s="18">
        <f t="shared" ca="1" si="8"/>
        <v>0</v>
      </c>
      <c r="G62" s="18">
        <f t="shared" ca="1" si="8"/>
        <v>0</v>
      </c>
      <c r="H62" s="18">
        <f t="shared" ca="1" si="8"/>
        <v>0</v>
      </c>
      <c r="I62" s="18">
        <f t="shared" ca="1" si="8"/>
        <v>0</v>
      </c>
      <c r="J62" s="18">
        <f t="shared" ca="1" si="8"/>
        <v>0</v>
      </c>
      <c r="K62" s="18">
        <f t="shared" ca="1" si="8"/>
        <v>0</v>
      </c>
      <c r="L62" s="18">
        <f t="shared" ca="1" si="8"/>
        <v>0</v>
      </c>
      <c r="M62" s="19">
        <f t="shared" ca="1" si="9"/>
        <v>0</v>
      </c>
    </row>
    <row r="63" spans="1:13" ht="12.75" customHeight="1">
      <c r="A63" s="55" t="s">
        <v>261</v>
      </c>
      <c r="B63" s="17">
        <v>3005</v>
      </c>
      <c r="C63" s="56" t="s">
        <v>247</v>
      </c>
      <c r="D63" s="18">
        <f t="shared" ca="1" si="8"/>
        <v>0</v>
      </c>
      <c r="E63" s="18">
        <f t="shared" ca="1" si="8"/>
        <v>0</v>
      </c>
      <c r="F63" s="18">
        <f t="shared" ca="1" si="8"/>
        <v>0</v>
      </c>
      <c r="G63" s="18">
        <f t="shared" ca="1" si="8"/>
        <v>0</v>
      </c>
      <c r="H63" s="18">
        <f t="shared" ca="1" si="8"/>
        <v>0</v>
      </c>
      <c r="I63" s="18">
        <f t="shared" ca="1" si="8"/>
        <v>0</v>
      </c>
      <c r="J63" s="18">
        <f t="shared" ca="1" si="8"/>
        <v>0</v>
      </c>
      <c r="K63" s="18">
        <f t="shared" ca="1" si="8"/>
        <v>0</v>
      </c>
      <c r="L63" s="18">
        <f t="shared" ca="1" si="8"/>
        <v>0</v>
      </c>
      <c r="M63" s="19">
        <f t="shared" ca="1" si="9"/>
        <v>0</v>
      </c>
    </row>
    <row r="64" spans="1:13" ht="12.75" customHeight="1">
      <c r="A64" s="55" t="s">
        <v>263</v>
      </c>
      <c r="B64" s="17">
        <v>3006</v>
      </c>
      <c r="C64" s="56" t="s">
        <v>247</v>
      </c>
      <c r="D64" s="18">
        <f t="shared" ca="1" si="8"/>
        <v>0</v>
      </c>
      <c r="E64" s="18">
        <f t="shared" ca="1" si="8"/>
        <v>0</v>
      </c>
      <c r="F64" s="18">
        <f t="shared" ca="1" si="8"/>
        <v>0</v>
      </c>
      <c r="G64" s="18">
        <f t="shared" ca="1" si="8"/>
        <v>0</v>
      </c>
      <c r="H64" s="18">
        <f t="shared" ca="1" si="8"/>
        <v>0</v>
      </c>
      <c r="I64" s="18">
        <f t="shared" ca="1" si="8"/>
        <v>0</v>
      </c>
      <c r="J64" s="18">
        <f t="shared" ca="1" si="8"/>
        <v>0</v>
      </c>
      <c r="K64" s="18">
        <f t="shared" ca="1" si="8"/>
        <v>0</v>
      </c>
      <c r="L64" s="18">
        <f t="shared" ca="1" si="8"/>
        <v>0</v>
      </c>
      <c r="M64" s="19">
        <f t="shared" ca="1" si="9"/>
        <v>0</v>
      </c>
    </row>
    <row r="65" spans="1:13" ht="12.75" customHeight="1">
      <c r="A65" s="55" t="s">
        <v>265</v>
      </c>
      <c r="B65" s="17">
        <v>3007</v>
      </c>
      <c r="C65" s="56" t="s">
        <v>247</v>
      </c>
      <c r="D65" s="18">
        <f t="shared" ca="1" si="8"/>
        <v>0</v>
      </c>
      <c r="E65" s="18">
        <f t="shared" ca="1" si="8"/>
        <v>0</v>
      </c>
      <c r="F65" s="18">
        <f t="shared" ca="1" si="8"/>
        <v>0</v>
      </c>
      <c r="G65" s="18">
        <f t="shared" ca="1" si="8"/>
        <v>0</v>
      </c>
      <c r="H65" s="18">
        <f t="shared" ca="1" si="8"/>
        <v>0</v>
      </c>
      <c r="I65" s="18">
        <f t="shared" ca="1" si="8"/>
        <v>0</v>
      </c>
      <c r="J65" s="18">
        <f t="shared" ca="1" si="8"/>
        <v>0</v>
      </c>
      <c r="K65" s="18">
        <f t="shared" ca="1" si="8"/>
        <v>0</v>
      </c>
      <c r="L65" s="18">
        <f t="shared" ca="1" si="8"/>
        <v>0</v>
      </c>
      <c r="M65" s="19">
        <f t="shared" ca="1" si="9"/>
        <v>0</v>
      </c>
    </row>
    <row r="66" spans="1:13" ht="12.75" customHeight="1">
      <c r="A66" s="55" t="s">
        <v>267</v>
      </c>
      <c r="B66" s="17">
        <v>3008</v>
      </c>
      <c r="C66" s="56" t="s">
        <v>247</v>
      </c>
      <c r="D66" s="18">
        <f t="shared" ca="1" si="8"/>
        <v>0</v>
      </c>
      <c r="E66" s="18">
        <f t="shared" ca="1" si="8"/>
        <v>0</v>
      </c>
      <c r="F66" s="18">
        <f t="shared" ca="1" si="8"/>
        <v>0</v>
      </c>
      <c r="G66" s="18">
        <f t="shared" ca="1" si="8"/>
        <v>0</v>
      </c>
      <c r="H66" s="18">
        <f t="shared" ca="1" si="8"/>
        <v>0</v>
      </c>
      <c r="I66" s="18">
        <f t="shared" ca="1" si="8"/>
        <v>0</v>
      </c>
      <c r="J66" s="18">
        <f t="shared" ca="1" si="8"/>
        <v>0</v>
      </c>
      <c r="K66" s="18">
        <f t="shared" ca="1" si="8"/>
        <v>0</v>
      </c>
      <c r="L66" s="18">
        <f t="shared" ca="1" si="8"/>
        <v>0</v>
      </c>
      <c r="M66" s="19">
        <f t="shared" ca="1" si="9"/>
        <v>0</v>
      </c>
    </row>
    <row r="67" spans="1:13" ht="12.75" customHeight="1">
      <c r="A67" s="55" t="s">
        <v>269</v>
      </c>
      <c r="B67" s="17">
        <v>3009</v>
      </c>
      <c r="C67" s="56" t="s">
        <v>247</v>
      </c>
      <c r="D67" s="18">
        <f t="shared" ca="1" si="8"/>
        <v>0</v>
      </c>
      <c r="E67" s="18">
        <f t="shared" ca="1" si="8"/>
        <v>0</v>
      </c>
      <c r="F67" s="18">
        <f t="shared" ca="1" si="8"/>
        <v>0</v>
      </c>
      <c r="G67" s="18">
        <f t="shared" ca="1" si="8"/>
        <v>0</v>
      </c>
      <c r="H67" s="18">
        <f t="shared" ca="1" si="8"/>
        <v>0</v>
      </c>
      <c r="I67" s="18">
        <f t="shared" ca="1" si="8"/>
        <v>0</v>
      </c>
      <c r="J67" s="18">
        <f t="shared" ca="1" si="8"/>
        <v>0</v>
      </c>
      <c r="K67" s="18">
        <f t="shared" ca="1" si="8"/>
        <v>0</v>
      </c>
      <c r="L67" s="18">
        <f t="shared" ca="1" si="8"/>
        <v>0</v>
      </c>
      <c r="M67" s="19">
        <f t="shared" ca="1" si="9"/>
        <v>0</v>
      </c>
    </row>
    <row r="68" spans="1:13" ht="12.75" customHeight="1">
      <c r="A68" s="55" t="s">
        <v>271</v>
      </c>
      <c r="B68" s="17">
        <v>3011</v>
      </c>
      <c r="C68" s="56" t="s">
        <v>247</v>
      </c>
      <c r="D68" s="18">
        <f t="shared" ca="1" si="8"/>
        <v>0</v>
      </c>
      <c r="E68" s="18">
        <f t="shared" ca="1" si="8"/>
        <v>0</v>
      </c>
      <c r="F68" s="18">
        <f t="shared" ca="1" si="8"/>
        <v>0</v>
      </c>
      <c r="G68" s="18">
        <f t="shared" ca="1" si="8"/>
        <v>0</v>
      </c>
      <c r="H68" s="18">
        <f t="shared" ca="1" si="8"/>
        <v>0</v>
      </c>
      <c r="I68" s="18">
        <f t="shared" ca="1" si="8"/>
        <v>0</v>
      </c>
      <c r="J68" s="18">
        <f t="shared" ca="1" si="8"/>
        <v>0</v>
      </c>
      <c r="K68" s="18">
        <f t="shared" ca="1" si="8"/>
        <v>0</v>
      </c>
      <c r="L68" s="18">
        <f t="shared" ca="1" si="8"/>
        <v>0</v>
      </c>
      <c r="M68" s="19">
        <f t="shared" ca="1" si="9"/>
        <v>0</v>
      </c>
    </row>
    <row r="69" spans="1:13" ht="12.75" customHeight="1">
      <c r="A69" s="55" t="s">
        <v>273</v>
      </c>
      <c r="B69" s="17">
        <v>3012</v>
      </c>
      <c r="C69" s="56" t="s">
        <v>247</v>
      </c>
      <c r="D69" s="18">
        <f t="shared" ca="1" si="8"/>
        <v>0</v>
      </c>
      <c r="E69" s="18">
        <f t="shared" ca="1" si="8"/>
        <v>0</v>
      </c>
      <c r="F69" s="18">
        <f t="shared" ca="1" si="8"/>
        <v>0</v>
      </c>
      <c r="G69" s="18">
        <f t="shared" ca="1" si="8"/>
        <v>0</v>
      </c>
      <c r="H69" s="18">
        <f t="shared" ca="1" si="8"/>
        <v>0</v>
      </c>
      <c r="I69" s="18">
        <f t="shared" ca="1" si="8"/>
        <v>0</v>
      </c>
      <c r="J69" s="18">
        <f t="shared" ca="1" si="8"/>
        <v>0</v>
      </c>
      <c r="K69" s="18">
        <f t="shared" ca="1" si="8"/>
        <v>0</v>
      </c>
      <c r="L69" s="18">
        <f t="shared" ca="1" si="8"/>
        <v>0</v>
      </c>
      <c r="M69" s="19">
        <f t="shared" ca="1" si="9"/>
        <v>0</v>
      </c>
    </row>
    <row r="70" spans="1:13" ht="12.75" customHeight="1">
      <c r="A70" s="55" t="s">
        <v>275</v>
      </c>
      <c r="B70" s="17">
        <v>3016</v>
      </c>
      <c r="C70" s="56" t="s">
        <v>247</v>
      </c>
      <c r="D70" s="18">
        <f t="shared" ca="1" si="8"/>
        <v>0</v>
      </c>
      <c r="E70" s="18">
        <f t="shared" ca="1" si="8"/>
        <v>0</v>
      </c>
      <c r="F70" s="18">
        <f t="shared" ca="1" si="8"/>
        <v>0</v>
      </c>
      <c r="G70" s="18">
        <f t="shared" ca="1" si="8"/>
        <v>0</v>
      </c>
      <c r="H70" s="18">
        <f t="shared" ca="1" si="8"/>
        <v>0</v>
      </c>
      <c r="I70" s="18">
        <f t="shared" ca="1" si="8"/>
        <v>0</v>
      </c>
      <c r="J70" s="18">
        <f t="shared" ca="1" si="8"/>
        <v>0</v>
      </c>
      <c r="K70" s="18">
        <f t="shared" ca="1" si="8"/>
        <v>0</v>
      </c>
      <c r="L70" s="18">
        <f t="shared" ca="1" si="8"/>
        <v>0</v>
      </c>
      <c r="M70" s="19">
        <f t="shared" ca="1" si="9"/>
        <v>0</v>
      </c>
    </row>
    <row r="71" spans="1:13" ht="12.75" customHeight="1">
      <c r="A71" s="55" t="s">
        <v>277</v>
      </c>
      <c r="B71" s="17">
        <v>3017</v>
      </c>
      <c r="C71" s="56" t="s">
        <v>247</v>
      </c>
      <c r="D71" s="18">
        <f t="shared" ref="D71:L72" ca="1" si="10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0"/>
        <v>0</v>
      </c>
      <c r="F71" s="18">
        <f t="shared" ca="1" si="10"/>
        <v>0</v>
      </c>
      <c r="G71" s="18">
        <f t="shared" ca="1" si="10"/>
        <v>0</v>
      </c>
      <c r="H71" s="18">
        <f t="shared" ca="1" si="10"/>
        <v>0</v>
      </c>
      <c r="I71" s="18">
        <f t="shared" ca="1" si="10"/>
        <v>0</v>
      </c>
      <c r="J71" s="18">
        <f t="shared" ca="1" si="10"/>
        <v>0</v>
      </c>
      <c r="K71" s="18">
        <f t="shared" ca="1" si="10"/>
        <v>0</v>
      </c>
      <c r="L71" s="18">
        <f t="shared" ca="1" si="10"/>
        <v>0</v>
      </c>
      <c r="M71" s="19">
        <f t="shared" ca="1" si="9"/>
        <v>0</v>
      </c>
    </row>
    <row r="72" spans="1:13" ht="12.75" customHeight="1">
      <c r="A72" s="55" t="s">
        <v>279</v>
      </c>
      <c r="B72" s="17">
        <v>3018</v>
      </c>
      <c r="C72" s="56" t="s">
        <v>247</v>
      </c>
      <c r="D72" s="18">
        <f t="shared" ca="1" si="10"/>
        <v>0</v>
      </c>
      <c r="E72" s="18">
        <f t="shared" ca="1" si="10"/>
        <v>0</v>
      </c>
      <c r="F72" s="18">
        <f t="shared" ca="1" si="10"/>
        <v>0</v>
      </c>
      <c r="G72" s="18">
        <f t="shared" ca="1" si="10"/>
        <v>0</v>
      </c>
      <c r="H72" s="18">
        <f t="shared" ca="1" si="10"/>
        <v>0</v>
      </c>
      <c r="I72" s="18">
        <f t="shared" ca="1" si="10"/>
        <v>0</v>
      </c>
      <c r="J72" s="18">
        <f t="shared" ca="1" si="10"/>
        <v>0</v>
      </c>
      <c r="K72" s="18">
        <f t="shared" ca="1" si="10"/>
        <v>0</v>
      </c>
      <c r="L72" s="18">
        <f t="shared" ca="1" si="10"/>
        <v>0</v>
      </c>
      <c r="M72" s="19">
        <f t="shared" ca="1" si="9"/>
        <v>0</v>
      </c>
    </row>
    <row r="73" spans="1:13" ht="13.8">
      <c r="A73" s="57" t="s">
        <v>281</v>
      </c>
      <c r="B73" s="47">
        <v>9000</v>
      </c>
      <c r="C73" s="56" t="s">
        <v>282</v>
      </c>
      <c r="D73" s="48">
        <f t="shared" ref="D73:M73" ca="1" si="11">SUMIF($C$7:$C$72,"HD",D$7:D$72)</f>
        <v>5139497942.2716713</v>
      </c>
      <c r="E73" s="48">
        <f t="shared" ca="1" si="11"/>
        <v>325790284.44</v>
      </c>
      <c r="F73" s="48">
        <f t="shared" ca="1" si="11"/>
        <v>5739118.1600000001</v>
      </c>
      <c r="G73" s="48">
        <f t="shared" ca="1" si="11"/>
        <v>0</v>
      </c>
      <c r="H73" s="48">
        <f t="shared" ca="1" si="11"/>
        <v>0</v>
      </c>
      <c r="I73" s="48">
        <f t="shared" ca="1" si="11"/>
        <v>5546209.7699999996</v>
      </c>
      <c r="J73" s="48">
        <f t="shared" ca="1" si="11"/>
        <v>948242.98</v>
      </c>
      <c r="K73" s="48">
        <f t="shared" ca="1" si="11"/>
        <v>39660868.740161195</v>
      </c>
      <c r="L73" s="48">
        <f t="shared" ca="1" si="11"/>
        <v>520368668.36035317</v>
      </c>
      <c r="M73" s="48">
        <f t="shared" ca="1" si="11"/>
        <v>6037551334.7221861</v>
      </c>
    </row>
    <row r="74" spans="1:13" ht="13.8">
      <c r="A74" s="57" t="s">
        <v>284</v>
      </c>
      <c r="B74" s="47">
        <v>9001</v>
      </c>
      <c r="C74" s="56" t="s">
        <v>285</v>
      </c>
      <c r="D74" s="48">
        <f t="shared" ref="D74:M74" ca="1" si="12">SUMIF($C$7:$C$72,"H",D$7:D$72)+SUMIF($C$7:$C$72,"E",D$7:D$72)</f>
        <v>0</v>
      </c>
      <c r="E74" s="48">
        <f t="shared" ca="1" si="12"/>
        <v>0</v>
      </c>
      <c r="F74" s="48">
        <f t="shared" ca="1" si="12"/>
        <v>0</v>
      </c>
      <c r="G74" s="48">
        <f t="shared" ca="1" si="12"/>
        <v>0</v>
      </c>
      <c r="H74" s="48">
        <f t="shared" ca="1" si="12"/>
        <v>0</v>
      </c>
      <c r="I74" s="48">
        <f t="shared" ca="1" si="12"/>
        <v>0</v>
      </c>
      <c r="J74" s="48">
        <f t="shared" ca="1" si="12"/>
        <v>0</v>
      </c>
      <c r="K74" s="48">
        <f t="shared" ca="1" si="12"/>
        <v>0</v>
      </c>
      <c r="L74" s="48">
        <f t="shared" ca="1" si="12"/>
        <v>0</v>
      </c>
      <c r="M74" s="48">
        <f t="shared" ca="1" si="12"/>
        <v>0</v>
      </c>
    </row>
    <row r="75" spans="1:13" ht="13.8">
      <c r="A75" s="57" t="s">
        <v>287</v>
      </c>
      <c r="B75" s="47">
        <v>9003</v>
      </c>
      <c r="C75" s="56" t="s">
        <v>288</v>
      </c>
      <c r="D75" s="48">
        <f t="shared" ref="D75:M75" ca="1" si="13">D73+D74</f>
        <v>5139497942.2716713</v>
      </c>
      <c r="E75" s="48">
        <f t="shared" ca="1" si="13"/>
        <v>325790284.44</v>
      </c>
      <c r="F75" s="48">
        <f t="shared" ca="1" si="13"/>
        <v>5739118.1600000001</v>
      </c>
      <c r="G75" s="48">
        <f t="shared" ca="1" si="13"/>
        <v>0</v>
      </c>
      <c r="H75" s="48">
        <f t="shared" ca="1" si="13"/>
        <v>0</v>
      </c>
      <c r="I75" s="48">
        <f t="shared" ca="1" si="13"/>
        <v>5546209.7699999996</v>
      </c>
      <c r="J75" s="48">
        <f t="shared" ca="1" si="13"/>
        <v>948242.98</v>
      </c>
      <c r="K75" s="48">
        <f t="shared" ca="1" si="13"/>
        <v>39660868.740161195</v>
      </c>
      <c r="L75" s="48">
        <f t="shared" ca="1" si="13"/>
        <v>520368668.36035317</v>
      </c>
      <c r="M75" s="48">
        <f t="shared" ca="1" si="13"/>
        <v>6037551334.7221861</v>
      </c>
    </row>
  </sheetData>
  <mergeCells count="1">
    <mergeCell ref="E2:G2"/>
  </mergeCells>
  <dataValidations count="2">
    <dataValidation type="list" allowBlank="1" showInputMessage="1" showErrorMessage="1" sqref="B2" xr:uid="{F0956301-C1B9-4F7E-A06F-35599E1C6CD0}">
      <formula1>"Toplam,Direkt,Endirekt"</formula1>
    </dataValidation>
    <dataValidation type="list" allowBlank="1" showInputMessage="1" showErrorMessage="1" sqref="C2" xr:uid="{0044A412-4110-4F85-ADFB-C50E173BD3C0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F1BC1-0959-49D1-A983-B7C86C66A232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118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760</v>
      </c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118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D70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18269113.34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3622865.59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421808224.85006899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956985199.10140002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16563848.59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79059447.859999999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747448.91411525244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</row>
    <row r="17" spans="1: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183404253</v>
      </c>
    </row>
    <row r="18" spans="1: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394215.94</v>
      </c>
    </row>
    <row r="19" spans="1: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</row>
    <row r="20" spans="1: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98888684.269999981</v>
      </c>
    </row>
    <row r="21" spans="1: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95766656.190000013</v>
      </c>
    </row>
    <row r="22" spans="1: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212842013.61999997</v>
      </c>
    </row>
    <row r="23" spans="1:4" ht="12.75" customHeight="1">
      <c r="A23" s="55" t="s">
        <v>179</v>
      </c>
      <c r="B23" s="17">
        <v>1022</v>
      </c>
      <c r="C23" s="56" t="s">
        <v>147</v>
      </c>
      <c r="D23" s="18">
        <f t="shared" ca="1" si="0"/>
        <v>143835558.22</v>
      </c>
    </row>
    <row r="24" spans="1:4" ht="12.75" customHeight="1">
      <c r="A24" s="55" t="s">
        <v>181</v>
      </c>
      <c r="B24" s="17">
        <v>1025</v>
      </c>
      <c r="C24" s="56" t="s">
        <v>147</v>
      </c>
      <c r="D24" s="18">
        <f t="shared" ca="1" si="0"/>
        <v>31388773.069998764</v>
      </c>
    </row>
    <row r="25" spans="1:4" ht="12.75" customHeight="1">
      <c r="A25" s="55" t="s">
        <v>183</v>
      </c>
      <c r="B25" s="17">
        <v>1027</v>
      </c>
      <c r="C25" s="56" t="s">
        <v>147</v>
      </c>
      <c r="D25" s="18">
        <f t="shared" ca="1" si="0"/>
        <v>1398663.8748909994</v>
      </c>
    </row>
    <row r="26" spans="1:4" ht="12.75" customHeight="1">
      <c r="A26" s="55" t="s">
        <v>185</v>
      </c>
      <c r="B26" s="17">
        <v>1028</v>
      </c>
      <c r="C26" s="56" t="s">
        <v>147</v>
      </c>
      <c r="D26" s="18">
        <f t="shared" ca="1" si="0"/>
        <v>7166177.5499999998</v>
      </c>
    </row>
    <row r="27" spans="1:4" ht="12.75" customHeight="1">
      <c r="A27" s="55" t="s">
        <v>187</v>
      </c>
      <c r="B27" s="17">
        <v>1030</v>
      </c>
      <c r="C27" s="56" t="s">
        <v>147</v>
      </c>
      <c r="D27" s="18">
        <f t="shared" ca="1" si="0"/>
        <v>71272478.219999999</v>
      </c>
    </row>
    <row r="28" spans="1:4" ht="12.75" customHeight="1">
      <c r="A28" s="55" t="s">
        <v>189</v>
      </c>
      <c r="B28" s="17">
        <v>1031</v>
      </c>
      <c r="C28" s="56" t="s">
        <v>147</v>
      </c>
      <c r="D28" s="18">
        <f t="shared" ca="1" si="0"/>
        <v>19168715.559999999</v>
      </c>
    </row>
    <row r="29" spans="1:4" ht="12.75" customHeight="1">
      <c r="A29" s="55" t="s">
        <v>191</v>
      </c>
      <c r="B29" s="17">
        <v>1032</v>
      </c>
      <c r="C29" s="56" t="s">
        <v>147</v>
      </c>
      <c r="D29" s="18">
        <f t="shared" ca="1" si="0"/>
        <v>827933841.17180002</v>
      </c>
    </row>
    <row r="30" spans="1:4" ht="12.75" customHeight="1">
      <c r="A30" s="55" t="s">
        <v>193</v>
      </c>
      <c r="B30" s="17">
        <v>1034</v>
      </c>
      <c r="C30" s="56" t="s">
        <v>147</v>
      </c>
      <c r="D30" s="18">
        <f t="shared" ca="1" si="0"/>
        <v>11814393.42000022</v>
      </c>
    </row>
    <row r="31" spans="1:4" ht="12.75" customHeight="1">
      <c r="A31" s="55" t="s">
        <v>195</v>
      </c>
      <c r="B31" s="17">
        <v>1035</v>
      </c>
      <c r="C31" s="56" t="s">
        <v>147</v>
      </c>
      <c r="D31" s="18">
        <f t="shared" ca="1" si="0"/>
        <v>401227603.32396799</v>
      </c>
    </row>
    <row r="32" spans="1:4" ht="12.75" customHeight="1">
      <c r="A32" s="55" t="s">
        <v>197</v>
      </c>
      <c r="B32" s="17">
        <v>1036</v>
      </c>
      <c r="C32" s="56" t="s">
        <v>147</v>
      </c>
      <c r="D32" s="18">
        <f t="shared" ca="1" si="0"/>
        <v>39231578.250000089</v>
      </c>
    </row>
    <row r="33" spans="1:4" ht="12.75" customHeight="1">
      <c r="A33" s="55" t="s">
        <v>199</v>
      </c>
      <c r="B33" s="17">
        <v>1037</v>
      </c>
      <c r="C33" s="56" t="s">
        <v>147</v>
      </c>
      <c r="D33" s="18">
        <f t="shared" ca="1" si="0"/>
        <v>8502462.1100016218</v>
      </c>
    </row>
    <row r="34" spans="1:4" ht="12.75" customHeight="1">
      <c r="A34" s="55" t="s">
        <v>201</v>
      </c>
      <c r="B34" s="17">
        <v>1038</v>
      </c>
      <c r="C34" s="56" t="s">
        <v>147</v>
      </c>
      <c r="D34" s="18">
        <f t="shared" ca="1" si="0"/>
        <v>7497997.2399999993</v>
      </c>
    </row>
    <row r="35" spans="1:4" ht="12.75" customHeight="1">
      <c r="A35" s="55" t="s">
        <v>203</v>
      </c>
      <c r="B35" s="17">
        <v>1039</v>
      </c>
      <c r="C35" s="56" t="s">
        <v>147</v>
      </c>
      <c r="D35" s="18">
        <f t="shared" ca="1" si="0"/>
        <v>0</v>
      </c>
    </row>
    <row r="36" spans="1:4" ht="12.75" customHeight="1">
      <c r="A36" s="55" t="s">
        <v>205</v>
      </c>
      <c r="B36" s="17">
        <v>1040</v>
      </c>
      <c r="C36" s="56" t="s">
        <v>147</v>
      </c>
      <c r="D36" s="18">
        <f t="shared" ca="1" si="0"/>
        <v>0</v>
      </c>
    </row>
    <row r="37" spans="1:4" ht="12.75" customHeight="1">
      <c r="A37" s="55" t="s">
        <v>207</v>
      </c>
      <c r="B37" s="17">
        <v>1043</v>
      </c>
      <c r="C37" s="56" t="s">
        <v>147</v>
      </c>
      <c r="D37" s="18">
        <f t="shared" ca="1" si="0"/>
        <v>24192457.649999999</v>
      </c>
    </row>
    <row r="38" spans="1:4" ht="12.75" customHeight="1">
      <c r="A38" s="55" t="s">
        <v>209</v>
      </c>
      <c r="B38" s="17">
        <v>1044</v>
      </c>
      <c r="C38" s="56" t="s">
        <v>147</v>
      </c>
      <c r="D38" s="18">
        <f t="shared" ca="1" si="0"/>
        <v>15825089.310000001</v>
      </c>
    </row>
    <row r="39" spans="1:4" ht="12.75" customHeight="1">
      <c r="A39" s="55" t="s">
        <v>211</v>
      </c>
      <c r="B39" s="17">
        <v>1045</v>
      </c>
      <c r="C39" s="56" t="s">
        <v>147</v>
      </c>
      <c r="D39" s="18">
        <f t="shared" ca="1" si="0"/>
        <v>43955550.690000005</v>
      </c>
    </row>
    <row r="40" spans="1:4" ht="12.75" customHeight="1">
      <c r="A40" s="55" t="s">
        <v>213</v>
      </c>
      <c r="B40" s="17">
        <v>1046</v>
      </c>
      <c r="C40" s="56" t="s">
        <v>147</v>
      </c>
      <c r="D40" s="18">
        <f t="shared" ca="1" si="0"/>
        <v>36247497.789999999</v>
      </c>
    </row>
    <row r="41" spans="1:4" ht="12.75" customHeight="1">
      <c r="A41" s="55" t="s">
        <v>215</v>
      </c>
      <c r="B41" s="17">
        <v>1048</v>
      </c>
      <c r="C41" s="56" t="s">
        <v>147</v>
      </c>
      <c r="D41" s="18">
        <f t="shared" ca="1" si="0"/>
        <v>438364127.74945873</v>
      </c>
    </row>
    <row r="42" spans="1:4" ht="12.75" customHeight="1">
      <c r="A42" s="55" t="s">
        <v>217</v>
      </c>
      <c r="B42" s="17">
        <v>1049</v>
      </c>
      <c r="C42" s="56" t="s">
        <v>147</v>
      </c>
      <c r="D42" s="18">
        <f t="shared" ca="1" si="0"/>
        <v>110838670.73003285</v>
      </c>
    </row>
    <row r="43" spans="1:4" ht="12.75" customHeight="1">
      <c r="A43" s="55" t="s">
        <v>219</v>
      </c>
      <c r="B43" s="17">
        <v>1051</v>
      </c>
      <c r="C43" s="56" t="s">
        <v>147</v>
      </c>
      <c r="D43" s="18">
        <f t="shared" ca="1" si="0"/>
        <v>-105.88999999999999</v>
      </c>
    </row>
    <row r="44" spans="1:4" ht="12.75" customHeight="1">
      <c r="A44" s="55" t="s">
        <v>221</v>
      </c>
      <c r="B44" s="17">
        <v>1052</v>
      </c>
      <c r="C44" s="56" t="s">
        <v>147</v>
      </c>
      <c r="D44" s="18">
        <f t="shared" ca="1" si="0"/>
        <v>771335.71000000113</v>
      </c>
    </row>
    <row r="45" spans="1:4" ht="12.75" customHeight="1">
      <c r="A45" s="55" t="s">
        <v>223</v>
      </c>
      <c r="B45" s="17">
        <v>1053</v>
      </c>
      <c r="C45" s="56" t="s">
        <v>147</v>
      </c>
      <c r="D45" s="18">
        <f t="shared" ca="1" si="0"/>
        <v>732868529.57000005</v>
      </c>
    </row>
    <row r="46" spans="1:4" ht="12.75" customHeight="1">
      <c r="A46" s="55" t="s">
        <v>225</v>
      </c>
      <c r="B46" s="17">
        <v>1055</v>
      </c>
      <c r="C46" s="56" t="s">
        <v>147</v>
      </c>
      <c r="D46" s="18">
        <f t="shared" ca="1" si="0"/>
        <v>-63049.29</v>
      </c>
    </row>
    <row r="47" spans="1:4" ht="12.75" customHeight="1">
      <c r="A47" s="55" t="s">
        <v>227</v>
      </c>
      <c r="B47" s="17">
        <v>1056</v>
      </c>
      <c r="C47" s="56" t="s">
        <v>147</v>
      </c>
      <c r="D47" s="18">
        <f t="shared" ca="1" si="0"/>
        <v>60394614.689997777</v>
      </c>
    </row>
    <row r="48" spans="1:4" ht="12.75" customHeight="1">
      <c r="A48" s="55" t="s">
        <v>229</v>
      </c>
      <c r="B48" s="17">
        <v>1057</v>
      </c>
      <c r="C48" s="56" t="s">
        <v>147</v>
      </c>
      <c r="D48" s="18">
        <f t="shared" ca="1" si="0"/>
        <v>106247196.11999586</v>
      </c>
    </row>
    <row r="49" spans="1:4" ht="12.75" customHeight="1">
      <c r="A49" s="55" t="s">
        <v>231</v>
      </c>
      <c r="B49" s="17">
        <v>1058</v>
      </c>
      <c r="C49" s="56" t="s">
        <v>147</v>
      </c>
      <c r="D49" s="18">
        <f t="shared" ca="1" si="0"/>
        <v>137397983.25999999</v>
      </c>
    </row>
    <row r="50" spans="1:4" ht="12.75" customHeight="1">
      <c r="A50" s="55" t="s">
        <v>233</v>
      </c>
      <c r="B50" s="17">
        <v>1059</v>
      </c>
      <c r="C50" s="56" t="s">
        <v>147</v>
      </c>
      <c r="D50" s="18">
        <f t="shared" ca="1" si="0"/>
        <v>83370.13</v>
      </c>
    </row>
    <row r="51" spans="1:4" ht="12.75" customHeight="1">
      <c r="A51" s="55" t="s">
        <v>235</v>
      </c>
      <c r="B51" s="17">
        <v>1060</v>
      </c>
      <c r="C51" s="56" t="s">
        <v>147</v>
      </c>
      <c r="D51" s="18">
        <f t="shared" ca="1" si="0"/>
        <v>0</v>
      </c>
    </row>
    <row r="52" spans="1:4" ht="12.75" customHeight="1">
      <c r="A52" s="55" t="s">
        <v>237</v>
      </c>
      <c r="B52" s="17">
        <v>1061</v>
      </c>
      <c r="C52" s="56" t="s">
        <v>147</v>
      </c>
      <c r="D52" s="18">
        <f t="shared" ca="1" si="0"/>
        <v>0</v>
      </c>
    </row>
    <row r="53" spans="1:4" ht="12.75" customHeight="1">
      <c r="A53" s="55" t="s">
        <v>239</v>
      </c>
      <c r="B53" s="17">
        <v>2001</v>
      </c>
      <c r="C53" s="56" t="s">
        <v>147</v>
      </c>
      <c r="D53" s="18">
        <f t="shared" ca="1" si="0"/>
        <v>0</v>
      </c>
    </row>
    <row r="54" spans="1:4" ht="12.75" customHeight="1">
      <c r="A54" s="55" t="s">
        <v>241</v>
      </c>
      <c r="B54" s="17">
        <v>2002</v>
      </c>
      <c r="C54" s="56" t="s">
        <v>242</v>
      </c>
      <c r="D54" s="18">
        <f t="shared" ca="1" si="0"/>
        <v>0</v>
      </c>
    </row>
    <row r="55" spans="1:4" ht="12.75" customHeight="1">
      <c r="A55" s="55" t="s">
        <v>244</v>
      </c>
      <c r="B55" s="17">
        <v>2005</v>
      </c>
      <c r="C55" s="56" t="s">
        <v>242</v>
      </c>
      <c r="D55" s="18">
        <f t="shared" ca="1" si="0"/>
        <v>0</v>
      </c>
    </row>
    <row r="56" spans="1:4" ht="12.75" customHeight="1">
      <c r="A56" s="55" t="s">
        <v>246</v>
      </c>
      <c r="B56" s="17">
        <v>2006</v>
      </c>
      <c r="C56" s="56" t="s">
        <v>247</v>
      </c>
      <c r="D56" s="18">
        <f t="shared" ca="1" si="0"/>
        <v>0</v>
      </c>
    </row>
    <row r="57" spans="1:4" ht="12.75" customHeight="1">
      <c r="A57" s="55" t="s">
        <v>249</v>
      </c>
      <c r="B57" s="17">
        <v>2007</v>
      </c>
      <c r="C57" s="56" t="s">
        <v>242</v>
      </c>
      <c r="D57" s="18">
        <f t="shared" ca="1" si="0"/>
        <v>0</v>
      </c>
    </row>
    <row r="58" spans="1:4" ht="12.75" customHeight="1">
      <c r="A58" s="55" t="s">
        <v>251</v>
      </c>
      <c r="B58" s="17">
        <v>2008</v>
      </c>
      <c r="C58" s="56" t="s">
        <v>242</v>
      </c>
      <c r="D58" s="18">
        <f t="shared" ca="1" si="0"/>
        <v>0</v>
      </c>
    </row>
    <row r="59" spans="1:4" ht="12.75" customHeight="1">
      <c r="A59" s="55" t="s">
        <v>253</v>
      </c>
      <c r="B59" s="17">
        <v>3001</v>
      </c>
      <c r="C59" s="56" t="s">
        <v>247</v>
      </c>
      <c r="D59" s="18">
        <f t="shared" ca="1" si="0"/>
        <v>0</v>
      </c>
    </row>
    <row r="60" spans="1:4" ht="12.75" customHeight="1">
      <c r="A60" s="55" t="s">
        <v>255</v>
      </c>
      <c r="B60" s="17">
        <v>3002</v>
      </c>
      <c r="C60" s="56" t="s">
        <v>247</v>
      </c>
      <c r="D60" s="18">
        <f t="shared" ca="1" si="0"/>
        <v>0</v>
      </c>
    </row>
    <row r="61" spans="1:4" ht="12.75" customHeight="1">
      <c r="A61" s="55" t="s">
        <v>257</v>
      </c>
      <c r="B61" s="17">
        <v>3003</v>
      </c>
      <c r="C61" s="56" t="s">
        <v>247</v>
      </c>
      <c r="D61" s="18">
        <f t="shared" ca="1" si="0"/>
        <v>0</v>
      </c>
    </row>
    <row r="62" spans="1:4" ht="12.75" customHeight="1">
      <c r="A62" s="55" t="s">
        <v>259</v>
      </c>
      <c r="B62" s="17">
        <v>3004</v>
      </c>
      <c r="C62" s="56" t="s">
        <v>247</v>
      </c>
      <c r="D62" s="18">
        <f t="shared" ca="1" si="0"/>
        <v>0</v>
      </c>
    </row>
    <row r="63" spans="1:4" ht="12.75" customHeight="1">
      <c r="A63" s="55" t="s">
        <v>261</v>
      </c>
      <c r="B63" s="17">
        <v>3005</v>
      </c>
      <c r="C63" s="56" t="s">
        <v>247</v>
      </c>
      <c r="D63" s="18">
        <f t="shared" ca="1" si="0"/>
        <v>0</v>
      </c>
    </row>
    <row r="64" spans="1:4" ht="12.75" customHeight="1">
      <c r="A64" s="55" t="s">
        <v>263</v>
      </c>
      <c r="B64" s="17">
        <v>3006</v>
      </c>
      <c r="C64" s="56" t="s">
        <v>247</v>
      </c>
      <c r="D64" s="18">
        <f t="shared" ca="1" si="0"/>
        <v>0</v>
      </c>
    </row>
    <row r="65" spans="1:4" ht="12.75" customHeight="1">
      <c r="A65" s="55" t="s">
        <v>265</v>
      </c>
      <c r="B65" s="17">
        <v>3007</v>
      </c>
      <c r="C65" s="56" t="s">
        <v>247</v>
      </c>
      <c r="D65" s="18">
        <f t="shared" ca="1" si="0"/>
        <v>0</v>
      </c>
    </row>
    <row r="66" spans="1:4" ht="12.75" customHeight="1">
      <c r="A66" s="55" t="s">
        <v>267</v>
      </c>
      <c r="B66" s="17">
        <v>3008</v>
      </c>
      <c r="C66" s="56" t="s">
        <v>247</v>
      </c>
      <c r="D66" s="18">
        <f t="shared" ca="1" si="0"/>
        <v>0</v>
      </c>
    </row>
    <row r="67" spans="1:4" ht="12.75" customHeight="1">
      <c r="A67" s="55" t="s">
        <v>269</v>
      </c>
      <c r="B67" s="17">
        <v>3009</v>
      </c>
      <c r="C67" s="56" t="s">
        <v>247</v>
      </c>
      <c r="D67" s="18">
        <f t="shared" ca="1" si="0"/>
        <v>0</v>
      </c>
    </row>
    <row r="68" spans="1:4" ht="12.75" customHeight="1">
      <c r="A68" s="55" t="s">
        <v>271</v>
      </c>
      <c r="B68" s="17">
        <v>3011</v>
      </c>
      <c r="C68" s="56" t="s">
        <v>247</v>
      </c>
      <c r="D68" s="18">
        <f t="shared" ca="1" si="0"/>
        <v>0</v>
      </c>
    </row>
    <row r="69" spans="1:4" ht="12.75" customHeight="1">
      <c r="A69" s="55" t="s">
        <v>273</v>
      </c>
      <c r="B69" s="17">
        <v>3012</v>
      </c>
      <c r="C69" s="56" t="s">
        <v>247</v>
      </c>
      <c r="D69" s="18">
        <f t="shared" ca="1" si="0"/>
        <v>0</v>
      </c>
    </row>
    <row r="70" spans="1:4" ht="12.75" customHeight="1">
      <c r="A70" s="55" t="s">
        <v>275</v>
      </c>
      <c r="B70" s="17">
        <v>3016</v>
      </c>
      <c r="C70" s="56" t="s">
        <v>247</v>
      </c>
      <c r="D70" s="18">
        <f t="shared" ca="1" si="0"/>
        <v>0</v>
      </c>
    </row>
    <row r="71" spans="1:4" ht="12.75" customHeight="1">
      <c r="A71" s="55" t="s">
        <v>277</v>
      </c>
      <c r="B71" s="17">
        <v>3017</v>
      </c>
      <c r="C71" s="56" t="s">
        <v>247</v>
      </c>
      <c r="D71" s="18">
        <f t="shared" ref="D71:D72" ca="1" si="1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</row>
    <row r="72" spans="1:4" ht="12.75" customHeight="1">
      <c r="A72" s="55" t="s">
        <v>279</v>
      </c>
      <c r="B72" s="17">
        <v>3018</v>
      </c>
      <c r="C72" s="56" t="s">
        <v>247</v>
      </c>
      <c r="D72" s="18">
        <f t="shared" ca="1" si="1"/>
        <v>0</v>
      </c>
    </row>
    <row r="73" spans="1:4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5365913481.4957275</v>
      </c>
    </row>
    <row r="74" spans="1:4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</row>
    <row r="75" spans="1:4" ht="13.8">
      <c r="A75" s="57" t="s">
        <v>287</v>
      </c>
      <c r="B75" s="47">
        <v>9003</v>
      </c>
      <c r="C75" s="56" t="s">
        <v>288</v>
      </c>
      <c r="D75" s="48">
        <f ca="1">D73+D74</f>
        <v>5365913481.4957275</v>
      </c>
    </row>
  </sheetData>
  <mergeCells count="1">
    <mergeCell ref="E2:G2"/>
  </mergeCells>
  <dataValidations count="2">
    <dataValidation type="list" allowBlank="1" showInputMessage="1" showErrorMessage="1" sqref="B2" xr:uid="{61F48880-1059-4DD3-9E89-A019426108C9}">
      <formula1>"Toplam,Direkt,Endirekt"</formula1>
    </dataValidation>
    <dataValidation type="list" allowBlank="1" showInputMessage="1" showErrorMessage="1" sqref="C2" xr:uid="{12ABF851-54C3-455F-B363-EBB39947785E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B3DA2-4FED-4144-98B9-946A1C3E7083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353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789</v>
      </c>
      <c r="E5" s="76">
        <v>798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120</v>
      </c>
      <c r="E6" s="54" t="s">
        <v>121</v>
      </c>
      <c r="F6" s="77" t="s">
        <v>354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40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226043608.62</v>
      </c>
      <c r="E17" s="18">
        <f t="shared" ca="1" si="0"/>
        <v>0</v>
      </c>
      <c r="F17" s="19">
        <f t="shared" ca="1" si="1"/>
        <v>226043608.62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927168765.80999994</v>
      </c>
      <c r="E23" s="18">
        <f t="shared" ca="1" si="2"/>
        <v>0</v>
      </c>
      <c r="F23" s="19">
        <f t="shared" ca="1" si="1"/>
        <v>927168765.80999994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517967.59</v>
      </c>
      <c r="F31" s="19">
        <f t="shared" ca="1" si="1"/>
        <v>517967.59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1187053804.46</v>
      </c>
      <c r="E39" s="18">
        <f t="shared" ca="1" si="3"/>
        <v>0</v>
      </c>
      <c r="F39" s="19">
        <f t="shared" ca="1" si="1"/>
        <v>1187053804.46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54437.26</v>
      </c>
      <c r="E40" s="18">
        <f t="shared" ca="1" si="3"/>
        <v>0</v>
      </c>
      <c r="F40" s="19">
        <f t="shared" ca="1" si="1"/>
        <v>54437.26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ref="F41" ca="1" si="4">+SUM(D41:E41)</f>
        <v>0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ref="F42:F48" ca="1" si="5">+SUM(D42:E42)</f>
        <v>0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ca="1" si="5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5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172615.95</v>
      </c>
      <c r="F45" s="19">
        <f t="shared" ca="1" si="5"/>
        <v>172615.95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5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3681710.1699995771</v>
      </c>
      <c r="E47" s="18">
        <f t="shared" ca="1" si="3"/>
        <v>39317.57</v>
      </c>
      <c r="F47" s="19">
        <f t="shared" ca="1" si="5"/>
        <v>3721027.7399995769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5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ref="F49" ca="1" si="6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7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7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7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ref="F53:F58" ca="1" si="8">+SUM(D53:E53)</f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9">
        <f t="shared" ca="1" si="8"/>
        <v>0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9">
        <f t="shared" ca="1" si="8"/>
        <v>0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9">
        <f t="shared" ca="1" si="8"/>
        <v>0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9">
        <f t="shared" ca="1" si="8"/>
        <v>0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9">
        <f t="shared" ca="1" si="8"/>
        <v>0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9">
        <f t="shared" ref="F59:F72" ca="1" si="10">+SUM(D59:E59)</f>
        <v>0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9">
        <f t="shared" ca="1" si="10"/>
        <v>0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9">
        <f t="shared" ca="1" si="10"/>
        <v>0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9">
        <f t="shared" ca="1" si="10"/>
        <v>0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9">
        <f t="shared" ca="1" si="10"/>
        <v>0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9">
        <f t="shared" ca="1" si="10"/>
        <v>0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9">
        <f t="shared" ca="1" si="10"/>
        <v>0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9">
        <f t="shared" ca="1" si="10"/>
        <v>0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9">
        <f t="shared" ca="1" si="10"/>
        <v>0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9">
        <f t="shared" ca="1" si="10"/>
        <v>0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9">
        <f t="shared" ca="1" si="10"/>
        <v>0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9">
        <f t="shared" ca="1" si="10"/>
        <v>0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9">
        <f t="shared" ca="1" si="10"/>
        <v>0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9">
        <f t="shared" ca="1" si="10"/>
        <v>0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2344002326.3199997</v>
      </c>
      <c r="E73" s="48">
        <f ca="1">SUMIF($C$7:$C$72,"HD",E$7:E$72)</f>
        <v>729901.11</v>
      </c>
      <c r="F73" s="48">
        <f ca="1">SUMIF($C$7:$C$72,"HD",F$7:F$72)</f>
        <v>2344732227.4299994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2344002326.3199997</v>
      </c>
      <c r="E75" s="48">
        <f ca="1">E73+E74</f>
        <v>729901.11</v>
      </c>
      <c r="F75" s="48">
        <f ca="1">F73+F74</f>
        <v>2344732227.4299994</v>
      </c>
    </row>
  </sheetData>
  <mergeCells count="1">
    <mergeCell ref="E2:G2"/>
  </mergeCells>
  <dataValidations count="2">
    <dataValidation type="list" allowBlank="1" showInputMessage="1" showErrorMessage="1" sqref="B2" xr:uid="{5A69B758-102F-40D1-BF8E-20A4653F9ADB}">
      <formula1>"Toplam,Direkt,Endirekt"</formula1>
    </dataValidation>
    <dataValidation type="list" allowBlank="1" showInputMessage="1" showErrorMessage="1" sqref="C2" xr:uid="{9338C3BC-7A76-42C1-AD72-A978237CA712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21425-8289-4B7A-8EF3-72DC08FEB760}">
  <dimension ref="A1:L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2" ht="15" customHeight="1">
      <c r="A1" s="1" t="s">
        <v>0</v>
      </c>
      <c r="B1" s="2"/>
      <c r="C1" s="2"/>
    </row>
    <row r="2" spans="1:12" ht="15" customHeight="1">
      <c r="A2" s="1" t="s">
        <v>355</v>
      </c>
      <c r="B2" s="4" t="s">
        <v>6</v>
      </c>
      <c r="C2" s="4" t="s">
        <v>6</v>
      </c>
      <c r="E2" s="87" t="s">
        <v>138</v>
      </c>
      <c r="F2" s="88"/>
      <c r="G2" s="88"/>
      <c r="I2" s="6"/>
    </row>
    <row r="3" spans="1:12" ht="15" customHeight="1">
      <c r="A3" s="5" t="s">
        <v>362</v>
      </c>
      <c r="B3" s="2"/>
      <c r="C3" s="2"/>
    </row>
    <row r="4" spans="1:12" ht="22.5" customHeight="1"/>
    <row r="5" spans="1:12" ht="22.5" customHeight="1">
      <c r="D5" s="76">
        <v>772</v>
      </c>
      <c r="E5" s="76">
        <v>773</v>
      </c>
      <c r="F5" s="76">
        <v>776</v>
      </c>
      <c r="G5" s="76">
        <v>777</v>
      </c>
      <c r="H5" s="76">
        <v>778</v>
      </c>
      <c r="I5" s="76">
        <v>779</v>
      </c>
      <c r="J5" s="76">
        <v>782</v>
      </c>
      <c r="K5" s="76">
        <v>783</v>
      </c>
      <c r="L5" s="77"/>
    </row>
    <row r="6" spans="1:12" ht="79.5" customHeight="1">
      <c r="A6" s="53" t="s">
        <v>141</v>
      </c>
      <c r="B6" s="53" t="s">
        <v>142</v>
      </c>
      <c r="C6" s="53" t="s">
        <v>143</v>
      </c>
      <c r="D6" s="54" t="s">
        <v>59</v>
      </c>
      <c r="E6" s="54" t="s">
        <v>60</v>
      </c>
      <c r="F6" s="54" t="s">
        <v>63</v>
      </c>
      <c r="G6" s="54" t="s">
        <v>64</v>
      </c>
      <c r="H6" s="54" t="s">
        <v>65</v>
      </c>
      <c r="I6" s="54" t="s">
        <v>66</v>
      </c>
      <c r="J6" s="54" t="s">
        <v>69</v>
      </c>
      <c r="K6" s="54" t="s">
        <v>70</v>
      </c>
      <c r="L6" s="77" t="s">
        <v>356</v>
      </c>
    </row>
    <row r="7" spans="1:12" ht="12.75" customHeight="1">
      <c r="A7" s="55" t="s">
        <v>146</v>
      </c>
      <c r="B7" s="17">
        <v>1001</v>
      </c>
      <c r="C7" s="56" t="s">
        <v>147</v>
      </c>
      <c r="D7" s="18">
        <f t="shared" ref="D7:K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8">
        <f t="shared" ca="1" si="0"/>
        <v>0</v>
      </c>
      <c r="L7" s="19">
        <f t="shared" ref="L7:L22" ca="1" si="1">+SUM(D7:K7)</f>
        <v>0</v>
      </c>
    </row>
    <row r="8" spans="1:12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109647.14</v>
      </c>
      <c r="F8" s="18">
        <f t="shared" ca="1" si="0"/>
        <v>2099367.9499999997</v>
      </c>
      <c r="G8" s="18">
        <f t="shared" ca="1" si="0"/>
        <v>180135444.68000001</v>
      </c>
      <c r="H8" s="18">
        <f t="shared" ca="1" si="0"/>
        <v>61916.5</v>
      </c>
      <c r="I8" s="18">
        <f t="shared" ca="1" si="0"/>
        <v>6973515.6899999995</v>
      </c>
      <c r="J8" s="18">
        <f t="shared" ca="1" si="0"/>
        <v>1586909.19</v>
      </c>
      <c r="K8" s="18">
        <f t="shared" ca="1" si="0"/>
        <v>809957.48</v>
      </c>
      <c r="L8" s="19">
        <f t="shared" ca="1" si="1"/>
        <v>191776758.63</v>
      </c>
    </row>
    <row r="9" spans="1:12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2492.3000000000002</v>
      </c>
      <c r="F9" s="18">
        <f t="shared" ca="1" si="0"/>
        <v>2398169.54</v>
      </c>
      <c r="G9" s="18">
        <f t="shared" ca="1" si="0"/>
        <v>52781744.100000001</v>
      </c>
      <c r="H9" s="18">
        <f t="shared" ca="1" si="0"/>
        <v>29595284.539999999</v>
      </c>
      <c r="I9" s="18">
        <f t="shared" ca="1" si="0"/>
        <v>58308767.699999996</v>
      </c>
      <c r="J9" s="18">
        <f t="shared" ca="1" si="0"/>
        <v>0</v>
      </c>
      <c r="K9" s="18">
        <f t="shared" ca="1" si="0"/>
        <v>51446.86</v>
      </c>
      <c r="L9" s="19">
        <f t="shared" ca="1" si="1"/>
        <v>143137905.03999999</v>
      </c>
    </row>
    <row r="10" spans="1:12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3195100.58</v>
      </c>
      <c r="F10" s="18">
        <f t="shared" ca="1" si="0"/>
        <v>62744190.049999997</v>
      </c>
      <c r="G10" s="18">
        <f t="shared" ca="1" si="0"/>
        <v>1973880939.1199999</v>
      </c>
      <c r="H10" s="18">
        <f t="shared" ca="1" si="0"/>
        <v>178963718.35000101</v>
      </c>
      <c r="I10" s="18">
        <f t="shared" ca="1" si="0"/>
        <v>537516424.58000004</v>
      </c>
      <c r="J10" s="18">
        <f t="shared" ca="1" si="0"/>
        <v>7240257.0300000003</v>
      </c>
      <c r="K10" s="18">
        <f t="shared" ca="1" si="0"/>
        <v>57100338.619999997</v>
      </c>
      <c r="L10" s="19">
        <f t="shared" ca="1" si="1"/>
        <v>2820640968.3300009</v>
      </c>
    </row>
    <row r="11" spans="1:12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1397372.69</v>
      </c>
      <c r="F11" s="18">
        <f t="shared" ca="1" si="0"/>
        <v>14098613.470000001</v>
      </c>
      <c r="G11" s="18">
        <f t="shared" ca="1" si="0"/>
        <v>928531485.85000002</v>
      </c>
      <c r="H11" s="18">
        <f t="shared" ca="1" si="0"/>
        <v>1754538.75</v>
      </c>
      <c r="I11" s="18">
        <f t="shared" ca="1" si="0"/>
        <v>161804943.00999999</v>
      </c>
      <c r="J11" s="18">
        <f t="shared" ca="1" si="0"/>
        <v>64323106.809999995</v>
      </c>
      <c r="K11" s="18">
        <f t="shared" ca="1" si="0"/>
        <v>22065038.510000002</v>
      </c>
      <c r="L11" s="19">
        <f t="shared" ca="1" si="1"/>
        <v>1193975099.0899999</v>
      </c>
    </row>
    <row r="12" spans="1:12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8">
        <f t="shared" ca="1" si="0"/>
        <v>0</v>
      </c>
      <c r="L12" s="19">
        <f t="shared" ca="1" si="1"/>
        <v>0</v>
      </c>
    </row>
    <row r="13" spans="1:12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8">
        <f t="shared" ca="1" si="0"/>
        <v>0</v>
      </c>
      <c r="L13" s="19">
        <f t="shared" ca="1" si="1"/>
        <v>0</v>
      </c>
    </row>
    <row r="14" spans="1:12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1508064.6</v>
      </c>
      <c r="F14" s="18">
        <f t="shared" ca="1" si="0"/>
        <v>19474558.240000002</v>
      </c>
      <c r="G14" s="18">
        <f t="shared" ca="1" si="0"/>
        <v>1266640811.28</v>
      </c>
      <c r="H14" s="18">
        <f t="shared" ca="1" si="0"/>
        <v>5092123.33</v>
      </c>
      <c r="I14" s="18">
        <f t="shared" ca="1" si="0"/>
        <v>158389648.81999999</v>
      </c>
      <c r="J14" s="18">
        <f t="shared" ca="1" si="0"/>
        <v>3953343.74</v>
      </c>
      <c r="K14" s="18">
        <f t="shared" ca="1" si="0"/>
        <v>27485709.82</v>
      </c>
      <c r="L14" s="19">
        <f t="shared" ca="1" si="1"/>
        <v>1482544259.8299997</v>
      </c>
    </row>
    <row r="15" spans="1:12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8">
        <f t="shared" ca="1" si="0"/>
        <v>0</v>
      </c>
      <c r="L15" s="19">
        <f t="shared" ca="1" si="1"/>
        <v>0</v>
      </c>
    </row>
    <row r="16" spans="1:12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8">
        <f t="shared" ca="1" si="0"/>
        <v>0</v>
      </c>
      <c r="L16" s="19">
        <f t="shared" ca="1" si="1"/>
        <v>0</v>
      </c>
    </row>
    <row r="17" spans="1:12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8">
        <f t="shared" ca="1" si="0"/>
        <v>0</v>
      </c>
      <c r="L17" s="19">
        <f t="shared" ca="1" si="1"/>
        <v>0</v>
      </c>
    </row>
    <row r="18" spans="1:12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8">
        <f t="shared" ca="1" si="0"/>
        <v>0</v>
      </c>
      <c r="L18" s="19">
        <f t="shared" ca="1" si="1"/>
        <v>0</v>
      </c>
    </row>
    <row r="19" spans="1:12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8">
        <f t="shared" ca="1" si="0"/>
        <v>0</v>
      </c>
      <c r="L19" s="19">
        <f t="shared" ca="1" si="1"/>
        <v>0</v>
      </c>
    </row>
    <row r="20" spans="1:12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1404638.56</v>
      </c>
      <c r="G20" s="18">
        <f t="shared" ca="1" si="0"/>
        <v>499973857.36000001</v>
      </c>
      <c r="H20" s="18">
        <f t="shared" ca="1" si="0"/>
        <v>0</v>
      </c>
      <c r="I20" s="18">
        <f t="shared" ca="1" si="0"/>
        <v>98921442.349999994</v>
      </c>
      <c r="J20" s="18">
        <f t="shared" ca="1" si="0"/>
        <v>17477770.780000001</v>
      </c>
      <c r="K20" s="18">
        <f t="shared" ca="1" si="0"/>
        <v>1002353.74</v>
      </c>
      <c r="L20" s="19">
        <f t="shared" ca="1" si="1"/>
        <v>618780062.78999996</v>
      </c>
    </row>
    <row r="21" spans="1:12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649452.16</v>
      </c>
      <c r="G21" s="18">
        <f t="shared" ca="1" si="0"/>
        <v>20174367.629999999</v>
      </c>
      <c r="H21" s="18">
        <f t="shared" ca="1" si="0"/>
        <v>0</v>
      </c>
      <c r="I21" s="18">
        <f t="shared" ca="1" si="0"/>
        <v>157838.56</v>
      </c>
      <c r="J21" s="18">
        <f t="shared" ca="1" si="0"/>
        <v>0</v>
      </c>
      <c r="K21" s="18">
        <f t="shared" ca="1" si="0"/>
        <v>0</v>
      </c>
      <c r="L21" s="19">
        <f t="shared" ca="1" si="1"/>
        <v>20981658.349999998</v>
      </c>
    </row>
    <row r="22" spans="1:12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121310500.18999998</v>
      </c>
      <c r="F22" s="18">
        <f t="shared" ca="1" si="0"/>
        <v>1012070028.66</v>
      </c>
      <c r="G22" s="18">
        <f t="shared" ca="1" si="0"/>
        <v>14833636981.849998</v>
      </c>
      <c r="H22" s="18">
        <f t="shared" ca="1" si="0"/>
        <v>139694203.28999999</v>
      </c>
      <c r="I22" s="18">
        <f t="shared" ca="1" si="0"/>
        <v>11358239614.850002</v>
      </c>
      <c r="J22" s="18">
        <f t="shared" ca="1" si="0"/>
        <v>159274005.28</v>
      </c>
      <c r="K22" s="18">
        <f t="shared" ca="1" si="0"/>
        <v>2050943639.05</v>
      </c>
      <c r="L22" s="19">
        <f t="shared" ca="1" si="1"/>
        <v>29675168973.170002</v>
      </c>
    </row>
    <row r="23" spans="1:12" ht="12.75" customHeight="1">
      <c r="A23" s="55" t="s">
        <v>179</v>
      </c>
      <c r="B23" s="17">
        <v>1022</v>
      </c>
      <c r="C23" s="56" t="s">
        <v>147</v>
      </c>
      <c r="D23" s="18">
        <f t="shared" ref="D23:K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271476.61</v>
      </c>
      <c r="F23" s="18">
        <f t="shared" ca="1" si="2"/>
        <v>24942084.829999998</v>
      </c>
      <c r="G23" s="18">
        <f t="shared" ca="1" si="2"/>
        <v>2023039777.4300001</v>
      </c>
      <c r="H23" s="18">
        <f t="shared" ca="1" si="2"/>
        <v>391059.9</v>
      </c>
      <c r="I23" s="18">
        <f t="shared" ca="1" si="2"/>
        <v>125499219.26000001</v>
      </c>
      <c r="J23" s="18">
        <f t="shared" ca="1" si="2"/>
        <v>20839887.02</v>
      </c>
      <c r="K23" s="18">
        <f t="shared" ca="1" si="2"/>
        <v>2149272.06</v>
      </c>
      <c r="L23" s="19">
        <f ca="1">+SUM(D23:K23)</f>
        <v>2197132777.1100001</v>
      </c>
    </row>
    <row r="24" spans="1:12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8309666.5440499997</v>
      </c>
      <c r="F24" s="18">
        <f t="shared" ca="1" si="2"/>
        <v>93646269.665199995</v>
      </c>
      <c r="G24" s="18">
        <f t="shared" ca="1" si="2"/>
        <v>5115112003.2988596</v>
      </c>
      <c r="H24" s="18">
        <f t="shared" ca="1" si="2"/>
        <v>14372036.757649999</v>
      </c>
      <c r="I24" s="18">
        <f t="shared" ca="1" si="2"/>
        <v>1019318016.370849</v>
      </c>
      <c r="J24" s="18">
        <f t="shared" ca="1" si="2"/>
        <v>38085291.459100001</v>
      </c>
      <c r="K24" s="18">
        <f t="shared" ca="1" si="2"/>
        <v>198996754.1457001</v>
      </c>
      <c r="L24" s="19">
        <f ca="1">+SUM(D24:K24)</f>
        <v>6487840038.2414093</v>
      </c>
    </row>
    <row r="25" spans="1:12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87477.47</v>
      </c>
      <c r="F25" s="18">
        <f t="shared" ca="1" si="2"/>
        <v>36994.379999999997</v>
      </c>
      <c r="G25" s="18">
        <f t="shared" ca="1" si="2"/>
        <v>422406780.97000003</v>
      </c>
      <c r="H25" s="18">
        <f t="shared" ca="1" si="2"/>
        <v>0</v>
      </c>
      <c r="I25" s="18">
        <f t="shared" ca="1" si="2"/>
        <v>9403072.1300000008</v>
      </c>
      <c r="J25" s="18">
        <f t="shared" ca="1" si="2"/>
        <v>0</v>
      </c>
      <c r="K25" s="18">
        <f t="shared" ca="1" si="2"/>
        <v>93725.93</v>
      </c>
      <c r="L25" s="19">
        <f t="shared" ref="L25:L44" ca="1" si="3">+SUM(D25:K25)</f>
        <v>432028050.88000005</v>
      </c>
    </row>
    <row r="26" spans="1:12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1695404.22</v>
      </c>
      <c r="G26" s="18">
        <f t="shared" ca="1" si="2"/>
        <v>17229989.59</v>
      </c>
      <c r="H26" s="18">
        <f t="shared" ca="1" si="2"/>
        <v>0</v>
      </c>
      <c r="I26" s="18">
        <f t="shared" ca="1" si="2"/>
        <v>3279063.68</v>
      </c>
      <c r="J26" s="18">
        <f t="shared" ca="1" si="2"/>
        <v>0</v>
      </c>
      <c r="K26" s="18">
        <f t="shared" ca="1" si="2"/>
        <v>0</v>
      </c>
      <c r="L26" s="19">
        <f t="shared" ca="1" si="3"/>
        <v>22204457.489999998</v>
      </c>
    </row>
    <row r="27" spans="1:12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1783474.93</v>
      </c>
      <c r="F27" s="18">
        <f t="shared" ca="1" si="2"/>
        <v>21483755.48</v>
      </c>
      <c r="G27" s="18">
        <f t="shared" ca="1" si="2"/>
        <v>1160738308.97</v>
      </c>
      <c r="H27" s="18">
        <f t="shared" ca="1" si="2"/>
        <v>3476023.6100000003</v>
      </c>
      <c r="I27" s="18">
        <f t="shared" ca="1" si="2"/>
        <v>162775392.08000001</v>
      </c>
      <c r="J27" s="18">
        <f t="shared" ca="1" si="2"/>
        <v>2797722.7800000003</v>
      </c>
      <c r="K27" s="18">
        <f t="shared" ca="1" si="2"/>
        <v>23574598.979999997</v>
      </c>
      <c r="L27" s="19">
        <f t="shared" ca="1" si="3"/>
        <v>1376629276.8299999</v>
      </c>
    </row>
    <row r="28" spans="1:12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8">
        <f t="shared" ca="1" si="2"/>
        <v>0</v>
      </c>
      <c r="L28" s="19">
        <f t="shared" ca="1" si="3"/>
        <v>0</v>
      </c>
    </row>
    <row r="29" spans="1:12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1134411.05</v>
      </c>
      <c r="F29" s="18">
        <f t="shared" ca="1" si="2"/>
        <v>20122710.539999999</v>
      </c>
      <c r="G29" s="18">
        <f t="shared" ca="1" si="2"/>
        <v>1599285707.25</v>
      </c>
      <c r="H29" s="18">
        <f t="shared" ca="1" si="2"/>
        <v>2462261.62</v>
      </c>
      <c r="I29" s="18">
        <f t="shared" ca="1" si="2"/>
        <v>17692159.809999999</v>
      </c>
      <c r="J29" s="18">
        <f t="shared" ca="1" si="2"/>
        <v>147601149.93000001</v>
      </c>
      <c r="K29" s="18">
        <f t="shared" ca="1" si="2"/>
        <v>20345351.010000002</v>
      </c>
      <c r="L29" s="19">
        <f t="shared" ca="1" si="3"/>
        <v>1808643751.2099998</v>
      </c>
    </row>
    <row r="30" spans="1:12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11233.75</v>
      </c>
      <c r="F30" s="18">
        <f t="shared" ca="1" si="2"/>
        <v>511925.13</v>
      </c>
      <c r="G30" s="18">
        <f t="shared" ca="1" si="2"/>
        <v>83366764.99000001</v>
      </c>
      <c r="H30" s="18">
        <f t="shared" ca="1" si="2"/>
        <v>0</v>
      </c>
      <c r="I30" s="18">
        <f t="shared" ca="1" si="2"/>
        <v>4826548.04</v>
      </c>
      <c r="J30" s="18">
        <f t="shared" ca="1" si="2"/>
        <v>0</v>
      </c>
      <c r="K30" s="18">
        <f t="shared" ca="1" si="2"/>
        <v>386248.17000000004</v>
      </c>
      <c r="L30" s="19">
        <f t="shared" ca="1" si="3"/>
        <v>89102720.080000013</v>
      </c>
    </row>
    <row r="31" spans="1:12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10841.86</v>
      </c>
      <c r="F31" s="18">
        <f t="shared" ca="1" si="2"/>
        <v>7343170.9100000001</v>
      </c>
      <c r="G31" s="18">
        <f t="shared" ca="1" si="2"/>
        <v>409629463.19</v>
      </c>
      <c r="H31" s="18">
        <f t="shared" ca="1" si="2"/>
        <v>0</v>
      </c>
      <c r="I31" s="18">
        <f t="shared" ca="1" si="2"/>
        <v>20294135.140000001</v>
      </c>
      <c r="J31" s="18">
        <f t="shared" ca="1" si="2"/>
        <v>215784</v>
      </c>
      <c r="K31" s="18">
        <f t="shared" ca="1" si="2"/>
        <v>942161.12</v>
      </c>
      <c r="L31" s="19">
        <f t="shared" ca="1" si="3"/>
        <v>438435556.21999997</v>
      </c>
    </row>
    <row r="32" spans="1:12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1412166.16</v>
      </c>
      <c r="F32" s="18">
        <f t="shared" ca="1" si="2"/>
        <v>34592685.650000006</v>
      </c>
      <c r="G32" s="18">
        <f t="shared" ca="1" si="2"/>
        <v>1009127451.6000042</v>
      </c>
      <c r="H32" s="18">
        <f t="shared" ca="1" si="2"/>
        <v>1736145.45</v>
      </c>
      <c r="I32" s="18">
        <f t="shared" ca="1" si="2"/>
        <v>161505354.20000002</v>
      </c>
      <c r="J32" s="18">
        <f t="shared" ca="1" si="2"/>
        <v>4381508.78</v>
      </c>
      <c r="K32" s="18">
        <f t="shared" ca="1" si="2"/>
        <v>22097050.52</v>
      </c>
      <c r="L32" s="19">
        <f t="shared" ca="1" si="3"/>
        <v>1234852362.3600042</v>
      </c>
    </row>
    <row r="33" spans="1:12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21449.15</v>
      </c>
      <c r="F33" s="18">
        <f t="shared" ca="1" si="2"/>
        <v>418336.13</v>
      </c>
      <c r="G33" s="18">
        <f t="shared" ca="1" si="2"/>
        <v>219888380.84000036</v>
      </c>
      <c r="H33" s="18">
        <f t="shared" ca="1" si="2"/>
        <v>0</v>
      </c>
      <c r="I33" s="18">
        <f t="shared" ca="1" si="2"/>
        <v>3535038.1799999918</v>
      </c>
      <c r="J33" s="18">
        <f t="shared" ca="1" si="2"/>
        <v>90000</v>
      </c>
      <c r="K33" s="18">
        <f t="shared" ca="1" si="2"/>
        <v>8789.58</v>
      </c>
      <c r="L33" s="19">
        <f t="shared" ca="1" si="3"/>
        <v>223961993.88000035</v>
      </c>
    </row>
    <row r="34" spans="1:12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8">
        <f t="shared" ca="1" si="2"/>
        <v>0</v>
      </c>
      <c r="L34" s="19">
        <f t="shared" ca="1" si="3"/>
        <v>0</v>
      </c>
    </row>
    <row r="35" spans="1:12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8">
        <f t="shared" ca="1" si="2"/>
        <v>0</v>
      </c>
      <c r="L35" s="19">
        <f t="shared" ca="1" si="3"/>
        <v>0</v>
      </c>
    </row>
    <row r="36" spans="1:12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8">
        <f t="shared" ca="1" si="2"/>
        <v>0</v>
      </c>
      <c r="L36" s="19">
        <f t="shared" ca="1" si="3"/>
        <v>0</v>
      </c>
    </row>
    <row r="37" spans="1:12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440312.78</v>
      </c>
      <c r="G37" s="18">
        <f t="shared" ca="1" si="2"/>
        <v>66046250.32</v>
      </c>
      <c r="H37" s="18">
        <f t="shared" ca="1" si="2"/>
        <v>0</v>
      </c>
      <c r="I37" s="18">
        <f t="shared" ca="1" si="2"/>
        <v>157642.04999999999</v>
      </c>
      <c r="J37" s="18">
        <f t="shared" ca="1" si="2"/>
        <v>0</v>
      </c>
      <c r="K37" s="18">
        <f t="shared" ca="1" si="2"/>
        <v>0</v>
      </c>
      <c r="L37" s="19">
        <f t="shared" ca="1" si="3"/>
        <v>66644205.149999999</v>
      </c>
    </row>
    <row r="38" spans="1:12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8">
        <f t="shared" ca="1" si="2"/>
        <v>0</v>
      </c>
      <c r="L38" s="19">
        <f t="shared" ca="1" si="3"/>
        <v>0</v>
      </c>
    </row>
    <row r="39" spans="1:12" ht="12.75" customHeight="1">
      <c r="A39" s="55" t="s">
        <v>211</v>
      </c>
      <c r="B39" s="17">
        <v>1045</v>
      </c>
      <c r="C39" s="56" t="s">
        <v>147</v>
      </c>
      <c r="D39" s="18">
        <f t="shared" ref="D39:K54" ca="1" si="4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4"/>
        <v>48461.82</v>
      </c>
      <c r="F39" s="18">
        <f t="shared" ca="1" si="4"/>
        <v>62928.81</v>
      </c>
      <c r="G39" s="18">
        <f t="shared" ca="1" si="4"/>
        <v>36770474.399999999</v>
      </c>
      <c r="H39" s="18">
        <f t="shared" ca="1" si="4"/>
        <v>0</v>
      </c>
      <c r="I39" s="18">
        <f t="shared" ca="1" si="4"/>
        <v>9249874.7699999996</v>
      </c>
      <c r="J39" s="18">
        <f t="shared" ca="1" si="4"/>
        <v>0</v>
      </c>
      <c r="K39" s="18">
        <f t="shared" ca="1" si="4"/>
        <v>-5506.2</v>
      </c>
      <c r="L39" s="19">
        <f t="shared" ca="1" si="3"/>
        <v>46126233.599999994</v>
      </c>
    </row>
    <row r="40" spans="1:12" ht="12.75" customHeight="1">
      <c r="A40" s="55" t="s">
        <v>213</v>
      </c>
      <c r="B40" s="17">
        <v>1046</v>
      </c>
      <c r="C40" s="56" t="s">
        <v>147</v>
      </c>
      <c r="D40" s="18">
        <f t="shared" ca="1" si="4"/>
        <v>0</v>
      </c>
      <c r="E40" s="18">
        <f t="shared" ca="1" si="4"/>
        <v>0</v>
      </c>
      <c r="F40" s="18">
        <f t="shared" ca="1" si="4"/>
        <v>0</v>
      </c>
      <c r="G40" s="18">
        <f t="shared" ca="1" si="4"/>
        <v>0</v>
      </c>
      <c r="H40" s="18">
        <f t="shared" ca="1" si="4"/>
        <v>0</v>
      </c>
      <c r="I40" s="18">
        <f t="shared" ca="1" si="4"/>
        <v>0</v>
      </c>
      <c r="J40" s="18">
        <f t="shared" ca="1" si="4"/>
        <v>0</v>
      </c>
      <c r="K40" s="18">
        <f t="shared" ca="1" si="4"/>
        <v>0</v>
      </c>
      <c r="L40" s="19">
        <f t="shared" ca="1" si="3"/>
        <v>0</v>
      </c>
    </row>
    <row r="41" spans="1:12" ht="12.75" customHeight="1">
      <c r="A41" s="55" t="s">
        <v>215</v>
      </c>
      <c r="B41" s="17">
        <v>1048</v>
      </c>
      <c r="C41" s="56" t="s">
        <v>147</v>
      </c>
      <c r="D41" s="18">
        <f t="shared" ca="1" si="4"/>
        <v>0</v>
      </c>
      <c r="E41" s="18">
        <f t="shared" ca="1" si="4"/>
        <v>2572093.54</v>
      </c>
      <c r="F41" s="18">
        <f t="shared" ca="1" si="4"/>
        <v>49753063.869999997</v>
      </c>
      <c r="G41" s="18">
        <f t="shared" ca="1" si="4"/>
        <v>1104379761.0700035</v>
      </c>
      <c r="H41" s="18">
        <f t="shared" ca="1" si="4"/>
        <v>4935860.4399999995</v>
      </c>
      <c r="I41" s="18">
        <f t="shared" ca="1" si="4"/>
        <v>408885604.65999985</v>
      </c>
      <c r="J41" s="18">
        <f t="shared" ca="1" si="4"/>
        <v>11725682.23</v>
      </c>
      <c r="K41" s="18">
        <f t="shared" ca="1" si="4"/>
        <v>143563382.16000018</v>
      </c>
      <c r="L41" s="19">
        <f t="shared" ref="L41" ca="1" si="5">+SUM(D41:K41)</f>
        <v>1725815447.9700036</v>
      </c>
    </row>
    <row r="42" spans="1:12" ht="12.75" customHeight="1">
      <c r="A42" s="55" t="s">
        <v>217</v>
      </c>
      <c r="B42" s="17">
        <v>1049</v>
      </c>
      <c r="C42" s="56" t="s">
        <v>147</v>
      </c>
      <c r="D42" s="18">
        <f t="shared" ca="1" si="4"/>
        <v>0</v>
      </c>
      <c r="E42" s="18">
        <f t="shared" ca="1" si="4"/>
        <v>-269.29000000000002</v>
      </c>
      <c r="F42" s="18">
        <f t="shared" ca="1" si="4"/>
        <v>995071.92000000016</v>
      </c>
      <c r="G42" s="18">
        <f t="shared" ca="1" si="4"/>
        <v>143445921.41000038</v>
      </c>
      <c r="H42" s="18">
        <f t="shared" ca="1" si="4"/>
        <v>0</v>
      </c>
      <c r="I42" s="18">
        <f t="shared" ca="1" si="4"/>
        <v>7564043.3399999961</v>
      </c>
      <c r="J42" s="18">
        <f t="shared" ca="1" si="4"/>
        <v>0</v>
      </c>
      <c r="K42" s="18">
        <f t="shared" ca="1" si="4"/>
        <v>254754.74</v>
      </c>
      <c r="L42" s="19">
        <f t="shared" ca="1" si="3"/>
        <v>152259522.12000039</v>
      </c>
    </row>
    <row r="43" spans="1:12" ht="12.75" customHeight="1">
      <c r="A43" s="55" t="s">
        <v>219</v>
      </c>
      <c r="B43" s="17">
        <v>1051</v>
      </c>
      <c r="C43" s="56" t="s">
        <v>147</v>
      </c>
      <c r="D43" s="18">
        <f t="shared" ca="1" si="4"/>
        <v>0</v>
      </c>
      <c r="E43" s="18">
        <f t="shared" ca="1" si="4"/>
        <v>0</v>
      </c>
      <c r="F43" s="18">
        <f t="shared" ca="1" si="4"/>
        <v>0</v>
      </c>
      <c r="G43" s="18">
        <f t="shared" ca="1" si="4"/>
        <v>0</v>
      </c>
      <c r="H43" s="18">
        <f t="shared" ca="1" si="4"/>
        <v>0</v>
      </c>
      <c r="I43" s="18">
        <f t="shared" ca="1" si="4"/>
        <v>0</v>
      </c>
      <c r="J43" s="18">
        <f t="shared" ca="1" si="4"/>
        <v>0</v>
      </c>
      <c r="K43" s="18">
        <f t="shared" ca="1" si="4"/>
        <v>0</v>
      </c>
      <c r="L43" s="19">
        <f t="shared" ca="1" si="3"/>
        <v>0</v>
      </c>
    </row>
    <row r="44" spans="1:12" ht="12.75" customHeight="1">
      <c r="A44" s="55" t="s">
        <v>221</v>
      </c>
      <c r="B44" s="17">
        <v>1052</v>
      </c>
      <c r="C44" s="56" t="s">
        <v>147</v>
      </c>
      <c r="D44" s="18">
        <f t="shared" ca="1" si="4"/>
        <v>0</v>
      </c>
      <c r="E44" s="18">
        <f t="shared" ca="1" si="4"/>
        <v>0</v>
      </c>
      <c r="F44" s="18">
        <f t="shared" ca="1" si="4"/>
        <v>0</v>
      </c>
      <c r="G44" s="18">
        <f t="shared" ca="1" si="4"/>
        <v>0</v>
      </c>
      <c r="H44" s="18">
        <f t="shared" ca="1" si="4"/>
        <v>0</v>
      </c>
      <c r="I44" s="18">
        <f t="shared" ca="1" si="4"/>
        <v>0</v>
      </c>
      <c r="J44" s="18">
        <f t="shared" ca="1" si="4"/>
        <v>0</v>
      </c>
      <c r="K44" s="18">
        <f t="shared" ca="1" si="4"/>
        <v>0</v>
      </c>
      <c r="L44" s="19">
        <f t="shared" ca="1" si="3"/>
        <v>0</v>
      </c>
    </row>
    <row r="45" spans="1:12" ht="12.75" customHeight="1">
      <c r="A45" s="55" t="s">
        <v>223</v>
      </c>
      <c r="B45" s="17">
        <v>1053</v>
      </c>
      <c r="C45" s="56" t="s">
        <v>147</v>
      </c>
      <c r="D45" s="18">
        <f t="shared" ca="1" si="4"/>
        <v>0</v>
      </c>
      <c r="E45" s="18">
        <f t="shared" ca="1" si="4"/>
        <v>0</v>
      </c>
      <c r="F45" s="18">
        <f t="shared" ca="1" si="4"/>
        <v>0</v>
      </c>
      <c r="G45" s="18">
        <f t="shared" ca="1" si="4"/>
        <v>0</v>
      </c>
      <c r="H45" s="18">
        <f t="shared" ca="1" si="4"/>
        <v>0</v>
      </c>
      <c r="I45" s="18">
        <f t="shared" ca="1" si="4"/>
        <v>0</v>
      </c>
      <c r="J45" s="18">
        <f t="shared" ca="1" si="4"/>
        <v>0</v>
      </c>
      <c r="K45" s="18">
        <f t="shared" ca="1" si="4"/>
        <v>0</v>
      </c>
      <c r="L45" s="19">
        <f t="shared" ref="L45:L57" ca="1" si="6">+SUM(D45:K45)</f>
        <v>0</v>
      </c>
    </row>
    <row r="46" spans="1:12" ht="12.75" customHeight="1">
      <c r="A46" s="55" t="s">
        <v>225</v>
      </c>
      <c r="B46" s="17">
        <v>1055</v>
      </c>
      <c r="C46" s="56" t="s">
        <v>147</v>
      </c>
      <c r="D46" s="18">
        <f t="shared" ca="1" si="4"/>
        <v>0</v>
      </c>
      <c r="E46" s="18">
        <f t="shared" ca="1" si="4"/>
        <v>0</v>
      </c>
      <c r="F46" s="18">
        <f t="shared" ca="1" si="4"/>
        <v>0</v>
      </c>
      <c r="G46" s="18">
        <f t="shared" ca="1" si="4"/>
        <v>-51522.69</v>
      </c>
      <c r="H46" s="18">
        <f t="shared" ca="1" si="4"/>
        <v>0</v>
      </c>
      <c r="I46" s="18">
        <f t="shared" ca="1" si="4"/>
        <v>-565.19000000000005</v>
      </c>
      <c r="J46" s="18">
        <f t="shared" ca="1" si="4"/>
        <v>0</v>
      </c>
      <c r="K46" s="18">
        <f t="shared" ca="1" si="4"/>
        <v>0</v>
      </c>
      <c r="L46" s="19">
        <f t="shared" ca="1" si="6"/>
        <v>-52087.880000000005</v>
      </c>
    </row>
    <row r="47" spans="1:12" ht="12.75" customHeight="1">
      <c r="A47" s="55" t="s">
        <v>227</v>
      </c>
      <c r="B47" s="17">
        <v>1056</v>
      </c>
      <c r="C47" s="56" t="s">
        <v>147</v>
      </c>
      <c r="D47" s="18">
        <f t="shared" ca="1" si="4"/>
        <v>0</v>
      </c>
      <c r="E47" s="18">
        <f t="shared" ca="1" si="4"/>
        <v>0</v>
      </c>
      <c r="F47" s="18">
        <f t="shared" ca="1" si="4"/>
        <v>0</v>
      </c>
      <c r="G47" s="18">
        <f t="shared" ca="1" si="4"/>
        <v>0</v>
      </c>
      <c r="H47" s="18">
        <f t="shared" ca="1" si="4"/>
        <v>0</v>
      </c>
      <c r="I47" s="18">
        <f t="shared" ca="1" si="4"/>
        <v>0</v>
      </c>
      <c r="J47" s="18">
        <f t="shared" ca="1" si="4"/>
        <v>0</v>
      </c>
      <c r="K47" s="18">
        <f t="shared" ca="1" si="4"/>
        <v>0</v>
      </c>
      <c r="L47" s="19">
        <f t="shared" ca="1" si="6"/>
        <v>0</v>
      </c>
    </row>
    <row r="48" spans="1:12" ht="12.75" customHeight="1">
      <c r="A48" s="55" t="s">
        <v>229</v>
      </c>
      <c r="B48" s="17">
        <v>1057</v>
      </c>
      <c r="C48" s="56" t="s">
        <v>147</v>
      </c>
      <c r="D48" s="18">
        <f t="shared" ca="1" si="4"/>
        <v>0</v>
      </c>
      <c r="E48" s="18">
        <f t="shared" ca="1" si="4"/>
        <v>0</v>
      </c>
      <c r="F48" s="18">
        <f t="shared" ca="1" si="4"/>
        <v>0</v>
      </c>
      <c r="G48" s="18">
        <f t="shared" ca="1" si="4"/>
        <v>0</v>
      </c>
      <c r="H48" s="18">
        <f t="shared" ca="1" si="4"/>
        <v>0</v>
      </c>
      <c r="I48" s="18">
        <f t="shared" ca="1" si="4"/>
        <v>0</v>
      </c>
      <c r="J48" s="18">
        <f t="shared" ca="1" si="4"/>
        <v>0</v>
      </c>
      <c r="K48" s="18">
        <f t="shared" ca="1" si="4"/>
        <v>0</v>
      </c>
      <c r="L48" s="19">
        <f t="shared" ca="1" si="6"/>
        <v>0</v>
      </c>
    </row>
    <row r="49" spans="1:12" ht="12.75" customHeight="1">
      <c r="A49" s="55" t="s">
        <v>231</v>
      </c>
      <c r="B49" s="17">
        <v>1058</v>
      </c>
      <c r="C49" s="56" t="s">
        <v>147</v>
      </c>
      <c r="D49" s="18">
        <f t="shared" ca="1" si="4"/>
        <v>0</v>
      </c>
      <c r="E49" s="18">
        <f t="shared" ca="1" si="4"/>
        <v>0</v>
      </c>
      <c r="F49" s="18">
        <f t="shared" ca="1" si="4"/>
        <v>0</v>
      </c>
      <c r="G49" s="18">
        <f t="shared" ca="1" si="4"/>
        <v>0</v>
      </c>
      <c r="H49" s="18">
        <f t="shared" ca="1" si="4"/>
        <v>0</v>
      </c>
      <c r="I49" s="18">
        <f t="shared" ca="1" si="4"/>
        <v>0</v>
      </c>
      <c r="J49" s="18">
        <f t="shared" ca="1" si="4"/>
        <v>0</v>
      </c>
      <c r="K49" s="18">
        <f t="shared" ca="1" si="4"/>
        <v>0</v>
      </c>
      <c r="L49" s="19">
        <f t="shared" ref="L49" ca="1" si="7">+SUM(D49:K49)</f>
        <v>0</v>
      </c>
    </row>
    <row r="50" spans="1:12" ht="12.75" customHeight="1">
      <c r="A50" s="55" t="s">
        <v>233</v>
      </c>
      <c r="B50" s="17">
        <v>1059</v>
      </c>
      <c r="C50" s="56" t="s">
        <v>147</v>
      </c>
      <c r="D50" s="18">
        <f t="shared" ca="1" si="4"/>
        <v>0</v>
      </c>
      <c r="E50" s="18">
        <f t="shared" ca="1" si="4"/>
        <v>0</v>
      </c>
      <c r="F50" s="18">
        <f t="shared" ca="1" si="4"/>
        <v>0</v>
      </c>
      <c r="G50" s="18">
        <f t="shared" ca="1" si="4"/>
        <v>0</v>
      </c>
      <c r="H50" s="18">
        <f t="shared" ca="1" si="4"/>
        <v>0</v>
      </c>
      <c r="I50" s="18">
        <f t="shared" ca="1" si="4"/>
        <v>0</v>
      </c>
      <c r="J50" s="18">
        <f t="shared" ca="1" si="4"/>
        <v>0</v>
      </c>
      <c r="K50" s="18">
        <f t="shared" ca="1" si="4"/>
        <v>0</v>
      </c>
      <c r="L50" s="19">
        <f t="shared" ref="L50:L52" ca="1" si="8">+SUM(D50:K50)</f>
        <v>0</v>
      </c>
    </row>
    <row r="51" spans="1:12" ht="12.75" customHeight="1">
      <c r="A51" s="55" t="s">
        <v>235</v>
      </c>
      <c r="B51" s="17">
        <v>1060</v>
      </c>
      <c r="C51" s="56" t="s">
        <v>147</v>
      </c>
      <c r="D51" s="18">
        <f t="shared" ca="1" si="4"/>
        <v>0</v>
      </c>
      <c r="E51" s="18">
        <f t="shared" ca="1" si="4"/>
        <v>0</v>
      </c>
      <c r="F51" s="18">
        <f t="shared" ca="1" si="4"/>
        <v>0</v>
      </c>
      <c r="G51" s="18">
        <f t="shared" ca="1" si="4"/>
        <v>0</v>
      </c>
      <c r="H51" s="18">
        <f t="shared" ca="1" si="4"/>
        <v>0</v>
      </c>
      <c r="I51" s="18">
        <f t="shared" ca="1" si="4"/>
        <v>0</v>
      </c>
      <c r="J51" s="18">
        <f t="shared" ca="1" si="4"/>
        <v>0</v>
      </c>
      <c r="K51" s="18">
        <f t="shared" ca="1" si="4"/>
        <v>0</v>
      </c>
      <c r="L51" s="19">
        <f t="shared" ca="1" si="8"/>
        <v>0</v>
      </c>
    </row>
    <row r="52" spans="1:12" ht="12.75" customHeight="1">
      <c r="A52" s="55" t="s">
        <v>237</v>
      </c>
      <c r="B52" s="17">
        <v>1061</v>
      </c>
      <c r="C52" s="56" t="s">
        <v>147</v>
      </c>
      <c r="D52" s="18">
        <f t="shared" ca="1" si="4"/>
        <v>0</v>
      </c>
      <c r="E52" s="18">
        <f t="shared" ca="1" si="4"/>
        <v>0</v>
      </c>
      <c r="F52" s="18">
        <f t="shared" ca="1" si="4"/>
        <v>0</v>
      </c>
      <c r="G52" s="18">
        <f t="shared" ca="1" si="4"/>
        <v>0</v>
      </c>
      <c r="H52" s="18">
        <f t="shared" ca="1" si="4"/>
        <v>0</v>
      </c>
      <c r="I52" s="18">
        <f t="shared" ca="1" si="4"/>
        <v>0</v>
      </c>
      <c r="J52" s="18">
        <f t="shared" ca="1" si="4"/>
        <v>0</v>
      </c>
      <c r="K52" s="18">
        <f t="shared" ca="1" si="4"/>
        <v>0</v>
      </c>
      <c r="L52" s="19">
        <f t="shared" ca="1" si="8"/>
        <v>0</v>
      </c>
    </row>
    <row r="53" spans="1:12" ht="12.75" customHeight="1">
      <c r="A53" s="55" t="s">
        <v>239</v>
      </c>
      <c r="B53" s="17">
        <v>2001</v>
      </c>
      <c r="C53" s="56" t="s">
        <v>147</v>
      </c>
      <c r="D53" s="18">
        <f t="shared" ca="1" si="4"/>
        <v>0</v>
      </c>
      <c r="E53" s="18">
        <f t="shared" ca="1" si="4"/>
        <v>0</v>
      </c>
      <c r="F53" s="18">
        <f t="shared" ca="1" si="4"/>
        <v>0</v>
      </c>
      <c r="G53" s="18">
        <f t="shared" ca="1" si="4"/>
        <v>0</v>
      </c>
      <c r="H53" s="18">
        <f t="shared" ca="1" si="4"/>
        <v>0</v>
      </c>
      <c r="I53" s="18">
        <f t="shared" ca="1" si="4"/>
        <v>0</v>
      </c>
      <c r="J53" s="18">
        <f t="shared" ca="1" si="4"/>
        <v>0</v>
      </c>
      <c r="K53" s="18">
        <f t="shared" ca="1" si="4"/>
        <v>0</v>
      </c>
      <c r="L53" s="19">
        <f t="shared" ca="1" si="6"/>
        <v>0</v>
      </c>
    </row>
    <row r="54" spans="1:12" ht="12.75" customHeight="1">
      <c r="A54" s="55" t="s">
        <v>241</v>
      </c>
      <c r="B54" s="17">
        <v>2002</v>
      </c>
      <c r="C54" s="56" t="s">
        <v>242</v>
      </c>
      <c r="D54" s="18">
        <f t="shared" ca="1" si="4"/>
        <v>0</v>
      </c>
      <c r="E54" s="18">
        <f t="shared" ca="1" si="4"/>
        <v>0</v>
      </c>
      <c r="F54" s="18">
        <f t="shared" ca="1" si="4"/>
        <v>0</v>
      </c>
      <c r="G54" s="18">
        <f t="shared" ca="1" si="4"/>
        <v>0</v>
      </c>
      <c r="H54" s="18">
        <f t="shared" ca="1" si="4"/>
        <v>0</v>
      </c>
      <c r="I54" s="18">
        <f t="shared" ca="1" si="4"/>
        <v>0</v>
      </c>
      <c r="J54" s="18">
        <f t="shared" ca="1" si="4"/>
        <v>0</v>
      </c>
      <c r="K54" s="18">
        <f t="shared" ca="1" si="4"/>
        <v>0</v>
      </c>
      <c r="L54" s="19">
        <f t="shared" ca="1" si="6"/>
        <v>0</v>
      </c>
    </row>
    <row r="55" spans="1:12" ht="12.75" customHeight="1">
      <c r="A55" s="55" t="s">
        <v>244</v>
      </c>
      <c r="B55" s="17">
        <v>2005</v>
      </c>
      <c r="C55" s="56" t="s">
        <v>242</v>
      </c>
      <c r="D55" s="18">
        <f t="shared" ref="D55:K70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8">
        <f t="shared" ca="1" si="9"/>
        <v>0</v>
      </c>
      <c r="I55" s="18">
        <f t="shared" ca="1" si="9"/>
        <v>0</v>
      </c>
      <c r="J55" s="18">
        <f t="shared" ca="1" si="9"/>
        <v>0</v>
      </c>
      <c r="K55" s="18">
        <f t="shared" ca="1" si="9"/>
        <v>0</v>
      </c>
      <c r="L55" s="19">
        <f t="shared" ca="1" si="6"/>
        <v>0</v>
      </c>
    </row>
    <row r="56" spans="1:12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8">
        <f t="shared" ca="1" si="9"/>
        <v>0</v>
      </c>
      <c r="I56" s="18">
        <f t="shared" ca="1" si="9"/>
        <v>0</v>
      </c>
      <c r="J56" s="18">
        <f t="shared" ca="1" si="9"/>
        <v>0</v>
      </c>
      <c r="K56" s="18">
        <f t="shared" ca="1" si="9"/>
        <v>0</v>
      </c>
      <c r="L56" s="19">
        <f t="shared" ca="1" si="6"/>
        <v>0</v>
      </c>
    </row>
    <row r="57" spans="1:12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8">
        <f t="shared" ca="1" si="9"/>
        <v>0</v>
      </c>
      <c r="I57" s="18">
        <f t="shared" ca="1" si="9"/>
        <v>0</v>
      </c>
      <c r="J57" s="18">
        <f t="shared" ca="1" si="9"/>
        <v>0</v>
      </c>
      <c r="K57" s="18">
        <f t="shared" ca="1" si="9"/>
        <v>0</v>
      </c>
      <c r="L57" s="19">
        <f t="shared" ca="1" si="6"/>
        <v>0</v>
      </c>
    </row>
    <row r="58" spans="1:12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8">
        <f t="shared" ca="1" si="9"/>
        <v>0</v>
      </c>
      <c r="I58" s="18">
        <f t="shared" ca="1" si="9"/>
        <v>0</v>
      </c>
      <c r="J58" s="18">
        <f t="shared" ca="1" si="9"/>
        <v>0</v>
      </c>
      <c r="K58" s="18">
        <f t="shared" ca="1" si="9"/>
        <v>0</v>
      </c>
      <c r="L58" s="19">
        <f t="shared" ref="L58" ca="1" si="10">+SUM(D58:K58)</f>
        <v>0</v>
      </c>
    </row>
    <row r="59" spans="1:12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8">
        <f t="shared" ca="1" si="9"/>
        <v>0</v>
      </c>
      <c r="I59" s="18">
        <f t="shared" ca="1" si="9"/>
        <v>0</v>
      </c>
      <c r="J59" s="18">
        <f t="shared" ca="1" si="9"/>
        <v>0</v>
      </c>
      <c r="K59" s="18">
        <f t="shared" ca="1" si="9"/>
        <v>0</v>
      </c>
      <c r="L59" s="19">
        <f t="shared" ref="L59:L72" ca="1" si="11">+SUM(D59:K59)</f>
        <v>0</v>
      </c>
    </row>
    <row r="60" spans="1:12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8">
        <f t="shared" ca="1" si="9"/>
        <v>0</v>
      </c>
      <c r="I60" s="18">
        <f t="shared" ca="1" si="9"/>
        <v>0</v>
      </c>
      <c r="J60" s="18">
        <f t="shared" ca="1" si="9"/>
        <v>0</v>
      </c>
      <c r="K60" s="18">
        <f t="shared" ca="1" si="9"/>
        <v>0</v>
      </c>
      <c r="L60" s="19">
        <f t="shared" ca="1" si="11"/>
        <v>0</v>
      </c>
    </row>
    <row r="61" spans="1:12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8">
        <f t="shared" ca="1" si="9"/>
        <v>0</v>
      </c>
      <c r="I61" s="18">
        <f t="shared" ca="1" si="9"/>
        <v>0</v>
      </c>
      <c r="J61" s="18">
        <f t="shared" ca="1" si="9"/>
        <v>0</v>
      </c>
      <c r="K61" s="18">
        <f t="shared" ca="1" si="9"/>
        <v>0</v>
      </c>
      <c r="L61" s="19">
        <f t="shared" ca="1" si="11"/>
        <v>0</v>
      </c>
    </row>
    <row r="62" spans="1:12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8">
        <f t="shared" ca="1" si="9"/>
        <v>0</v>
      </c>
      <c r="I62" s="18">
        <f t="shared" ca="1" si="9"/>
        <v>0</v>
      </c>
      <c r="J62" s="18">
        <f t="shared" ca="1" si="9"/>
        <v>0</v>
      </c>
      <c r="K62" s="18">
        <f t="shared" ca="1" si="9"/>
        <v>0</v>
      </c>
      <c r="L62" s="19">
        <f t="shared" ca="1" si="11"/>
        <v>0</v>
      </c>
    </row>
    <row r="63" spans="1:12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8">
        <f t="shared" ca="1" si="9"/>
        <v>0</v>
      </c>
      <c r="I63" s="18">
        <f t="shared" ca="1" si="9"/>
        <v>0</v>
      </c>
      <c r="J63" s="18">
        <f t="shared" ca="1" si="9"/>
        <v>0</v>
      </c>
      <c r="K63" s="18">
        <f t="shared" ca="1" si="9"/>
        <v>0</v>
      </c>
      <c r="L63" s="19">
        <f t="shared" ca="1" si="11"/>
        <v>0</v>
      </c>
    </row>
    <row r="64" spans="1:12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8">
        <f t="shared" ca="1" si="9"/>
        <v>0</v>
      </c>
      <c r="I64" s="18">
        <f t="shared" ca="1" si="9"/>
        <v>0</v>
      </c>
      <c r="J64" s="18">
        <f t="shared" ca="1" si="9"/>
        <v>0</v>
      </c>
      <c r="K64" s="18">
        <f t="shared" ca="1" si="9"/>
        <v>0</v>
      </c>
      <c r="L64" s="19">
        <f t="shared" ca="1" si="11"/>
        <v>0</v>
      </c>
    </row>
    <row r="65" spans="1:12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8">
        <f t="shared" ca="1" si="9"/>
        <v>0</v>
      </c>
      <c r="I65" s="18">
        <f t="shared" ca="1" si="9"/>
        <v>0</v>
      </c>
      <c r="J65" s="18">
        <f t="shared" ca="1" si="9"/>
        <v>0</v>
      </c>
      <c r="K65" s="18">
        <f t="shared" ca="1" si="9"/>
        <v>0</v>
      </c>
      <c r="L65" s="19">
        <f t="shared" ca="1" si="11"/>
        <v>0</v>
      </c>
    </row>
    <row r="66" spans="1:12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8">
        <f t="shared" ca="1" si="9"/>
        <v>0</v>
      </c>
      <c r="I66" s="18">
        <f t="shared" ca="1" si="9"/>
        <v>0</v>
      </c>
      <c r="J66" s="18">
        <f t="shared" ca="1" si="9"/>
        <v>0</v>
      </c>
      <c r="K66" s="18">
        <f t="shared" ca="1" si="9"/>
        <v>0</v>
      </c>
      <c r="L66" s="19">
        <f t="shared" ca="1" si="11"/>
        <v>0</v>
      </c>
    </row>
    <row r="67" spans="1:12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8">
        <f t="shared" ca="1" si="9"/>
        <v>0</v>
      </c>
      <c r="I67" s="18">
        <f t="shared" ca="1" si="9"/>
        <v>0</v>
      </c>
      <c r="J67" s="18">
        <f t="shared" ca="1" si="9"/>
        <v>0</v>
      </c>
      <c r="K67" s="18">
        <f t="shared" ca="1" si="9"/>
        <v>0</v>
      </c>
      <c r="L67" s="19">
        <f t="shared" ca="1" si="11"/>
        <v>0</v>
      </c>
    </row>
    <row r="68" spans="1:12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8">
        <f t="shared" ca="1" si="9"/>
        <v>0</v>
      </c>
      <c r="I68" s="18">
        <f t="shared" ca="1" si="9"/>
        <v>0</v>
      </c>
      <c r="J68" s="18">
        <f t="shared" ca="1" si="9"/>
        <v>0</v>
      </c>
      <c r="K68" s="18">
        <f t="shared" ca="1" si="9"/>
        <v>0</v>
      </c>
      <c r="L68" s="19">
        <f t="shared" ca="1" si="11"/>
        <v>0</v>
      </c>
    </row>
    <row r="69" spans="1:12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8">
        <f t="shared" ca="1" si="9"/>
        <v>0</v>
      </c>
      <c r="I69" s="18">
        <f t="shared" ca="1" si="9"/>
        <v>0</v>
      </c>
      <c r="J69" s="18">
        <f t="shared" ca="1" si="9"/>
        <v>0</v>
      </c>
      <c r="K69" s="18">
        <f t="shared" ca="1" si="9"/>
        <v>0</v>
      </c>
      <c r="L69" s="19">
        <f t="shared" ca="1" si="11"/>
        <v>0</v>
      </c>
    </row>
    <row r="70" spans="1:12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8">
        <f t="shared" ca="1" si="9"/>
        <v>0</v>
      </c>
      <c r="I70" s="18">
        <f t="shared" ca="1" si="9"/>
        <v>0</v>
      </c>
      <c r="J70" s="18">
        <f t="shared" ca="1" si="9"/>
        <v>0</v>
      </c>
      <c r="K70" s="18">
        <f t="shared" ca="1" si="9"/>
        <v>0</v>
      </c>
      <c r="L70" s="19">
        <f t="shared" ca="1" si="11"/>
        <v>0</v>
      </c>
    </row>
    <row r="71" spans="1:12" ht="12.75" customHeight="1">
      <c r="A71" s="55" t="s">
        <v>277</v>
      </c>
      <c r="B71" s="17">
        <v>3017</v>
      </c>
      <c r="C71" s="56" t="s">
        <v>247</v>
      </c>
      <c r="D71" s="18">
        <f t="shared" ref="D71:K72" ca="1" si="12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12"/>
        <v>0</v>
      </c>
      <c r="F71" s="18">
        <f t="shared" ca="1" si="12"/>
        <v>0</v>
      </c>
      <c r="G71" s="18">
        <f t="shared" ca="1" si="12"/>
        <v>0</v>
      </c>
      <c r="H71" s="18">
        <f t="shared" ca="1" si="12"/>
        <v>0</v>
      </c>
      <c r="I71" s="18">
        <f t="shared" ca="1" si="12"/>
        <v>0</v>
      </c>
      <c r="J71" s="18">
        <f t="shared" ca="1" si="12"/>
        <v>0</v>
      </c>
      <c r="K71" s="18">
        <f t="shared" ca="1" si="12"/>
        <v>0</v>
      </c>
      <c r="L71" s="19">
        <f t="shared" ca="1" si="11"/>
        <v>0</v>
      </c>
    </row>
    <row r="72" spans="1:12" ht="12.75" customHeight="1">
      <c r="A72" s="55" t="s">
        <v>279</v>
      </c>
      <c r="B72" s="17">
        <v>3018</v>
      </c>
      <c r="C72" s="56" t="s">
        <v>247</v>
      </c>
      <c r="D72" s="18">
        <f t="shared" ca="1" si="12"/>
        <v>0</v>
      </c>
      <c r="E72" s="18">
        <f t="shared" ca="1" si="12"/>
        <v>0</v>
      </c>
      <c r="F72" s="18">
        <f t="shared" ca="1" si="12"/>
        <v>0</v>
      </c>
      <c r="G72" s="18">
        <f t="shared" ca="1" si="12"/>
        <v>0</v>
      </c>
      <c r="H72" s="18">
        <f t="shared" ca="1" si="12"/>
        <v>0</v>
      </c>
      <c r="I72" s="18">
        <f t="shared" ca="1" si="12"/>
        <v>0</v>
      </c>
      <c r="J72" s="18">
        <f t="shared" ca="1" si="12"/>
        <v>0</v>
      </c>
      <c r="K72" s="18">
        <f t="shared" ca="1" si="12"/>
        <v>0</v>
      </c>
      <c r="L72" s="19">
        <f t="shared" ca="1" si="11"/>
        <v>0</v>
      </c>
    </row>
    <row r="73" spans="1:12" ht="13.8">
      <c r="A73" s="57" t="s">
        <v>281</v>
      </c>
      <c r="B73" s="47">
        <v>9000</v>
      </c>
      <c r="C73" s="56" t="s">
        <v>282</v>
      </c>
      <c r="D73" s="48">
        <f t="shared" ref="D73:L73" ca="1" si="13">SUMIF($C$7:$C$72,"HD",D$7:D$72)</f>
        <v>0</v>
      </c>
      <c r="E73" s="48">
        <f t="shared" ca="1" si="13"/>
        <v>143185661.09405002</v>
      </c>
      <c r="F73" s="48">
        <f t="shared" ca="1" si="13"/>
        <v>1370983732.9452002</v>
      </c>
      <c r="G73" s="48">
        <f t="shared" ca="1" si="13"/>
        <v>33166171144.508873</v>
      </c>
      <c r="H73" s="48">
        <f t="shared" ca="1" si="13"/>
        <v>382535172.537651</v>
      </c>
      <c r="I73" s="48">
        <f t="shared" ca="1" si="13"/>
        <v>14334296794.080851</v>
      </c>
      <c r="J73" s="48">
        <f t="shared" ca="1" si="13"/>
        <v>479592419.02909994</v>
      </c>
      <c r="K73" s="48">
        <f t="shared" ca="1" si="13"/>
        <v>2571865066.2957001</v>
      </c>
      <c r="L73" s="48">
        <f t="shared" ca="1" si="13"/>
        <v>52448629990.491417</v>
      </c>
    </row>
    <row r="74" spans="1:12" ht="13.8">
      <c r="A74" s="57" t="s">
        <v>284</v>
      </c>
      <c r="B74" s="47">
        <v>9001</v>
      </c>
      <c r="C74" s="56" t="s">
        <v>285</v>
      </c>
      <c r="D74" s="48">
        <f t="shared" ref="D74:L74" ca="1" si="14">SUMIF($C$7:$C$72,"H",D$7:D$72)+SUMIF($C$7:$C$72,"E",D$7:D$72)</f>
        <v>0</v>
      </c>
      <c r="E74" s="48">
        <f t="shared" ca="1" si="14"/>
        <v>0</v>
      </c>
      <c r="F74" s="48">
        <f t="shared" ca="1" si="14"/>
        <v>0</v>
      </c>
      <c r="G74" s="48">
        <f t="shared" ca="1" si="14"/>
        <v>0</v>
      </c>
      <c r="H74" s="48">
        <f t="shared" ca="1" si="14"/>
        <v>0</v>
      </c>
      <c r="I74" s="48">
        <f t="shared" ca="1" si="14"/>
        <v>0</v>
      </c>
      <c r="J74" s="48">
        <f t="shared" ca="1" si="14"/>
        <v>0</v>
      </c>
      <c r="K74" s="48">
        <f t="shared" ca="1" si="14"/>
        <v>0</v>
      </c>
      <c r="L74" s="48">
        <f t="shared" ca="1" si="14"/>
        <v>0</v>
      </c>
    </row>
    <row r="75" spans="1:12" ht="13.8">
      <c r="A75" s="57" t="s">
        <v>287</v>
      </c>
      <c r="B75" s="47">
        <v>9003</v>
      </c>
      <c r="C75" s="56" t="s">
        <v>288</v>
      </c>
      <c r="D75" s="48">
        <f t="shared" ref="D75:L75" ca="1" si="15">D73+D74</f>
        <v>0</v>
      </c>
      <c r="E75" s="48">
        <f t="shared" ca="1" si="15"/>
        <v>143185661.09405002</v>
      </c>
      <c r="F75" s="48">
        <f t="shared" ca="1" si="15"/>
        <v>1370983732.9452002</v>
      </c>
      <c r="G75" s="48">
        <f t="shared" ca="1" si="15"/>
        <v>33166171144.508873</v>
      </c>
      <c r="H75" s="48">
        <f t="shared" ca="1" si="15"/>
        <v>382535172.537651</v>
      </c>
      <c r="I75" s="48">
        <f t="shared" ca="1" si="15"/>
        <v>14334296794.080851</v>
      </c>
      <c r="J75" s="48">
        <f t="shared" ca="1" si="15"/>
        <v>479592419.02909994</v>
      </c>
      <c r="K75" s="48">
        <f t="shared" ca="1" si="15"/>
        <v>2571865066.2957001</v>
      </c>
      <c r="L75" s="48">
        <f t="shared" ca="1" si="15"/>
        <v>52448629990.491417</v>
      </c>
    </row>
  </sheetData>
  <mergeCells count="1">
    <mergeCell ref="E2:G2"/>
  </mergeCells>
  <dataValidations count="2">
    <dataValidation type="list" allowBlank="1" showInputMessage="1" showErrorMessage="1" sqref="B2" xr:uid="{7833CC14-204E-480D-9742-B21A0CFCC30E}">
      <formula1>"Toplam,Direkt,Endirekt"</formula1>
    </dataValidation>
    <dataValidation type="list" allowBlank="1" showInputMessage="1" showErrorMessage="1" sqref="C2" xr:uid="{CBB95A9E-72C6-4573-B9F6-108C7154FEF4}">
      <formula1>"Toplam,Yurtiçi,Yurtdışı"</formula1>
    </dataValidation>
  </dataValidations>
  <pageMargins left="0.7" right="0.7" top="0.75" bottom="0.75" header="0.3" footer="0.3"/>
  <pageSetup paperSize="9" orientation="portrait" horizontalDpi="300" verticalDpi="30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9CF75-16E7-4F64-820A-60FACF52C1AC}">
  <dimension ref="A1:H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0" width="15.5546875" style="3" customWidth="1"/>
    <col min="231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357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765</v>
      </c>
      <c r="E5" s="76">
        <v>766</v>
      </c>
      <c r="F5" s="76">
        <v>767</v>
      </c>
      <c r="G5" s="76">
        <v>768</v>
      </c>
      <c r="H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55</v>
      </c>
      <c r="E6" s="54" t="s">
        <v>56</v>
      </c>
      <c r="F6" s="54" t="s">
        <v>57</v>
      </c>
      <c r="G6" s="54" t="s">
        <v>58</v>
      </c>
      <c r="H6" s="77" t="s">
        <v>358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G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136356455.44</v>
      </c>
      <c r="E7" s="18">
        <f t="shared" ca="1" si="0"/>
        <v>25489128.219999999</v>
      </c>
      <c r="F7" s="18">
        <f t="shared" ca="1" si="0"/>
        <v>84460745.950000003</v>
      </c>
      <c r="G7" s="18">
        <f t="shared" ca="1" si="0"/>
        <v>4869862.4000000004</v>
      </c>
      <c r="H7" s="19">
        <f t="shared" ref="H7:H40" ca="1" si="1">+SUM(D7:G7)</f>
        <v>251176192.01000002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3078356139.3600001</v>
      </c>
      <c r="E8" s="18">
        <f t="shared" ca="1" si="0"/>
        <v>14189598.73</v>
      </c>
      <c r="F8" s="18">
        <f t="shared" ca="1" si="0"/>
        <v>313271003.60000002</v>
      </c>
      <c r="G8" s="18">
        <f t="shared" ca="1" si="0"/>
        <v>217166986.84</v>
      </c>
      <c r="H8" s="19">
        <f t="shared" ca="1" si="1"/>
        <v>3622983728.5300002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1051653692.01</v>
      </c>
      <c r="E9" s="18">
        <f t="shared" ca="1" si="0"/>
        <v>133776314.98999999</v>
      </c>
      <c r="F9" s="18">
        <f t="shared" ca="1" si="0"/>
        <v>104202783.94000001</v>
      </c>
      <c r="G9" s="18">
        <f t="shared" ca="1" si="0"/>
        <v>228207885.63000003</v>
      </c>
      <c r="H9" s="19">
        <f t="shared" ca="1" si="1"/>
        <v>1517840676.5700002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1162855100.6900001</v>
      </c>
      <c r="E10" s="18">
        <f t="shared" ca="1" si="0"/>
        <v>67819788.609999999</v>
      </c>
      <c r="F10" s="18">
        <f t="shared" ca="1" si="0"/>
        <v>551369615.69000006</v>
      </c>
      <c r="G10" s="18">
        <f t="shared" ca="1" si="0"/>
        <v>322834868.91997296</v>
      </c>
      <c r="H10" s="19">
        <f t="shared" ca="1" si="1"/>
        <v>2104879373.9099729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2126332.1090000002</v>
      </c>
      <c r="E11" s="18">
        <f t="shared" ca="1" si="0"/>
        <v>2026078.79</v>
      </c>
      <c r="F11" s="18">
        <f t="shared" ca="1" si="0"/>
        <v>211547.88</v>
      </c>
      <c r="G11" s="18">
        <f t="shared" ca="1" si="0"/>
        <v>2633968.7820000001</v>
      </c>
      <c r="H11" s="19">
        <f t="shared" ca="1" si="1"/>
        <v>6997927.5610000007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90109933.620000005</v>
      </c>
      <c r="E13" s="18">
        <f t="shared" ca="1" si="0"/>
        <v>6295788.2999999998</v>
      </c>
      <c r="F13" s="18">
        <f t="shared" ca="1" si="0"/>
        <v>248868551.64000002</v>
      </c>
      <c r="G13" s="18">
        <f t="shared" ca="1" si="0"/>
        <v>44586011.170000002</v>
      </c>
      <c r="H13" s="19">
        <f t="shared" ca="1" si="1"/>
        <v>389860284.73000002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1095517276.9400001</v>
      </c>
      <c r="E14" s="18">
        <f t="shared" ca="1" si="0"/>
        <v>266551528.30000001</v>
      </c>
      <c r="F14" s="18">
        <f t="shared" ca="1" si="0"/>
        <v>786029077.36000001</v>
      </c>
      <c r="G14" s="18">
        <f t="shared" ca="1" si="0"/>
        <v>1042860150.42</v>
      </c>
      <c r="H14" s="19">
        <f t="shared" ca="1" si="1"/>
        <v>3190958033.02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171964911.69285855</v>
      </c>
      <c r="E15" s="18">
        <f t="shared" ca="1" si="0"/>
        <v>0</v>
      </c>
      <c r="F15" s="18">
        <f t="shared" ca="1" si="0"/>
        <v>0</v>
      </c>
      <c r="G15" s="18">
        <f t="shared" ca="1" si="0"/>
        <v>4576896495.2614298</v>
      </c>
      <c r="H15" s="19">
        <f t="shared" ca="1" si="1"/>
        <v>4748861406.9542885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9">
        <f t="shared" ca="1" si="1"/>
        <v>0</v>
      </c>
    </row>
    <row r="17" spans="1:8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70341008</v>
      </c>
      <c r="E17" s="18">
        <f t="shared" ca="1" si="0"/>
        <v>4339751</v>
      </c>
      <c r="F17" s="18">
        <f t="shared" ca="1" si="0"/>
        <v>539074478</v>
      </c>
      <c r="G17" s="18">
        <f t="shared" ca="1" si="0"/>
        <v>34797793</v>
      </c>
      <c r="H17" s="19">
        <f t="shared" ca="1" si="1"/>
        <v>648553030</v>
      </c>
    </row>
    <row r="18" spans="1:8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215803119.33000001</v>
      </c>
      <c r="E18" s="18">
        <f t="shared" ca="1" si="0"/>
        <v>53603644.940000005</v>
      </c>
      <c r="F18" s="18">
        <f t="shared" ca="1" si="0"/>
        <v>279149370.43000001</v>
      </c>
      <c r="G18" s="18">
        <f t="shared" ca="1" si="0"/>
        <v>21134510.599999998</v>
      </c>
      <c r="H18" s="19">
        <f t="shared" ca="1" si="1"/>
        <v>569690645.30000007</v>
      </c>
    </row>
    <row r="19" spans="1:8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9">
        <f t="shared" ca="1" si="1"/>
        <v>0</v>
      </c>
    </row>
    <row r="20" spans="1:8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563915079.95000005</v>
      </c>
      <c r="E20" s="18">
        <f t="shared" ca="1" si="0"/>
        <v>72613637.299999997</v>
      </c>
      <c r="F20" s="18">
        <f t="shared" ca="1" si="0"/>
        <v>165404201.22</v>
      </c>
      <c r="G20" s="18">
        <f t="shared" ca="1" si="0"/>
        <v>191491693.47</v>
      </c>
      <c r="H20" s="19">
        <f t="shared" ca="1" si="1"/>
        <v>993424611.94000006</v>
      </c>
    </row>
    <row r="21" spans="1:8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17847592.23</v>
      </c>
      <c r="E21" s="18">
        <f t="shared" ca="1" si="0"/>
        <v>1210185.26</v>
      </c>
      <c r="F21" s="18">
        <f t="shared" ca="1" si="0"/>
        <v>6107014.6699999999</v>
      </c>
      <c r="G21" s="18">
        <f t="shared" ca="1" si="0"/>
        <v>3933800.03</v>
      </c>
      <c r="H21" s="19">
        <f t="shared" ca="1" si="1"/>
        <v>29098592.190000005</v>
      </c>
    </row>
    <row r="22" spans="1:8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1237687355.8499999</v>
      </c>
      <c r="E22" s="18">
        <f t="shared" ca="1" si="0"/>
        <v>100954140.14999999</v>
      </c>
      <c r="F22" s="18">
        <f t="shared" ca="1" si="0"/>
        <v>6155017192.6199999</v>
      </c>
      <c r="G22" s="18">
        <f t="shared" ca="1" si="0"/>
        <v>1007375470.13</v>
      </c>
      <c r="H22" s="19">
        <f t="shared" ca="1" si="1"/>
        <v>8501034158.75</v>
      </c>
    </row>
    <row r="23" spans="1:8" ht="12.75" customHeight="1">
      <c r="A23" s="55" t="s">
        <v>179</v>
      </c>
      <c r="B23" s="17">
        <v>1022</v>
      </c>
      <c r="C23" s="56" t="s">
        <v>147</v>
      </c>
      <c r="D23" s="18">
        <f t="shared" ref="D23:G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369813790.75999999</v>
      </c>
      <c r="E23" s="18">
        <f t="shared" ca="1" si="2"/>
        <v>84288963.609999999</v>
      </c>
      <c r="F23" s="18">
        <f t="shared" ca="1" si="2"/>
        <v>151115284.31999999</v>
      </c>
      <c r="G23" s="18">
        <f t="shared" ca="1" si="2"/>
        <v>184216431.22999999</v>
      </c>
      <c r="H23" s="19">
        <f t="shared" ca="1" si="1"/>
        <v>789434469.92000008</v>
      </c>
    </row>
    <row r="24" spans="1:8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324547778.26000184</v>
      </c>
      <c r="E24" s="18">
        <f t="shared" ca="1" si="2"/>
        <v>0</v>
      </c>
      <c r="F24" s="18">
        <f t="shared" ca="1" si="2"/>
        <v>87830127.689999998</v>
      </c>
      <c r="G24" s="18">
        <f t="shared" ca="1" si="2"/>
        <v>45997521.810002364</v>
      </c>
      <c r="H24" s="19">
        <f t="shared" ca="1" si="1"/>
        <v>458375427.76000422</v>
      </c>
    </row>
    <row r="25" spans="1:8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2366067.7938390011</v>
      </c>
      <c r="E25" s="18">
        <f t="shared" ca="1" si="2"/>
        <v>453096.74689900002</v>
      </c>
      <c r="F25" s="18">
        <f t="shared" ca="1" si="2"/>
        <v>6528937.6671019997</v>
      </c>
      <c r="G25" s="18">
        <f t="shared" ca="1" si="2"/>
        <v>2987187.1998860002</v>
      </c>
      <c r="H25" s="19">
        <f t="shared" ca="1" si="1"/>
        <v>12335289.407726001</v>
      </c>
    </row>
    <row r="26" spans="1:8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425434870.06</v>
      </c>
      <c r="E26" s="18">
        <f t="shared" ca="1" si="2"/>
        <v>97638736.950000003</v>
      </c>
      <c r="F26" s="18">
        <f t="shared" ca="1" si="2"/>
        <v>319513145.55000001</v>
      </c>
      <c r="G26" s="18">
        <f t="shared" ca="1" si="2"/>
        <v>343997845.44999999</v>
      </c>
      <c r="H26" s="19">
        <f t="shared" ca="1" si="1"/>
        <v>1186584598.01</v>
      </c>
    </row>
    <row r="27" spans="1:8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632192218.28000009</v>
      </c>
      <c r="E27" s="18">
        <f t="shared" ca="1" si="2"/>
        <v>4919590.04</v>
      </c>
      <c r="F27" s="18">
        <f t="shared" ca="1" si="2"/>
        <v>203238642.84</v>
      </c>
      <c r="G27" s="18">
        <f t="shared" ca="1" si="2"/>
        <v>464265481.06</v>
      </c>
      <c r="H27" s="19">
        <f t="shared" ca="1" si="1"/>
        <v>1304615932.22</v>
      </c>
    </row>
    <row r="28" spans="1:8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7150579.04</v>
      </c>
      <c r="E28" s="18">
        <f t="shared" ca="1" si="2"/>
        <v>57409.97</v>
      </c>
      <c r="F28" s="18">
        <f t="shared" ca="1" si="2"/>
        <v>7905622.2800000003</v>
      </c>
      <c r="G28" s="18">
        <f t="shared" ca="1" si="2"/>
        <v>11140927.810000001</v>
      </c>
      <c r="H28" s="19">
        <f t="shared" ca="1" si="1"/>
        <v>26254539.100000001</v>
      </c>
    </row>
    <row r="29" spans="1:8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765932046.5553</v>
      </c>
      <c r="E29" s="18">
        <f t="shared" ca="1" si="2"/>
        <v>135090678.99980003</v>
      </c>
      <c r="F29" s="18">
        <f t="shared" ca="1" si="2"/>
        <v>1271233771.8099999</v>
      </c>
      <c r="G29" s="18">
        <f t="shared" ca="1" si="2"/>
        <v>201202183.50549999</v>
      </c>
      <c r="H29" s="19">
        <f t="shared" ca="1" si="1"/>
        <v>2373458680.8705997</v>
      </c>
    </row>
    <row r="30" spans="1:8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14292589.669999998</v>
      </c>
      <c r="E30" s="18">
        <f t="shared" ca="1" si="2"/>
        <v>1576817.36</v>
      </c>
      <c r="F30" s="18">
        <f t="shared" ca="1" si="2"/>
        <v>28957272.139999993</v>
      </c>
      <c r="G30" s="18">
        <f t="shared" ca="1" si="2"/>
        <v>9671348.2399999425</v>
      </c>
      <c r="H30" s="19">
        <f t="shared" ca="1" si="1"/>
        <v>54498027.409999929</v>
      </c>
    </row>
    <row r="31" spans="1:8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403018505.24306798</v>
      </c>
      <c r="E31" s="18">
        <f t="shared" ca="1" si="2"/>
        <v>135009505.33987898</v>
      </c>
      <c r="F31" s="18">
        <f t="shared" ca="1" si="2"/>
        <v>336984535.42605895</v>
      </c>
      <c r="G31" s="18">
        <f t="shared" ca="1" si="2"/>
        <v>226424768.75780502</v>
      </c>
      <c r="H31" s="19">
        <f t="shared" ca="1" si="1"/>
        <v>1101437314.7668111</v>
      </c>
    </row>
    <row r="32" spans="1:8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113964018.32000001</v>
      </c>
      <c r="E32" s="18">
        <f t="shared" ca="1" si="2"/>
        <v>1838474.7600000002</v>
      </c>
      <c r="F32" s="18">
        <f t="shared" ca="1" si="2"/>
        <v>12595660.009999976</v>
      </c>
      <c r="G32" s="18">
        <f t="shared" ca="1" si="2"/>
        <v>47130281.849999547</v>
      </c>
      <c r="H32" s="19">
        <f t="shared" ca="1" si="1"/>
        <v>175528434.93999952</v>
      </c>
    </row>
    <row r="33" spans="1:8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925058.81999999972</v>
      </c>
      <c r="E33" s="18">
        <f t="shared" ca="1" si="2"/>
        <v>0</v>
      </c>
      <c r="F33" s="18">
        <f t="shared" ca="1" si="2"/>
        <v>147831.72000000012</v>
      </c>
      <c r="G33" s="18">
        <f t="shared" ca="1" si="2"/>
        <v>346459.40000000037</v>
      </c>
      <c r="H33" s="19">
        <f t="shared" ca="1" si="1"/>
        <v>1419349.9400000002</v>
      </c>
    </row>
    <row r="34" spans="1:8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29636791.719999999</v>
      </c>
      <c r="E34" s="18">
        <f t="shared" ca="1" si="2"/>
        <v>4617474.96</v>
      </c>
      <c r="F34" s="18">
        <f t="shared" ca="1" si="2"/>
        <v>3303900.59</v>
      </c>
      <c r="G34" s="18">
        <f t="shared" ca="1" si="2"/>
        <v>2197927010.0500002</v>
      </c>
      <c r="H34" s="19">
        <f t="shared" ca="1" si="1"/>
        <v>2235485177.3200002</v>
      </c>
    </row>
    <row r="35" spans="1:8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31087541.650000002</v>
      </c>
      <c r="E35" s="18">
        <f t="shared" ca="1" si="2"/>
        <v>337941.32999999996</v>
      </c>
      <c r="F35" s="18">
        <f t="shared" ca="1" si="2"/>
        <v>45501179.109999999</v>
      </c>
      <c r="G35" s="18">
        <f t="shared" ca="1" si="2"/>
        <v>7834356.2999999998</v>
      </c>
      <c r="H35" s="19">
        <f t="shared" ca="1" si="1"/>
        <v>84761018.390000001</v>
      </c>
    </row>
    <row r="36" spans="1:8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9">
        <f t="shared" ca="1" si="1"/>
        <v>0</v>
      </c>
    </row>
    <row r="37" spans="1:8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883983942.91000009</v>
      </c>
      <c r="E37" s="18">
        <f t="shared" ca="1" si="2"/>
        <v>13762130.800000001</v>
      </c>
      <c r="F37" s="18">
        <f t="shared" ca="1" si="2"/>
        <v>26941758.809999999</v>
      </c>
      <c r="G37" s="18">
        <f t="shared" ca="1" si="2"/>
        <v>148134216.61000001</v>
      </c>
      <c r="H37" s="19">
        <f t="shared" ca="1" si="1"/>
        <v>1072822049.13</v>
      </c>
    </row>
    <row r="38" spans="1:8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689932.26</v>
      </c>
      <c r="E38" s="18">
        <f t="shared" ca="1" si="2"/>
        <v>0</v>
      </c>
      <c r="F38" s="18">
        <f t="shared" ca="1" si="2"/>
        <v>0</v>
      </c>
      <c r="G38" s="18">
        <f t="shared" ca="1" si="2"/>
        <v>5587308.3399999999</v>
      </c>
      <c r="H38" s="19">
        <f t="shared" ca="1" si="1"/>
        <v>6277240.5999999996</v>
      </c>
    </row>
    <row r="39" spans="1:8" ht="12.75" customHeight="1">
      <c r="A39" s="55" t="s">
        <v>211</v>
      </c>
      <c r="B39" s="17">
        <v>1045</v>
      </c>
      <c r="C39" s="56" t="s">
        <v>147</v>
      </c>
      <c r="D39" s="18">
        <f t="shared" ref="D39:G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122432134.14</v>
      </c>
      <c r="E39" s="18">
        <f t="shared" ca="1" si="3"/>
        <v>22736294.399999999</v>
      </c>
      <c r="F39" s="18">
        <f t="shared" ca="1" si="3"/>
        <v>128648164.7</v>
      </c>
      <c r="G39" s="18">
        <f t="shared" ca="1" si="3"/>
        <v>12693723.109999999</v>
      </c>
      <c r="H39" s="19">
        <f t="shared" ca="1" si="1"/>
        <v>286510316.35000002</v>
      </c>
    </row>
    <row r="40" spans="1:8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3526241.02</v>
      </c>
      <c r="E40" s="18">
        <f t="shared" ca="1" si="3"/>
        <v>0</v>
      </c>
      <c r="F40" s="18">
        <f t="shared" ca="1" si="3"/>
        <v>3597090.75</v>
      </c>
      <c r="G40" s="18">
        <f t="shared" ca="1" si="3"/>
        <v>1048544.87</v>
      </c>
      <c r="H40" s="19">
        <f t="shared" ca="1" si="1"/>
        <v>8171876.6399999997</v>
      </c>
    </row>
    <row r="41" spans="1:8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119531744.56999999</v>
      </c>
      <c r="E41" s="18">
        <f t="shared" ca="1" si="3"/>
        <v>0</v>
      </c>
      <c r="F41" s="18">
        <f t="shared" ca="1" si="3"/>
        <v>1095675.2100000004</v>
      </c>
      <c r="G41" s="18">
        <f t="shared" ca="1" si="3"/>
        <v>100145826.7199994</v>
      </c>
      <c r="H41" s="19">
        <f t="shared" ref="H41" ca="1" si="4">+SUM(D41:G41)</f>
        <v>220773246.4999994</v>
      </c>
    </row>
    <row r="42" spans="1:8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1151038.5399999984</v>
      </c>
      <c r="E42" s="18">
        <f t="shared" ca="1" si="3"/>
        <v>0</v>
      </c>
      <c r="F42" s="18">
        <f t="shared" ca="1" si="3"/>
        <v>18192.12</v>
      </c>
      <c r="G42" s="18">
        <f t="shared" ca="1" si="3"/>
        <v>1230118.7800000003</v>
      </c>
      <c r="H42" s="19">
        <f t="shared" ref="H42:H48" ca="1" si="5">+SUM(D42:G42)</f>
        <v>2399349.4399999985</v>
      </c>
    </row>
    <row r="43" spans="1:8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-1204483.49</v>
      </c>
      <c r="E43" s="18">
        <f t="shared" ca="1" si="3"/>
        <v>0</v>
      </c>
      <c r="F43" s="18">
        <f t="shared" ca="1" si="3"/>
        <v>-220152</v>
      </c>
      <c r="G43" s="18">
        <f t="shared" ca="1" si="3"/>
        <v>-5191.84</v>
      </c>
      <c r="H43" s="19">
        <f t="shared" ca="1" si="5"/>
        <v>-1429827.33</v>
      </c>
    </row>
    <row r="44" spans="1:8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6131323.8499999996</v>
      </c>
      <c r="E44" s="18">
        <f t="shared" ca="1" si="3"/>
        <v>152126.26999999999</v>
      </c>
      <c r="F44" s="18">
        <f t="shared" ca="1" si="3"/>
        <v>1197694.3599999999</v>
      </c>
      <c r="G44" s="18">
        <f t="shared" ca="1" si="3"/>
        <v>59731.799999999996</v>
      </c>
      <c r="H44" s="19">
        <f t="shared" ca="1" si="5"/>
        <v>7540876.2799999984</v>
      </c>
    </row>
    <row r="45" spans="1:8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72969.05</v>
      </c>
      <c r="E45" s="18">
        <f t="shared" ca="1" si="3"/>
        <v>0</v>
      </c>
      <c r="F45" s="18">
        <f t="shared" ca="1" si="3"/>
        <v>0</v>
      </c>
      <c r="G45" s="18">
        <f t="shared" ca="1" si="3"/>
        <v>12769.189999999999</v>
      </c>
      <c r="H45" s="19">
        <f t="shared" ca="1" si="5"/>
        <v>85738.240000000005</v>
      </c>
    </row>
    <row r="46" spans="1:8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-4635.87</v>
      </c>
      <c r="E46" s="18">
        <f t="shared" ca="1" si="3"/>
        <v>0</v>
      </c>
      <c r="F46" s="18">
        <f t="shared" ca="1" si="3"/>
        <v>-1030721.68</v>
      </c>
      <c r="G46" s="18">
        <f t="shared" ca="1" si="3"/>
        <v>-53383</v>
      </c>
      <c r="H46" s="19">
        <f t="shared" ca="1" si="5"/>
        <v>-1088740.55</v>
      </c>
    </row>
    <row r="47" spans="1:8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9">
        <f t="shared" ca="1" si="5"/>
        <v>0</v>
      </c>
    </row>
    <row r="48" spans="1:8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100618118.58000009</v>
      </c>
      <c r="E48" s="18">
        <f t="shared" ca="1" si="3"/>
        <v>75360.010000000009</v>
      </c>
      <c r="F48" s="18">
        <f t="shared" ca="1" si="3"/>
        <v>1129929.1599999995</v>
      </c>
      <c r="G48" s="18">
        <f t="shared" ca="1" si="3"/>
        <v>24298078.209999386</v>
      </c>
      <c r="H48" s="19">
        <f t="shared" ca="1" si="5"/>
        <v>126121485.95999947</v>
      </c>
    </row>
    <row r="49" spans="1:8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1016679.14</v>
      </c>
      <c r="E49" s="18">
        <f t="shared" ca="1" si="3"/>
        <v>0</v>
      </c>
      <c r="F49" s="18">
        <f t="shared" ca="1" si="3"/>
        <v>25320.03</v>
      </c>
      <c r="G49" s="18">
        <f t="shared" ca="1" si="3"/>
        <v>560660157.75999999</v>
      </c>
      <c r="H49" s="19">
        <f t="shared" ref="H49" ca="1" si="6">+SUM(D49:G49)</f>
        <v>561702156.92999995</v>
      </c>
    </row>
    <row r="50" spans="1:8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617432123.35000002</v>
      </c>
      <c r="H50" s="19">
        <f t="shared" ref="H50:H52" ca="1" si="7">+SUM(D50:G50)</f>
        <v>617432123.35000002</v>
      </c>
    </row>
    <row r="51" spans="1:8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9">
        <f t="shared" ca="1" si="7"/>
        <v>0</v>
      </c>
    </row>
    <row r="52" spans="1:8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9">
        <f t="shared" ca="1" si="7"/>
        <v>0</v>
      </c>
    </row>
    <row r="53" spans="1:8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9">
        <f t="shared" ref="H53:H58" ca="1" si="8">+SUM(D53:G53)</f>
        <v>0</v>
      </c>
    </row>
    <row r="54" spans="1:8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0</v>
      </c>
      <c r="F54" s="18">
        <f t="shared" ca="1" si="3"/>
        <v>0</v>
      </c>
      <c r="G54" s="18">
        <f t="shared" ca="1" si="3"/>
        <v>0</v>
      </c>
      <c r="H54" s="19">
        <f t="shared" ca="1" si="8"/>
        <v>0</v>
      </c>
    </row>
    <row r="55" spans="1:8" ht="12.75" customHeight="1">
      <c r="A55" s="55" t="s">
        <v>244</v>
      </c>
      <c r="B55" s="17">
        <v>2005</v>
      </c>
      <c r="C55" s="56" t="s">
        <v>242</v>
      </c>
      <c r="D55" s="18">
        <f t="shared" ref="D55:G72" ca="1" si="9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9"/>
        <v>0</v>
      </c>
      <c r="F55" s="18">
        <f t="shared" ca="1" si="9"/>
        <v>0</v>
      </c>
      <c r="G55" s="18">
        <f t="shared" ca="1" si="9"/>
        <v>0</v>
      </c>
      <c r="H55" s="19">
        <f t="shared" ca="1" si="8"/>
        <v>0</v>
      </c>
    </row>
    <row r="56" spans="1:8" ht="12.75" customHeight="1">
      <c r="A56" s="55" t="s">
        <v>246</v>
      </c>
      <c r="B56" s="17">
        <v>2006</v>
      </c>
      <c r="C56" s="56" t="s">
        <v>247</v>
      </c>
      <c r="D56" s="18">
        <f t="shared" ca="1" si="9"/>
        <v>0</v>
      </c>
      <c r="E56" s="18">
        <f t="shared" ca="1" si="9"/>
        <v>0</v>
      </c>
      <c r="F56" s="18">
        <f t="shared" ca="1" si="9"/>
        <v>0</v>
      </c>
      <c r="G56" s="18">
        <f t="shared" ca="1" si="9"/>
        <v>0</v>
      </c>
      <c r="H56" s="19">
        <f t="shared" ca="1" si="8"/>
        <v>0</v>
      </c>
    </row>
    <row r="57" spans="1:8" ht="12.75" customHeight="1">
      <c r="A57" s="55" t="s">
        <v>249</v>
      </c>
      <c r="B57" s="17">
        <v>2007</v>
      </c>
      <c r="C57" s="56" t="s">
        <v>242</v>
      </c>
      <c r="D57" s="18">
        <f t="shared" ca="1" si="9"/>
        <v>0</v>
      </c>
      <c r="E57" s="18">
        <f t="shared" ca="1" si="9"/>
        <v>0</v>
      </c>
      <c r="F57" s="18">
        <f t="shared" ca="1" si="9"/>
        <v>0</v>
      </c>
      <c r="G57" s="18">
        <f t="shared" ca="1" si="9"/>
        <v>0</v>
      </c>
      <c r="H57" s="19">
        <f t="shared" ca="1" si="8"/>
        <v>0</v>
      </c>
    </row>
    <row r="58" spans="1:8" ht="12.75" customHeight="1">
      <c r="A58" s="55" t="s">
        <v>251</v>
      </c>
      <c r="B58" s="17">
        <v>2008</v>
      </c>
      <c r="C58" s="56" t="s">
        <v>242</v>
      </c>
      <c r="D58" s="18">
        <f t="shared" ca="1" si="9"/>
        <v>0</v>
      </c>
      <c r="E58" s="18">
        <f t="shared" ca="1" si="9"/>
        <v>0</v>
      </c>
      <c r="F58" s="18">
        <f t="shared" ca="1" si="9"/>
        <v>0</v>
      </c>
      <c r="G58" s="18">
        <f t="shared" ca="1" si="9"/>
        <v>0</v>
      </c>
      <c r="H58" s="19">
        <f t="shared" ca="1" si="8"/>
        <v>0</v>
      </c>
    </row>
    <row r="59" spans="1:8" ht="12.75" customHeight="1">
      <c r="A59" s="55" t="s">
        <v>253</v>
      </c>
      <c r="B59" s="17">
        <v>3001</v>
      </c>
      <c r="C59" s="56" t="s">
        <v>247</v>
      </c>
      <c r="D59" s="18">
        <f t="shared" ca="1" si="9"/>
        <v>0</v>
      </c>
      <c r="E59" s="18">
        <f t="shared" ca="1" si="9"/>
        <v>0</v>
      </c>
      <c r="F59" s="18">
        <f t="shared" ca="1" si="9"/>
        <v>0</v>
      </c>
      <c r="G59" s="18">
        <f t="shared" ca="1" si="9"/>
        <v>0</v>
      </c>
      <c r="H59" s="19">
        <f t="shared" ref="H59:H72" ca="1" si="10">+SUM(D59:G59)</f>
        <v>0</v>
      </c>
    </row>
    <row r="60" spans="1:8" ht="12.75" customHeight="1">
      <c r="A60" s="55" t="s">
        <v>255</v>
      </c>
      <c r="B60" s="17">
        <v>3002</v>
      </c>
      <c r="C60" s="56" t="s">
        <v>247</v>
      </c>
      <c r="D60" s="18">
        <f t="shared" ca="1" si="9"/>
        <v>0</v>
      </c>
      <c r="E60" s="18">
        <f t="shared" ca="1" si="9"/>
        <v>0</v>
      </c>
      <c r="F60" s="18">
        <f t="shared" ca="1" si="9"/>
        <v>0</v>
      </c>
      <c r="G60" s="18">
        <f t="shared" ca="1" si="9"/>
        <v>0</v>
      </c>
      <c r="H60" s="19">
        <f t="shared" ca="1" si="10"/>
        <v>0</v>
      </c>
    </row>
    <row r="61" spans="1:8" ht="12.75" customHeight="1">
      <c r="A61" s="55" t="s">
        <v>257</v>
      </c>
      <c r="B61" s="17">
        <v>3003</v>
      </c>
      <c r="C61" s="56" t="s">
        <v>247</v>
      </c>
      <c r="D61" s="18">
        <f t="shared" ca="1" si="9"/>
        <v>0</v>
      </c>
      <c r="E61" s="18">
        <f t="shared" ca="1" si="9"/>
        <v>0</v>
      </c>
      <c r="F61" s="18">
        <f t="shared" ca="1" si="9"/>
        <v>0</v>
      </c>
      <c r="G61" s="18">
        <f t="shared" ca="1" si="9"/>
        <v>0</v>
      </c>
      <c r="H61" s="19">
        <f t="shared" ca="1" si="10"/>
        <v>0</v>
      </c>
    </row>
    <row r="62" spans="1:8" ht="12.75" customHeight="1">
      <c r="A62" s="55" t="s">
        <v>259</v>
      </c>
      <c r="B62" s="17">
        <v>3004</v>
      </c>
      <c r="C62" s="56" t="s">
        <v>247</v>
      </c>
      <c r="D62" s="18">
        <f t="shared" ca="1" si="9"/>
        <v>0</v>
      </c>
      <c r="E62" s="18">
        <f t="shared" ca="1" si="9"/>
        <v>0</v>
      </c>
      <c r="F62" s="18">
        <f t="shared" ca="1" si="9"/>
        <v>0</v>
      </c>
      <c r="G62" s="18">
        <f t="shared" ca="1" si="9"/>
        <v>0</v>
      </c>
      <c r="H62" s="19">
        <f t="shared" ca="1" si="10"/>
        <v>0</v>
      </c>
    </row>
    <row r="63" spans="1:8" ht="12.75" customHeight="1">
      <c r="A63" s="55" t="s">
        <v>261</v>
      </c>
      <c r="B63" s="17">
        <v>3005</v>
      </c>
      <c r="C63" s="56" t="s">
        <v>247</v>
      </c>
      <c r="D63" s="18">
        <f t="shared" ca="1" si="9"/>
        <v>0</v>
      </c>
      <c r="E63" s="18">
        <f t="shared" ca="1" si="9"/>
        <v>0</v>
      </c>
      <c r="F63" s="18">
        <f t="shared" ca="1" si="9"/>
        <v>0</v>
      </c>
      <c r="G63" s="18">
        <f t="shared" ca="1" si="9"/>
        <v>0</v>
      </c>
      <c r="H63" s="19">
        <f t="shared" ca="1" si="10"/>
        <v>0</v>
      </c>
    </row>
    <row r="64" spans="1:8" ht="12.75" customHeight="1">
      <c r="A64" s="55" t="s">
        <v>263</v>
      </c>
      <c r="B64" s="17">
        <v>3006</v>
      </c>
      <c r="C64" s="56" t="s">
        <v>247</v>
      </c>
      <c r="D64" s="18">
        <f t="shared" ca="1" si="9"/>
        <v>0</v>
      </c>
      <c r="E64" s="18">
        <f t="shared" ca="1" si="9"/>
        <v>0</v>
      </c>
      <c r="F64" s="18">
        <f t="shared" ca="1" si="9"/>
        <v>0</v>
      </c>
      <c r="G64" s="18">
        <f t="shared" ca="1" si="9"/>
        <v>0</v>
      </c>
      <c r="H64" s="19">
        <f t="shared" ca="1" si="10"/>
        <v>0</v>
      </c>
    </row>
    <row r="65" spans="1:8" ht="12.75" customHeight="1">
      <c r="A65" s="55" t="s">
        <v>265</v>
      </c>
      <c r="B65" s="17">
        <v>3007</v>
      </c>
      <c r="C65" s="56" t="s">
        <v>247</v>
      </c>
      <c r="D65" s="18">
        <f t="shared" ca="1" si="9"/>
        <v>0</v>
      </c>
      <c r="E65" s="18">
        <f t="shared" ca="1" si="9"/>
        <v>0</v>
      </c>
      <c r="F65" s="18">
        <f t="shared" ca="1" si="9"/>
        <v>0</v>
      </c>
      <c r="G65" s="18">
        <f t="shared" ca="1" si="9"/>
        <v>0</v>
      </c>
      <c r="H65" s="19">
        <f t="shared" ca="1" si="10"/>
        <v>0</v>
      </c>
    </row>
    <row r="66" spans="1:8" ht="12.75" customHeight="1">
      <c r="A66" s="55" t="s">
        <v>267</v>
      </c>
      <c r="B66" s="17">
        <v>3008</v>
      </c>
      <c r="C66" s="56" t="s">
        <v>247</v>
      </c>
      <c r="D66" s="18">
        <f t="shared" ca="1" si="9"/>
        <v>0</v>
      </c>
      <c r="E66" s="18">
        <f t="shared" ca="1" si="9"/>
        <v>0</v>
      </c>
      <c r="F66" s="18">
        <f t="shared" ca="1" si="9"/>
        <v>0</v>
      </c>
      <c r="G66" s="18">
        <f t="shared" ca="1" si="9"/>
        <v>0</v>
      </c>
      <c r="H66" s="19">
        <f t="shared" ca="1" si="10"/>
        <v>0</v>
      </c>
    </row>
    <row r="67" spans="1:8" ht="12.75" customHeight="1">
      <c r="A67" s="55" t="s">
        <v>269</v>
      </c>
      <c r="B67" s="17">
        <v>3009</v>
      </c>
      <c r="C67" s="56" t="s">
        <v>247</v>
      </c>
      <c r="D67" s="18">
        <f t="shared" ca="1" si="9"/>
        <v>0</v>
      </c>
      <c r="E67" s="18">
        <f t="shared" ca="1" si="9"/>
        <v>0</v>
      </c>
      <c r="F67" s="18">
        <f t="shared" ca="1" si="9"/>
        <v>0</v>
      </c>
      <c r="G67" s="18">
        <f t="shared" ca="1" si="9"/>
        <v>0</v>
      </c>
      <c r="H67" s="19">
        <f t="shared" ca="1" si="10"/>
        <v>0</v>
      </c>
    </row>
    <row r="68" spans="1:8" ht="12.75" customHeight="1">
      <c r="A68" s="55" t="s">
        <v>271</v>
      </c>
      <c r="B68" s="17">
        <v>3011</v>
      </c>
      <c r="C68" s="56" t="s">
        <v>247</v>
      </c>
      <c r="D68" s="18">
        <f t="shared" ca="1" si="9"/>
        <v>0</v>
      </c>
      <c r="E68" s="18">
        <f t="shared" ca="1" si="9"/>
        <v>0</v>
      </c>
      <c r="F68" s="18">
        <f t="shared" ca="1" si="9"/>
        <v>0</v>
      </c>
      <c r="G68" s="18">
        <f t="shared" ca="1" si="9"/>
        <v>0</v>
      </c>
      <c r="H68" s="19">
        <f t="shared" ca="1" si="10"/>
        <v>0</v>
      </c>
    </row>
    <row r="69" spans="1:8" ht="12.75" customHeight="1">
      <c r="A69" s="55" t="s">
        <v>273</v>
      </c>
      <c r="B69" s="17">
        <v>3012</v>
      </c>
      <c r="C69" s="56" t="s">
        <v>247</v>
      </c>
      <c r="D69" s="18">
        <f t="shared" ca="1" si="9"/>
        <v>0</v>
      </c>
      <c r="E69" s="18">
        <f t="shared" ca="1" si="9"/>
        <v>0</v>
      </c>
      <c r="F69" s="18">
        <f t="shared" ca="1" si="9"/>
        <v>0</v>
      </c>
      <c r="G69" s="18">
        <f t="shared" ca="1" si="9"/>
        <v>0</v>
      </c>
      <c r="H69" s="19">
        <f t="shared" ca="1" si="10"/>
        <v>0</v>
      </c>
    </row>
    <row r="70" spans="1:8" ht="12.75" customHeight="1">
      <c r="A70" s="55" t="s">
        <v>275</v>
      </c>
      <c r="B70" s="17">
        <v>3016</v>
      </c>
      <c r="C70" s="56" t="s">
        <v>247</v>
      </c>
      <c r="D70" s="18">
        <f t="shared" ca="1" si="9"/>
        <v>0</v>
      </c>
      <c r="E70" s="18">
        <f t="shared" ca="1" si="9"/>
        <v>0</v>
      </c>
      <c r="F70" s="18">
        <f t="shared" ca="1" si="9"/>
        <v>0</v>
      </c>
      <c r="G70" s="18">
        <f t="shared" ca="1" si="9"/>
        <v>0</v>
      </c>
      <c r="H70" s="19">
        <f t="shared" ca="1" si="10"/>
        <v>0</v>
      </c>
    </row>
    <row r="71" spans="1:8" ht="12.75" customHeight="1">
      <c r="A71" s="55" t="s">
        <v>277</v>
      </c>
      <c r="B71" s="17">
        <v>3017</v>
      </c>
      <c r="C71" s="56" t="s">
        <v>247</v>
      </c>
      <c r="D71" s="18">
        <f t="shared" ca="1" si="9"/>
        <v>0</v>
      </c>
      <c r="E71" s="18">
        <f t="shared" ca="1" si="9"/>
        <v>0</v>
      </c>
      <c r="F71" s="18">
        <f t="shared" ca="1" si="9"/>
        <v>0</v>
      </c>
      <c r="G71" s="18">
        <f t="shared" ca="1" si="9"/>
        <v>0</v>
      </c>
      <c r="H71" s="19">
        <f t="shared" ca="1" si="10"/>
        <v>0</v>
      </c>
    </row>
    <row r="72" spans="1:8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0</v>
      </c>
      <c r="F72" s="18">
        <f t="shared" ca="1" si="9"/>
        <v>0</v>
      </c>
      <c r="G72" s="18">
        <f t="shared" ca="1" si="9"/>
        <v>0</v>
      </c>
      <c r="H72" s="19">
        <f t="shared" ca="1" si="10"/>
        <v>0</v>
      </c>
    </row>
    <row r="73" spans="1:8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13252840858.094067</v>
      </c>
      <c r="E73" s="48">
        <f ca="1">SUMIF($C$7:$C$72,"HD",E$7:E$72)</f>
        <v>1251424186.1365781</v>
      </c>
      <c r="F73" s="48">
        <f ca="1">SUMIF($C$7:$C$72,"HD",F$7:F$72)</f>
        <v>11869424445.613163</v>
      </c>
      <c r="G73" s="48">
        <f ca="1">SUMIF($C$7:$C$72,"HD",G$7:G$72)</f>
        <v>12913175323.216599</v>
      </c>
      <c r="H73" s="48">
        <f ca="1">SUMIF($C$7:$C$72,"HD",H$7:H$72)</f>
        <v>39286864813.060387</v>
      </c>
    </row>
    <row r="74" spans="1:8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0</v>
      </c>
      <c r="E74" s="48">
        <f ca="1">SUMIF($C$7:$C$72,"H",E$7:E$72)+SUMIF($C$7:$C$72,"E",E$7:E$72)</f>
        <v>0</v>
      </c>
      <c r="F74" s="48">
        <f ca="1">SUMIF($C$7:$C$72,"H",F$7:F$72)+SUMIF($C$7:$C$72,"E",F$7:F$72)</f>
        <v>0</v>
      </c>
      <c r="G74" s="48">
        <f ca="1">SUMIF($C$7:$C$72,"H",G$7:G$72)+SUMIF($C$7:$C$72,"E",G$7:G$72)</f>
        <v>0</v>
      </c>
      <c r="H74" s="48">
        <f ca="1">SUMIF($C$7:$C$72,"H",H$7:H$72)+SUMIF($C$7:$C$72,"E",H$7:H$72)</f>
        <v>0</v>
      </c>
    </row>
    <row r="75" spans="1:8" ht="13.8">
      <c r="A75" s="57" t="s">
        <v>287</v>
      </c>
      <c r="B75" s="47">
        <v>9003</v>
      </c>
      <c r="C75" s="56" t="s">
        <v>288</v>
      </c>
      <c r="D75" s="48">
        <f ca="1">D73+D74</f>
        <v>13252840858.094067</v>
      </c>
      <c r="E75" s="48">
        <f ca="1">E73+E74</f>
        <v>1251424186.1365781</v>
      </c>
      <c r="F75" s="48">
        <f ca="1">F73+F74</f>
        <v>11869424445.613163</v>
      </c>
      <c r="G75" s="48">
        <f ca="1">G73+G74</f>
        <v>12913175323.216599</v>
      </c>
      <c r="H75" s="48">
        <f ca="1">H73+H74</f>
        <v>39286864813.060387</v>
      </c>
    </row>
  </sheetData>
  <mergeCells count="1">
    <mergeCell ref="E2:G2"/>
  </mergeCells>
  <dataValidations count="2">
    <dataValidation type="list" allowBlank="1" showInputMessage="1" showErrorMessage="1" sqref="C2" xr:uid="{45EFC75C-1C5F-4607-B7E5-D8171A956F11}">
      <formula1>"Toplam,Yurtiçi,Yurtdışı"</formula1>
    </dataValidation>
    <dataValidation type="list" allowBlank="1" showInputMessage="1" showErrorMessage="1" sqref="B2" xr:uid="{22D778A4-E50E-464E-AB06-E76988E2C5A2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EAB3D-AB25-4FB8-ABE1-87DBA32E8FB0}">
  <dimension ref="A1:H75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8" ht="15" customHeight="1">
      <c r="A1" s="1" t="s">
        <v>0</v>
      </c>
      <c r="B1" s="2"/>
      <c r="C1" s="2"/>
    </row>
    <row r="2" spans="1:8" ht="15" customHeight="1">
      <c r="A2" s="1" t="s">
        <v>323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8" ht="15" customHeight="1">
      <c r="A3" s="5" t="s">
        <v>362</v>
      </c>
      <c r="B3" s="2"/>
      <c r="C3" s="2"/>
    </row>
    <row r="4" spans="1:8" ht="22.5" customHeight="1"/>
    <row r="5" spans="1:8" ht="22.5" customHeight="1">
      <c r="D5" s="76">
        <v>790</v>
      </c>
      <c r="E5" s="76">
        <v>791</v>
      </c>
      <c r="F5" s="77"/>
    </row>
    <row r="6" spans="1:8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77" t="s">
        <v>323</v>
      </c>
    </row>
    <row r="7" spans="1:8" ht="12.75" customHeight="1">
      <c r="A7" s="55" t="s">
        <v>146</v>
      </c>
      <c r="B7" s="17">
        <v>1001</v>
      </c>
      <c r="C7" s="56" t="s">
        <v>147</v>
      </c>
      <c r="D7" s="18">
        <f t="shared" ref="D7:E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9">
        <f t="shared" ref="F7:F57" ca="1" si="1">+SUM(D7:E7)</f>
        <v>0</v>
      </c>
    </row>
    <row r="8" spans="1:8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9">
        <f t="shared" ca="1" si="1"/>
        <v>0</v>
      </c>
    </row>
    <row r="9" spans="1:8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9">
        <f t="shared" ca="1" si="1"/>
        <v>0</v>
      </c>
    </row>
    <row r="10" spans="1:8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9">
        <f t="shared" ca="1" si="1"/>
        <v>0</v>
      </c>
    </row>
    <row r="11" spans="1:8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9">
        <f t="shared" ca="1" si="1"/>
        <v>0</v>
      </c>
    </row>
    <row r="12" spans="1:8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9">
        <f t="shared" ca="1" si="1"/>
        <v>0</v>
      </c>
    </row>
    <row r="13" spans="1:8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9">
        <f t="shared" ca="1" si="1"/>
        <v>0</v>
      </c>
    </row>
    <row r="14" spans="1:8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9">
        <f t="shared" ca="1" si="1"/>
        <v>0</v>
      </c>
    </row>
    <row r="15" spans="1:8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9">
        <f t="shared" ca="1" si="1"/>
        <v>0</v>
      </c>
    </row>
    <row r="16" spans="1:8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9">
        <f t="shared" ca="1" si="1"/>
        <v>0</v>
      </c>
    </row>
    <row r="17" spans="1:6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9">
        <f t="shared" ca="1" si="1"/>
        <v>0</v>
      </c>
    </row>
    <row r="18" spans="1:6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9">
        <f t="shared" ca="1" si="1"/>
        <v>0</v>
      </c>
    </row>
    <row r="19" spans="1:6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9">
        <f t="shared" ca="1" si="1"/>
        <v>0</v>
      </c>
    </row>
    <row r="20" spans="1:6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9">
        <f t="shared" ca="1" si="1"/>
        <v>0</v>
      </c>
    </row>
    <row r="21" spans="1:6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9">
        <f t="shared" ca="1" si="1"/>
        <v>0</v>
      </c>
    </row>
    <row r="22" spans="1:6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9">
        <f t="shared" ca="1" si="1"/>
        <v>0</v>
      </c>
    </row>
    <row r="23" spans="1:6" ht="12.75" customHeight="1">
      <c r="A23" s="55" t="s">
        <v>179</v>
      </c>
      <c r="B23" s="17">
        <v>1022</v>
      </c>
      <c r="C23" s="56" t="s">
        <v>147</v>
      </c>
      <c r="D23" s="18">
        <f t="shared" ref="D23:E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9">
        <f t="shared" ca="1" si="1"/>
        <v>0</v>
      </c>
    </row>
    <row r="24" spans="1:6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9">
        <f t="shared" ca="1" si="1"/>
        <v>0</v>
      </c>
    </row>
    <row r="25" spans="1:6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9">
        <f t="shared" ca="1" si="1"/>
        <v>0</v>
      </c>
    </row>
    <row r="26" spans="1:6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9">
        <f t="shared" ca="1" si="1"/>
        <v>0</v>
      </c>
    </row>
    <row r="27" spans="1:6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9">
        <f t="shared" ca="1" si="1"/>
        <v>0</v>
      </c>
    </row>
    <row r="28" spans="1:6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9">
        <f t="shared" ca="1" si="1"/>
        <v>0</v>
      </c>
    </row>
    <row r="29" spans="1:6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9">
        <f t="shared" ca="1" si="1"/>
        <v>0</v>
      </c>
    </row>
    <row r="30" spans="1:6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9">
        <f t="shared" ca="1" si="1"/>
        <v>0</v>
      </c>
    </row>
    <row r="31" spans="1:6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9">
        <f t="shared" ca="1" si="1"/>
        <v>0</v>
      </c>
    </row>
    <row r="32" spans="1:6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9">
        <f t="shared" ca="1" si="1"/>
        <v>0</v>
      </c>
    </row>
    <row r="33" spans="1:6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9">
        <f t="shared" ca="1" si="1"/>
        <v>0</v>
      </c>
    </row>
    <row r="34" spans="1:6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9">
        <f t="shared" ca="1" si="1"/>
        <v>0</v>
      </c>
    </row>
    <row r="35" spans="1:6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9">
        <f t="shared" ca="1" si="1"/>
        <v>0</v>
      </c>
    </row>
    <row r="36" spans="1:6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9">
        <f t="shared" ca="1" si="1"/>
        <v>0</v>
      </c>
    </row>
    <row r="37" spans="1:6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9">
        <f t="shared" ca="1" si="1"/>
        <v>0</v>
      </c>
    </row>
    <row r="38" spans="1:6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9">
        <f t="shared" ca="1" si="1"/>
        <v>0</v>
      </c>
    </row>
    <row r="39" spans="1:6" ht="12.75" customHeight="1">
      <c r="A39" s="55" t="s">
        <v>211</v>
      </c>
      <c r="B39" s="17">
        <v>1045</v>
      </c>
      <c r="C39" s="56" t="s">
        <v>147</v>
      </c>
      <c r="D39" s="18">
        <f t="shared" ref="D39:E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9">
        <f t="shared" ca="1" si="1"/>
        <v>0</v>
      </c>
    </row>
    <row r="40" spans="1:6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9">
        <f t="shared" ca="1" si="1"/>
        <v>0</v>
      </c>
    </row>
    <row r="41" spans="1:6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9">
        <f t="shared" ca="1" si="1"/>
        <v>0</v>
      </c>
    </row>
    <row r="42" spans="1:6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9">
        <f t="shared" ca="1" si="1"/>
        <v>0</v>
      </c>
    </row>
    <row r="43" spans="1:6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9">
        <f t="shared" ca="1" si="1"/>
        <v>0</v>
      </c>
    </row>
    <row r="44" spans="1:6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9">
        <f t="shared" ca="1" si="1"/>
        <v>0</v>
      </c>
    </row>
    <row r="45" spans="1:6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9">
        <f t="shared" ca="1" si="1"/>
        <v>0</v>
      </c>
    </row>
    <row r="46" spans="1:6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9">
        <f t="shared" ca="1" si="1"/>
        <v>0</v>
      </c>
    </row>
    <row r="47" spans="1:6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9">
        <f t="shared" ca="1" si="1"/>
        <v>0</v>
      </c>
    </row>
    <row r="48" spans="1:6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9">
        <f t="shared" ca="1" si="1"/>
        <v>0</v>
      </c>
    </row>
    <row r="49" spans="1:6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9">
        <f t="shared" ref="F49" ca="1" si="4">+SUM(D49:E49)</f>
        <v>0</v>
      </c>
    </row>
    <row r="50" spans="1:6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9">
        <f t="shared" ref="F50:F52" ca="1" si="5">+SUM(D50:E50)</f>
        <v>0</v>
      </c>
    </row>
    <row r="51" spans="1:6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9">
        <f t="shared" ca="1" si="5"/>
        <v>0</v>
      </c>
    </row>
    <row r="52" spans="1:6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9">
        <f t="shared" ca="1" si="5"/>
        <v>0</v>
      </c>
    </row>
    <row r="53" spans="1:6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9">
        <f t="shared" ca="1" si="1"/>
        <v>0</v>
      </c>
    </row>
    <row r="54" spans="1:6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3060505751.9511452</v>
      </c>
      <c r="F54" s="19">
        <f t="shared" ca="1" si="1"/>
        <v>3060505751.9511452</v>
      </c>
    </row>
    <row r="55" spans="1:6" ht="12.75" customHeight="1">
      <c r="A55" s="55" t="s">
        <v>244</v>
      </c>
      <c r="B55" s="17">
        <v>2005</v>
      </c>
      <c r="C55" s="56" t="s">
        <v>242</v>
      </c>
      <c r="D55" s="18">
        <f t="shared" ref="D55:E72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105840.34999999983</v>
      </c>
      <c r="F55" s="19">
        <f t="shared" ca="1" si="1"/>
        <v>105840.34999999983</v>
      </c>
    </row>
    <row r="56" spans="1:6" ht="12.75" customHeight="1">
      <c r="A56" s="55" t="s">
        <v>246</v>
      </c>
      <c r="B56" s="17">
        <v>2006</v>
      </c>
      <c r="C56" s="56" t="s">
        <v>247</v>
      </c>
      <c r="D56" s="18">
        <f t="shared" ca="1" si="6"/>
        <v>0</v>
      </c>
      <c r="E56" s="18">
        <f t="shared" ca="1" si="6"/>
        <v>472629499.8900134</v>
      </c>
      <c r="F56" s="19">
        <f t="shared" ca="1" si="1"/>
        <v>472629499.8900134</v>
      </c>
    </row>
    <row r="57" spans="1:6" ht="12.75" customHeight="1">
      <c r="A57" s="55" t="s">
        <v>249</v>
      </c>
      <c r="B57" s="17">
        <v>2007</v>
      </c>
      <c r="C57" s="56" t="s">
        <v>242</v>
      </c>
      <c r="D57" s="18">
        <f t="shared" ca="1" si="6"/>
        <v>0</v>
      </c>
      <c r="E57" s="18">
        <f t="shared" ca="1" si="6"/>
        <v>348378666.8399992</v>
      </c>
      <c r="F57" s="19">
        <f t="shared" ca="1" si="1"/>
        <v>348378666.8399992</v>
      </c>
    </row>
    <row r="58" spans="1:6" ht="12.75" customHeight="1">
      <c r="A58" s="55" t="s">
        <v>251</v>
      </c>
      <c r="B58" s="17">
        <v>2008</v>
      </c>
      <c r="C58" s="56" t="s">
        <v>242</v>
      </c>
      <c r="D58" s="18">
        <f t="shared" ca="1" si="6"/>
        <v>0</v>
      </c>
      <c r="E58" s="18">
        <f t="shared" ca="1" si="6"/>
        <v>206230088.91</v>
      </c>
      <c r="F58" s="19">
        <f t="shared" ref="F58" ca="1" si="7">+SUM(D58:E58)</f>
        <v>206230088.91</v>
      </c>
    </row>
    <row r="59" spans="1:6" ht="12.75" customHeight="1">
      <c r="A59" s="55" t="s">
        <v>253</v>
      </c>
      <c r="B59" s="17">
        <v>3001</v>
      </c>
      <c r="C59" s="56" t="s">
        <v>247</v>
      </c>
      <c r="D59" s="18">
        <f t="shared" ca="1" si="6"/>
        <v>9.9999999999999995E-8</v>
      </c>
      <c r="E59" s="18">
        <f t="shared" ca="1" si="6"/>
        <v>17602137309.279499</v>
      </c>
      <c r="F59" s="19">
        <f t="shared" ref="F59:F72" ca="1" si="8">+SUM(D59:E59)</f>
        <v>17602137309.279499</v>
      </c>
    </row>
    <row r="60" spans="1:6" ht="12.75" customHeight="1">
      <c r="A60" s="55" t="s">
        <v>255</v>
      </c>
      <c r="B60" s="17">
        <v>3002</v>
      </c>
      <c r="C60" s="56" t="s">
        <v>247</v>
      </c>
      <c r="D60" s="18">
        <f t="shared" ca="1" si="6"/>
        <v>0</v>
      </c>
      <c r="E60" s="18">
        <f t="shared" ca="1" si="6"/>
        <v>2332942231.2699995</v>
      </c>
      <c r="F60" s="19">
        <f t="shared" ca="1" si="8"/>
        <v>2332942231.2699995</v>
      </c>
    </row>
    <row r="61" spans="1:6" ht="12.75" customHeight="1">
      <c r="A61" s="55" t="s">
        <v>257</v>
      </c>
      <c r="B61" s="17">
        <v>3003</v>
      </c>
      <c r="C61" s="56" t="s">
        <v>247</v>
      </c>
      <c r="D61" s="18">
        <f t="shared" ca="1" si="6"/>
        <v>0</v>
      </c>
      <c r="E61" s="18">
        <f t="shared" ca="1" si="6"/>
        <v>16549684486.230333</v>
      </c>
      <c r="F61" s="19">
        <f t="shared" ca="1" si="8"/>
        <v>16549684486.230333</v>
      </c>
    </row>
    <row r="62" spans="1:6" ht="12.75" customHeight="1">
      <c r="A62" s="55" t="s">
        <v>259</v>
      </c>
      <c r="B62" s="17">
        <v>3004</v>
      </c>
      <c r="C62" s="56" t="s">
        <v>247</v>
      </c>
      <c r="D62" s="18">
        <f t="shared" ca="1" si="6"/>
        <v>46505905.10999997</v>
      </c>
      <c r="E62" s="18">
        <f t="shared" ca="1" si="6"/>
        <v>15862114924.199974</v>
      </c>
      <c r="F62" s="19">
        <f t="shared" ca="1" si="8"/>
        <v>15908620829.309975</v>
      </c>
    </row>
    <row r="63" spans="1:6" ht="12.75" customHeight="1">
      <c r="A63" s="55" t="s">
        <v>261</v>
      </c>
      <c r="B63" s="17">
        <v>3005</v>
      </c>
      <c r="C63" s="56" t="s">
        <v>247</v>
      </c>
      <c r="D63" s="18">
        <f t="shared" ca="1" si="6"/>
        <v>0</v>
      </c>
      <c r="E63" s="18">
        <f t="shared" ca="1" si="6"/>
        <v>1220770355.4698315</v>
      </c>
      <c r="F63" s="19">
        <f t="shared" ca="1" si="8"/>
        <v>1220770355.4698315</v>
      </c>
    </row>
    <row r="64" spans="1:6" ht="12.75" customHeight="1">
      <c r="A64" s="55" t="s">
        <v>263</v>
      </c>
      <c r="B64" s="17">
        <v>3006</v>
      </c>
      <c r="C64" s="56" t="s">
        <v>247</v>
      </c>
      <c r="D64" s="18">
        <f t="shared" ca="1" si="6"/>
        <v>0</v>
      </c>
      <c r="E64" s="18">
        <f t="shared" ca="1" si="6"/>
        <v>20848079336.709999</v>
      </c>
      <c r="F64" s="19">
        <f t="shared" ca="1" si="8"/>
        <v>20848079336.709999</v>
      </c>
    </row>
    <row r="65" spans="1:6" ht="12.75" customHeight="1">
      <c r="A65" s="55" t="s">
        <v>265</v>
      </c>
      <c r="B65" s="17">
        <v>3007</v>
      </c>
      <c r="C65" s="56" t="s">
        <v>247</v>
      </c>
      <c r="D65" s="18">
        <f t="shared" ca="1" si="6"/>
        <v>0</v>
      </c>
      <c r="E65" s="18">
        <f t="shared" ca="1" si="6"/>
        <v>319923308.91000003</v>
      </c>
      <c r="F65" s="19">
        <f t="shared" ca="1" si="8"/>
        <v>319923308.91000003</v>
      </c>
    </row>
    <row r="66" spans="1:6" ht="12.75" customHeight="1">
      <c r="A66" s="55" t="s">
        <v>267</v>
      </c>
      <c r="B66" s="17">
        <v>3008</v>
      </c>
      <c r="C66" s="56" t="s">
        <v>247</v>
      </c>
      <c r="D66" s="18">
        <f t="shared" ca="1" si="6"/>
        <v>0</v>
      </c>
      <c r="E66" s="18">
        <f t="shared" ca="1" si="6"/>
        <v>2608100023.4299998</v>
      </c>
      <c r="F66" s="19">
        <f t="shared" ca="1" si="8"/>
        <v>2608100023.4299998</v>
      </c>
    </row>
    <row r="67" spans="1:6" ht="12.75" customHeight="1">
      <c r="A67" s="55" t="s">
        <v>269</v>
      </c>
      <c r="B67" s="17">
        <v>3009</v>
      </c>
      <c r="C67" s="56" t="s">
        <v>247</v>
      </c>
      <c r="D67" s="18">
        <f t="shared" ca="1" si="6"/>
        <v>0</v>
      </c>
      <c r="E67" s="18">
        <f t="shared" ca="1" si="6"/>
        <v>13531134905.370264</v>
      </c>
      <c r="F67" s="19">
        <f t="shared" ca="1" si="8"/>
        <v>13531134905.370264</v>
      </c>
    </row>
    <row r="68" spans="1:6" ht="12.75" customHeight="1">
      <c r="A68" s="55" t="s">
        <v>271</v>
      </c>
      <c r="B68" s="17">
        <v>3011</v>
      </c>
      <c r="C68" s="56" t="s">
        <v>247</v>
      </c>
      <c r="D68" s="18">
        <f t="shared" ca="1" si="6"/>
        <v>0</v>
      </c>
      <c r="E68" s="18">
        <f t="shared" ca="1" si="6"/>
        <v>3727597814.436039</v>
      </c>
      <c r="F68" s="19">
        <f t="shared" ca="1" si="8"/>
        <v>3727597814.436039</v>
      </c>
    </row>
    <row r="69" spans="1:6" ht="12.75" customHeight="1">
      <c r="A69" s="55" t="s">
        <v>273</v>
      </c>
      <c r="B69" s="17">
        <v>3012</v>
      </c>
      <c r="C69" s="56" t="s">
        <v>247</v>
      </c>
      <c r="D69" s="18">
        <f t="shared" ca="1" si="6"/>
        <v>0</v>
      </c>
      <c r="E69" s="18">
        <f t="shared" ca="1" si="6"/>
        <v>16670621235.709999</v>
      </c>
      <c r="F69" s="19">
        <f t="shared" ca="1" si="8"/>
        <v>16670621235.709999</v>
      </c>
    </row>
    <row r="70" spans="1:6" ht="12.75" customHeight="1">
      <c r="A70" s="55" t="s">
        <v>275</v>
      </c>
      <c r="B70" s="17">
        <v>3016</v>
      </c>
      <c r="C70" s="56" t="s">
        <v>247</v>
      </c>
      <c r="D70" s="18">
        <f t="shared" ca="1" si="6"/>
        <v>0</v>
      </c>
      <c r="E70" s="18">
        <f t="shared" ca="1" si="6"/>
        <v>840257904.52998602</v>
      </c>
      <c r="F70" s="19">
        <f t="shared" ca="1" si="8"/>
        <v>840257904.52998602</v>
      </c>
    </row>
    <row r="71" spans="1:6" ht="12.75" customHeight="1">
      <c r="A71" s="55" t="s">
        <v>277</v>
      </c>
      <c r="B71" s="17">
        <v>3017</v>
      </c>
      <c r="C71" s="56" t="s">
        <v>247</v>
      </c>
      <c r="D71" s="18">
        <f t="shared" ca="1" si="6"/>
        <v>0</v>
      </c>
      <c r="E71" s="18">
        <f t="shared" ca="1" si="6"/>
        <v>12988068289.5105</v>
      </c>
      <c r="F71" s="19">
        <f t="shared" ca="1" si="8"/>
        <v>12988068289.5105</v>
      </c>
    </row>
    <row r="72" spans="1:6" ht="12.75" customHeight="1">
      <c r="A72" s="55" t="s">
        <v>279</v>
      </c>
      <c r="B72" s="17">
        <v>3018</v>
      </c>
      <c r="C72" s="56" t="s">
        <v>247</v>
      </c>
      <c r="D72" s="18">
        <f t="shared" ca="1" si="6"/>
        <v>0</v>
      </c>
      <c r="E72" s="18">
        <f t="shared" ca="1" si="6"/>
        <v>26846247751.565273</v>
      </c>
      <c r="F72" s="19">
        <f t="shared" ca="1" si="8"/>
        <v>26846247751.565273</v>
      </c>
    </row>
    <row r="73" spans="1:6" ht="13.8">
      <c r="A73" s="57" t="s">
        <v>281</v>
      </c>
      <c r="B73" s="47">
        <v>9000</v>
      </c>
      <c r="C73" s="56" t="s">
        <v>282</v>
      </c>
      <c r="D73" s="48">
        <f ca="1">SUMIF($C$7:$C$72,"HD",D$7:D$72)</f>
        <v>0</v>
      </c>
      <c r="E73" s="48">
        <f ca="1">SUMIF($C$7:$C$72,"HD",E$7:E$72)</f>
        <v>0</v>
      </c>
      <c r="F73" s="48">
        <f ca="1">SUMIF($C$7:$C$72,"HD",F$7:F$72)</f>
        <v>0</v>
      </c>
    </row>
    <row r="74" spans="1:6" ht="13.8">
      <c r="A74" s="57" t="s">
        <v>284</v>
      </c>
      <c r="B74" s="47">
        <v>9001</v>
      </c>
      <c r="C74" s="56" t="s">
        <v>285</v>
      </c>
      <c r="D74" s="48">
        <f ca="1">SUMIF($C$7:$C$72,"H",D$7:D$72)+SUMIF($C$7:$C$72,"E",D$7:D$72)</f>
        <v>46505905.110000066</v>
      </c>
      <c r="E74" s="48">
        <f ca="1">SUMIF($C$7:$C$72,"H",E$7:E$72)+SUMIF($C$7:$C$72,"E",E$7:E$72)</f>
        <v>156035529724.56284</v>
      </c>
      <c r="F74" s="48">
        <f ca="1">SUMIF($C$7:$C$72,"H",F$7:F$72)+SUMIF($C$7:$C$72,"E",F$7:F$72)</f>
        <v>156082035629.67285</v>
      </c>
    </row>
    <row r="75" spans="1:6" ht="13.8">
      <c r="A75" s="57" t="s">
        <v>287</v>
      </c>
      <c r="B75" s="47">
        <v>9003</v>
      </c>
      <c r="C75" s="56" t="s">
        <v>288</v>
      </c>
      <c r="D75" s="48">
        <f ca="1">D73+D74</f>
        <v>46505905.110000066</v>
      </c>
      <c r="E75" s="48">
        <f ca="1">E73+E74</f>
        <v>156035529724.56284</v>
      </c>
      <c r="F75" s="48">
        <f ca="1">F73+F74</f>
        <v>156082035629.67285</v>
      </c>
    </row>
  </sheetData>
  <mergeCells count="1">
    <mergeCell ref="E2:G2"/>
  </mergeCells>
  <dataValidations count="2">
    <dataValidation type="list" allowBlank="1" showInputMessage="1" showErrorMessage="1" sqref="C2" xr:uid="{1EFE9CE1-64A0-4768-BF5E-80DAE7B0B863}">
      <formula1>"Toplam,Yurtiçi,Yurtdışı"</formula1>
    </dataValidation>
    <dataValidation type="list" allowBlank="1" showInputMessage="1" showErrorMessage="1" sqref="B2" xr:uid="{72CC28E0-02FA-4040-B59D-23F2774841FC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8E655-BD2C-42D2-86A3-2F0430868EDD}">
  <dimension ref="A1:N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4" ht="15" customHeight="1">
      <c r="A1" s="1" t="s">
        <v>0</v>
      </c>
      <c r="B1" s="2"/>
      <c r="C1" s="2"/>
    </row>
    <row r="2" spans="1:14" ht="15" customHeight="1">
      <c r="A2" s="1" t="s">
        <v>359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4" ht="15" customHeight="1">
      <c r="A3" s="5" t="s">
        <v>362</v>
      </c>
      <c r="B3" s="2"/>
      <c r="C3" s="2"/>
    </row>
    <row r="4" spans="1:14" ht="22.5" customHeight="1"/>
    <row r="5" spans="1:14" ht="22.5" customHeight="1">
      <c r="D5" s="76">
        <v>796</v>
      </c>
      <c r="E5" s="76">
        <v>797</v>
      </c>
      <c r="F5" s="76">
        <v>908</v>
      </c>
      <c r="G5" s="76">
        <v>909</v>
      </c>
      <c r="H5" s="76">
        <v>910</v>
      </c>
      <c r="I5" s="76">
        <v>91001</v>
      </c>
      <c r="J5" s="76">
        <v>91002</v>
      </c>
      <c r="K5" s="76">
        <v>911</v>
      </c>
      <c r="L5" s="76">
        <v>91101</v>
      </c>
      <c r="M5" s="76">
        <v>91102</v>
      </c>
      <c r="N5" s="77"/>
    </row>
    <row r="6" spans="1:14" ht="79.5" customHeight="1">
      <c r="A6" s="53" t="s">
        <v>141</v>
      </c>
      <c r="B6" s="53" t="s">
        <v>142</v>
      </c>
      <c r="C6" s="53" t="s">
        <v>143</v>
      </c>
      <c r="D6" s="54" t="s">
        <v>17</v>
      </c>
      <c r="E6" s="54" t="s">
        <v>18</v>
      </c>
      <c r="F6" s="54" t="s">
        <v>19</v>
      </c>
      <c r="G6" s="54" t="s">
        <v>20</v>
      </c>
      <c r="H6" s="54" t="s">
        <v>21</v>
      </c>
      <c r="I6" s="54" t="s">
        <v>22</v>
      </c>
      <c r="J6" s="54" t="s">
        <v>23</v>
      </c>
      <c r="K6" s="54" t="s">
        <v>24</v>
      </c>
      <c r="L6" s="54" t="s">
        <v>22</v>
      </c>
      <c r="M6" s="54" t="s">
        <v>23</v>
      </c>
      <c r="N6" s="77" t="s">
        <v>327</v>
      </c>
    </row>
    <row r="7" spans="1:14" ht="12.75" customHeight="1">
      <c r="A7" s="55" t="s">
        <v>146</v>
      </c>
      <c r="B7" s="17">
        <v>1001</v>
      </c>
      <c r="C7" s="56" t="s">
        <v>147</v>
      </c>
      <c r="D7" s="18">
        <f t="shared" ref="D7:M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9">
        <f ca="1">F7+G7+H7+K7</f>
        <v>0</v>
      </c>
      <c r="F7" s="18">
        <f t="shared" ca="1" si="0"/>
        <v>0</v>
      </c>
      <c r="G7" s="18">
        <f t="shared" ca="1" si="0"/>
        <v>0</v>
      </c>
      <c r="H7" s="19">
        <f ca="1">+I7+J7</f>
        <v>0</v>
      </c>
      <c r="I7" s="18">
        <f t="shared" ca="1" si="0"/>
        <v>0</v>
      </c>
      <c r="J7" s="18">
        <f t="shared" ca="1" si="0"/>
        <v>0</v>
      </c>
      <c r="K7" s="19">
        <f ca="1">+L7+M7</f>
        <v>0</v>
      </c>
      <c r="L7" s="18">
        <f t="shared" ca="1" si="0"/>
        <v>0</v>
      </c>
      <c r="M7" s="18">
        <f t="shared" ca="1" si="0"/>
        <v>0</v>
      </c>
      <c r="N7" s="19">
        <f ca="1">+D7+E7</f>
        <v>0</v>
      </c>
    </row>
    <row r="8" spans="1:14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9">
        <f t="shared" ref="E8:E22" ca="1" si="1">F8+G8+H8+K8</f>
        <v>0</v>
      </c>
      <c r="F8" s="18">
        <f t="shared" ca="1" si="0"/>
        <v>0</v>
      </c>
      <c r="G8" s="18">
        <f t="shared" ca="1" si="0"/>
        <v>0</v>
      </c>
      <c r="H8" s="19">
        <f t="shared" ref="H8:H22" ca="1" si="2">+I8+J8</f>
        <v>0</v>
      </c>
      <c r="I8" s="18">
        <f t="shared" ca="1" si="0"/>
        <v>0</v>
      </c>
      <c r="J8" s="18">
        <f t="shared" ca="1" si="0"/>
        <v>0</v>
      </c>
      <c r="K8" s="19">
        <f t="shared" ref="K8:K22" ca="1" si="3">+L8+M8</f>
        <v>0</v>
      </c>
      <c r="L8" s="18">
        <f t="shared" ca="1" si="0"/>
        <v>0</v>
      </c>
      <c r="M8" s="18">
        <f t="shared" ca="1" si="0"/>
        <v>0</v>
      </c>
      <c r="N8" s="19">
        <f t="shared" ref="N8:N22" ca="1" si="4">+D8+E8</f>
        <v>0</v>
      </c>
    </row>
    <row r="9" spans="1:14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9">
        <f t="shared" ca="1" si="1"/>
        <v>0</v>
      </c>
      <c r="F9" s="18">
        <f t="shared" ca="1" si="0"/>
        <v>0</v>
      </c>
      <c r="G9" s="18">
        <f t="shared" ca="1" si="0"/>
        <v>0</v>
      </c>
      <c r="H9" s="19">
        <f t="shared" ca="1" si="2"/>
        <v>0</v>
      </c>
      <c r="I9" s="18">
        <f t="shared" ca="1" si="0"/>
        <v>0</v>
      </c>
      <c r="J9" s="18">
        <f t="shared" ca="1" si="0"/>
        <v>0</v>
      </c>
      <c r="K9" s="19">
        <f t="shared" ca="1" si="3"/>
        <v>0</v>
      </c>
      <c r="L9" s="18">
        <f t="shared" ca="1" si="0"/>
        <v>0</v>
      </c>
      <c r="M9" s="18">
        <f t="shared" ca="1" si="0"/>
        <v>0</v>
      </c>
      <c r="N9" s="19">
        <f t="shared" ca="1" si="4"/>
        <v>0</v>
      </c>
    </row>
    <row r="10" spans="1:14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9">
        <f t="shared" ca="1" si="1"/>
        <v>0</v>
      </c>
      <c r="F10" s="18">
        <f t="shared" ca="1" si="0"/>
        <v>0</v>
      </c>
      <c r="G10" s="18">
        <f t="shared" ca="1" si="0"/>
        <v>0</v>
      </c>
      <c r="H10" s="19">
        <f t="shared" ca="1" si="2"/>
        <v>0</v>
      </c>
      <c r="I10" s="18">
        <f t="shared" ca="1" si="0"/>
        <v>0</v>
      </c>
      <c r="J10" s="18">
        <f t="shared" ca="1" si="0"/>
        <v>0</v>
      </c>
      <c r="K10" s="19">
        <f t="shared" ca="1" si="3"/>
        <v>0</v>
      </c>
      <c r="L10" s="18">
        <f t="shared" ca="1" si="0"/>
        <v>0</v>
      </c>
      <c r="M10" s="18">
        <f t="shared" ca="1" si="0"/>
        <v>0</v>
      </c>
      <c r="N10" s="19">
        <f t="shared" ca="1" si="4"/>
        <v>0</v>
      </c>
    </row>
    <row r="11" spans="1:14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9">
        <f t="shared" ca="1" si="1"/>
        <v>0</v>
      </c>
      <c r="F11" s="18">
        <f t="shared" ca="1" si="0"/>
        <v>0</v>
      </c>
      <c r="G11" s="18">
        <f t="shared" ca="1" si="0"/>
        <v>0</v>
      </c>
      <c r="H11" s="19">
        <f t="shared" ca="1" si="2"/>
        <v>0</v>
      </c>
      <c r="I11" s="18">
        <f t="shared" ca="1" si="0"/>
        <v>0</v>
      </c>
      <c r="J11" s="18">
        <f t="shared" ca="1" si="0"/>
        <v>0</v>
      </c>
      <c r="K11" s="19">
        <f t="shared" ca="1" si="3"/>
        <v>0</v>
      </c>
      <c r="L11" s="18">
        <f t="shared" ca="1" si="0"/>
        <v>0</v>
      </c>
      <c r="M11" s="18">
        <f t="shared" ca="1" si="0"/>
        <v>0</v>
      </c>
      <c r="N11" s="19">
        <f t="shared" ca="1" si="4"/>
        <v>0</v>
      </c>
    </row>
    <row r="12" spans="1:14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9">
        <f t="shared" ca="1" si="1"/>
        <v>0</v>
      </c>
      <c r="F12" s="18">
        <f t="shared" ca="1" si="0"/>
        <v>0</v>
      </c>
      <c r="G12" s="18">
        <f t="shared" ca="1" si="0"/>
        <v>0</v>
      </c>
      <c r="H12" s="19">
        <f t="shared" ca="1" si="2"/>
        <v>0</v>
      </c>
      <c r="I12" s="18">
        <f t="shared" ca="1" si="0"/>
        <v>0</v>
      </c>
      <c r="J12" s="18">
        <f t="shared" ca="1" si="0"/>
        <v>0</v>
      </c>
      <c r="K12" s="19">
        <f t="shared" ca="1" si="3"/>
        <v>0</v>
      </c>
      <c r="L12" s="18">
        <f t="shared" ca="1" si="0"/>
        <v>0</v>
      </c>
      <c r="M12" s="18">
        <f t="shared" ca="1" si="0"/>
        <v>0</v>
      </c>
      <c r="N12" s="19">
        <f t="shared" ca="1" si="4"/>
        <v>0</v>
      </c>
    </row>
    <row r="13" spans="1:14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9">
        <f t="shared" ca="1" si="1"/>
        <v>0</v>
      </c>
      <c r="F13" s="18">
        <f t="shared" ca="1" si="0"/>
        <v>0</v>
      </c>
      <c r="G13" s="18">
        <f t="shared" ca="1" si="0"/>
        <v>0</v>
      </c>
      <c r="H13" s="19">
        <f t="shared" ca="1" si="2"/>
        <v>0</v>
      </c>
      <c r="I13" s="18">
        <f t="shared" ca="1" si="0"/>
        <v>0</v>
      </c>
      <c r="J13" s="18">
        <f t="shared" ca="1" si="0"/>
        <v>0</v>
      </c>
      <c r="K13" s="19">
        <f t="shared" ca="1" si="3"/>
        <v>0</v>
      </c>
      <c r="L13" s="18">
        <f t="shared" ca="1" si="0"/>
        <v>0</v>
      </c>
      <c r="M13" s="18">
        <f t="shared" ca="1" si="0"/>
        <v>0</v>
      </c>
      <c r="N13" s="19">
        <f t="shared" ca="1" si="4"/>
        <v>0</v>
      </c>
    </row>
    <row r="14" spans="1:14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9">
        <f t="shared" ca="1" si="1"/>
        <v>0</v>
      </c>
      <c r="F14" s="18">
        <f t="shared" ca="1" si="0"/>
        <v>0</v>
      </c>
      <c r="G14" s="18">
        <f t="shared" ca="1" si="0"/>
        <v>0</v>
      </c>
      <c r="H14" s="19">
        <f t="shared" ca="1" si="2"/>
        <v>0</v>
      </c>
      <c r="I14" s="18">
        <f t="shared" ca="1" si="0"/>
        <v>0</v>
      </c>
      <c r="J14" s="18">
        <f t="shared" ca="1" si="0"/>
        <v>0</v>
      </c>
      <c r="K14" s="19">
        <f t="shared" ca="1" si="3"/>
        <v>0</v>
      </c>
      <c r="L14" s="18">
        <f t="shared" ca="1" si="0"/>
        <v>0</v>
      </c>
      <c r="M14" s="18">
        <f t="shared" ca="1" si="0"/>
        <v>0</v>
      </c>
      <c r="N14" s="19">
        <f t="shared" ca="1" si="4"/>
        <v>0</v>
      </c>
    </row>
    <row r="15" spans="1:14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9">
        <f t="shared" ca="1" si="1"/>
        <v>0</v>
      </c>
      <c r="F15" s="18">
        <f t="shared" ca="1" si="0"/>
        <v>0</v>
      </c>
      <c r="G15" s="18">
        <f t="shared" ca="1" si="0"/>
        <v>0</v>
      </c>
      <c r="H15" s="19">
        <f t="shared" ca="1" si="2"/>
        <v>0</v>
      </c>
      <c r="I15" s="18">
        <f t="shared" ca="1" si="0"/>
        <v>0</v>
      </c>
      <c r="J15" s="18">
        <f t="shared" ca="1" si="0"/>
        <v>0</v>
      </c>
      <c r="K15" s="19">
        <f t="shared" ca="1" si="3"/>
        <v>0</v>
      </c>
      <c r="L15" s="18">
        <f t="shared" ca="1" si="0"/>
        <v>0</v>
      </c>
      <c r="M15" s="18">
        <f t="shared" ca="1" si="0"/>
        <v>0</v>
      </c>
      <c r="N15" s="19">
        <f t="shared" ca="1" si="4"/>
        <v>0</v>
      </c>
    </row>
    <row r="16" spans="1:14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9">
        <f t="shared" ca="1" si="1"/>
        <v>0</v>
      </c>
      <c r="F16" s="18">
        <f t="shared" ca="1" si="0"/>
        <v>0</v>
      </c>
      <c r="G16" s="18">
        <f t="shared" ca="1" si="0"/>
        <v>0</v>
      </c>
      <c r="H16" s="19">
        <f t="shared" ca="1" si="2"/>
        <v>0</v>
      </c>
      <c r="I16" s="18">
        <f t="shared" ca="1" si="0"/>
        <v>0</v>
      </c>
      <c r="J16" s="18">
        <f t="shared" ca="1" si="0"/>
        <v>0</v>
      </c>
      <c r="K16" s="19">
        <f t="shared" ca="1" si="3"/>
        <v>0</v>
      </c>
      <c r="L16" s="18">
        <f t="shared" ca="1" si="0"/>
        <v>0</v>
      </c>
      <c r="M16" s="18">
        <f t="shared" ca="1" si="0"/>
        <v>0</v>
      </c>
      <c r="N16" s="19">
        <f t="shared" ca="1" si="4"/>
        <v>0</v>
      </c>
    </row>
    <row r="17" spans="1:14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9">
        <f t="shared" ca="1" si="1"/>
        <v>0</v>
      </c>
      <c r="F17" s="18">
        <f t="shared" ca="1" si="0"/>
        <v>0</v>
      </c>
      <c r="G17" s="18">
        <f t="shared" ca="1" si="0"/>
        <v>0</v>
      </c>
      <c r="H17" s="19">
        <f t="shared" ca="1" si="2"/>
        <v>0</v>
      </c>
      <c r="I17" s="18">
        <f t="shared" ca="1" si="0"/>
        <v>0</v>
      </c>
      <c r="J17" s="18">
        <f t="shared" ca="1" si="0"/>
        <v>0</v>
      </c>
      <c r="K17" s="19">
        <f t="shared" ca="1" si="3"/>
        <v>0</v>
      </c>
      <c r="L17" s="18">
        <f t="shared" ca="1" si="0"/>
        <v>0</v>
      </c>
      <c r="M17" s="18">
        <f t="shared" ca="1" si="0"/>
        <v>0</v>
      </c>
      <c r="N17" s="19">
        <f t="shared" ca="1" si="4"/>
        <v>0</v>
      </c>
    </row>
    <row r="18" spans="1:14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9">
        <f t="shared" ca="1" si="1"/>
        <v>0</v>
      </c>
      <c r="F18" s="18">
        <f t="shared" ca="1" si="0"/>
        <v>0</v>
      </c>
      <c r="G18" s="18">
        <f t="shared" ca="1" si="0"/>
        <v>0</v>
      </c>
      <c r="H18" s="19">
        <f t="shared" ca="1" si="2"/>
        <v>0</v>
      </c>
      <c r="I18" s="18">
        <f t="shared" ca="1" si="0"/>
        <v>0</v>
      </c>
      <c r="J18" s="18">
        <f t="shared" ca="1" si="0"/>
        <v>0</v>
      </c>
      <c r="K18" s="19">
        <f t="shared" ca="1" si="3"/>
        <v>0</v>
      </c>
      <c r="L18" s="18">
        <f t="shared" ca="1" si="0"/>
        <v>0</v>
      </c>
      <c r="M18" s="18">
        <f t="shared" ca="1" si="0"/>
        <v>0</v>
      </c>
      <c r="N18" s="19">
        <f t="shared" ca="1" si="4"/>
        <v>0</v>
      </c>
    </row>
    <row r="19" spans="1:14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9">
        <f t="shared" ca="1" si="1"/>
        <v>0</v>
      </c>
      <c r="F19" s="18">
        <f t="shared" ca="1" si="0"/>
        <v>0</v>
      </c>
      <c r="G19" s="18">
        <f t="shared" ca="1" si="0"/>
        <v>0</v>
      </c>
      <c r="H19" s="19">
        <f t="shared" ca="1" si="2"/>
        <v>0</v>
      </c>
      <c r="I19" s="18">
        <f t="shared" ca="1" si="0"/>
        <v>0</v>
      </c>
      <c r="J19" s="18">
        <f t="shared" ca="1" si="0"/>
        <v>0</v>
      </c>
      <c r="K19" s="19">
        <f t="shared" ca="1" si="3"/>
        <v>0</v>
      </c>
      <c r="L19" s="18">
        <f t="shared" ca="1" si="0"/>
        <v>0</v>
      </c>
      <c r="M19" s="18">
        <f t="shared" ca="1" si="0"/>
        <v>0</v>
      </c>
      <c r="N19" s="19">
        <f t="shared" ca="1" si="4"/>
        <v>0</v>
      </c>
    </row>
    <row r="20" spans="1:14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9">
        <f t="shared" ca="1" si="1"/>
        <v>0</v>
      </c>
      <c r="F20" s="18">
        <f t="shared" ca="1" si="0"/>
        <v>0</v>
      </c>
      <c r="G20" s="18">
        <f t="shared" ca="1" si="0"/>
        <v>0</v>
      </c>
      <c r="H20" s="19">
        <f t="shared" ca="1" si="2"/>
        <v>0</v>
      </c>
      <c r="I20" s="18">
        <f t="shared" ca="1" si="0"/>
        <v>0</v>
      </c>
      <c r="J20" s="18">
        <f t="shared" ca="1" si="0"/>
        <v>0</v>
      </c>
      <c r="K20" s="19">
        <f t="shared" ca="1" si="3"/>
        <v>0</v>
      </c>
      <c r="L20" s="18">
        <f t="shared" ca="1" si="0"/>
        <v>0</v>
      </c>
      <c r="M20" s="18">
        <f t="shared" ca="1" si="0"/>
        <v>0</v>
      </c>
      <c r="N20" s="19">
        <f t="shared" ca="1" si="4"/>
        <v>0</v>
      </c>
    </row>
    <row r="21" spans="1:14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9">
        <f t="shared" ca="1" si="1"/>
        <v>0</v>
      </c>
      <c r="F21" s="18">
        <f t="shared" ca="1" si="0"/>
        <v>0</v>
      </c>
      <c r="G21" s="18">
        <f t="shared" ca="1" si="0"/>
        <v>0</v>
      </c>
      <c r="H21" s="19">
        <f t="shared" ca="1" si="2"/>
        <v>0</v>
      </c>
      <c r="I21" s="18">
        <f t="shared" ca="1" si="0"/>
        <v>0</v>
      </c>
      <c r="J21" s="18">
        <f t="shared" ca="1" si="0"/>
        <v>0</v>
      </c>
      <c r="K21" s="19">
        <f t="shared" ca="1" si="3"/>
        <v>0</v>
      </c>
      <c r="L21" s="18">
        <f t="shared" ca="1" si="0"/>
        <v>0</v>
      </c>
      <c r="M21" s="18">
        <f t="shared" ca="1" si="0"/>
        <v>0</v>
      </c>
      <c r="N21" s="19">
        <f t="shared" ca="1" si="4"/>
        <v>0</v>
      </c>
    </row>
    <row r="22" spans="1:14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9">
        <f t="shared" ca="1" si="1"/>
        <v>0</v>
      </c>
      <c r="F22" s="18">
        <f t="shared" ca="1" si="0"/>
        <v>0</v>
      </c>
      <c r="G22" s="18">
        <f t="shared" ca="1" si="0"/>
        <v>0</v>
      </c>
      <c r="H22" s="19">
        <f t="shared" ca="1" si="2"/>
        <v>0</v>
      </c>
      <c r="I22" s="18">
        <f t="shared" ca="1" si="0"/>
        <v>0</v>
      </c>
      <c r="J22" s="18">
        <f t="shared" ca="1" si="0"/>
        <v>0</v>
      </c>
      <c r="K22" s="19">
        <f t="shared" ca="1" si="3"/>
        <v>0</v>
      </c>
      <c r="L22" s="18">
        <f t="shared" ca="1" si="0"/>
        <v>0</v>
      </c>
      <c r="M22" s="18">
        <f t="shared" ca="1" si="0"/>
        <v>0</v>
      </c>
      <c r="N22" s="19">
        <f t="shared" ca="1" si="4"/>
        <v>0</v>
      </c>
    </row>
    <row r="23" spans="1:14" ht="12.75" customHeight="1">
      <c r="A23" s="55" t="s">
        <v>179</v>
      </c>
      <c r="B23" s="17">
        <v>1022</v>
      </c>
      <c r="C23" s="56" t="s">
        <v>147</v>
      </c>
      <c r="D23" s="18">
        <f t="shared" ref="D23:D72" ca="1" si="5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9">
        <f ca="1">F23+G23+H23+K23</f>
        <v>0</v>
      </c>
      <c r="F23" s="18">
        <f t="shared" ref="F23:G38" ca="1" si="6">IFERROR(IF($C$2="Yurtiçi",INDIRECT("'"&amp;$B$2&amp;"'!"&amp;ADDRESS(MATCH($B23,INDIRECT("'"&amp;$B$2&amp;"'!$B$1:$B$1095"),0),MATCH(F$5,INDIRECT("'"&amp;$B$2&amp;"'!5:5"),0))),IF($C$2="Yurtdışı",INDIRECT("'"&amp;$B$2&amp;"'!"&amp;ADDRESS(MATCH($B23,INDIRECT("'"&amp;$B$2&amp;"'!$B$1:$B$1095"),0),MATCH(F$5,INDIRECT("'"&amp;$B$2&amp;"'!5:5"),0)+1)),INDIRECT("'"&amp;$B$2&amp;"'!"&amp;ADDRESS(MATCH($B23,INDIRECT("'"&amp;$B$2&amp;"'!$B$1:$B$1095"),0),MATCH(F$5,INDIRECT("'"&amp;$B$2&amp;"'!5:5"),0)))+INDIRECT("'"&amp;$B$2&amp;"'!"&amp;ADDRESS(MATCH($B23,INDIRECT("'"&amp;$B$2&amp;"'!$B$1:$B$1095"),0),MATCH(F$5,INDIRECT("'"&amp;$B$2&amp;"'!5:5"),0)+1)))),0)</f>
        <v>0</v>
      </c>
      <c r="G23" s="18">
        <f t="shared" ca="1" si="6"/>
        <v>0</v>
      </c>
      <c r="H23" s="19">
        <f ca="1">+I23+J23</f>
        <v>0</v>
      </c>
      <c r="I23" s="18">
        <f t="shared" ref="I23:J38" ca="1" si="7">IFERROR(IF($C$2="Yurtiçi",INDIRECT("'"&amp;$B$2&amp;"'!"&amp;ADDRESS(MATCH($B23,INDIRECT("'"&amp;$B$2&amp;"'!$B$1:$B$1095"),0),MATCH(I$5,INDIRECT("'"&amp;$B$2&amp;"'!5:5"),0))),IF($C$2="Yurtdışı",INDIRECT("'"&amp;$B$2&amp;"'!"&amp;ADDRESS(MATCH($B23,INDIRECT("'"&amp;$B$2&amp;"'!$B$1:$B$1095"),0),MATCH(I$5,INDIRECT("'"&amp;$B$2&amp;"'!5:5"),0)+1)),INDIRECT("'"&amp;$B$2&amp;"'!"&amp;ADDRESS(MATCH($B23,INDIRECT("'"&amp;$B$2&amp;"'!$B$1:$B$1095"),0),MATCH(I$5,INDIRECT("'"&amp;$B$2&amp;"'!5:5"),0)))+INDIRECT("'"&amp;$B$2&amp;"'!"&amp;ADDRESS(MATCH($B23,INDIRECT("'"&amp;$B$2&amp;"'!$B$1:$B$1095"),0),MATCH(I$5,INDIRECT("'"&amp;$B$2&amp;"'!5:5"),0)+1)))),0)</f>
        <v>0</v>
      </c>
      <c r="J23" s="18">
        <f t="shared" ca="1" si="7"/>
        <v>0</v>
      </c>
      <c r="K23" s="19">
        <f ca="1">+L23+M23</f>
        <v>0</v>
      </c>
      <c r="L23" s="18">
        <f t="shared" ref="L23:M38" ca="1" si="8">IFERROR(IF($C$2="Yurtiçi",INDIRECT("'"&amp;$B$2&amp;"'!"&amp;ADDRESS(MATCH($B23,INDIRECT("'"&amp;$B$2&amp;"'!$B$1:$B$1095"),0),MATCH(L$5,INDIRECT("'"&amp;$B$2&amp;"'!5:5"),0))),IF($C$2="Yurtdışı",INDIRECT("'"&amp;$B$2&amp;"'!"&amp;ADDRESS(MATCH($B23,INDIRECT("'"&amp;$B$2&amp;"'!$B$1:$B$1095"),0),MATCH(L$5,INDIRECT("'"&amp;$B$2&amp;"'!5:5"),0)+1)),INDIRECT("'"&amp;$B$2&amp;"'!"&amp;ADDRESS(MATCH($B23,INDIRECT("'"&amp;$B$2&amp;"'!$B$1:$B$1095"),0),MATCH(L$5,INDIRECT("'"&amp;$B$2&amp;"'!5:5"),0)))+INDIRECT("'"&amp;$B$2&amp;"'!"&amp;ADDRESS(MATCH($B23,INDIRECT("'"&amp;$B$2&amp;"'!$B$1:$B$1095"),0),MATCH(L$5,INDIRECT("'"&amp;$B$2&amp;"'!5:5"),0)+1)))),0)</f>
        <v>0</v>
      </c>
      <c r="M23" s="18">
        <f t="shared" ca="1" si="8"/>
        <v>0</v>
      </c>
      <c r="N23" s="19">
        <f ca="1">+D23+E23</f>
        <v>0</v>
      </c>
    </row>
    <row r="24" spans="1:14" ht="12.75" customHeight="1">
      <c r="A24" s="55" t="s">
        <v>181</v>
      </c>
      <c r="B24" s="17">
        <v>1025</v>
      </c>
      <c r="C24" s="56" t="s">
        <v>147</v>
      </c>
      <c r="D24" s="18">
        <f t="shared" ca="1" si="5"/>
        <v>0</v>
      </c>
      <c r="E24" s="19">
        <f ca="1">F24+G24+H24+K24</f>
        <v>0</v>
      </c>
      <c r="F24" s="18">
        <f t="shared" ca="1" si="6"/>
        <v>0</v>
      </c>
      <c r="G24" s="18">
        <f t="shared" ca="1" si="6"/>
        <v>0</v>
      </c>
      <c r="H24" s="19">
        <f ca="1">+I24+J24</f>
        <v>0</v>
      </c>
      <c r="I24" s="18">
        <f t="shared" ca="1" si="7"/>
        <v>0</v>
      </c>
      <c r="J24" s="18">
        <f t="shared" ca="1" si="7"/>
        <v>0</v>
      </c>
      <c r="K24" s="19">
        <f ca="1">+L24+M24</f>
        <v>0</v>
      </c>
      <c r="L24" s="18">
        <f t="shared" ca="1" si="8"/>
        <v>0</v>
      </c>
      <c r="M24" s="18">
        <f t="shared" ca="1" si="8"/>
        <v>0</v>
      </c>
      <c r="N24" s="19">
        <f ca="1">+D24+E24</f>
        <v>0</v>
      </c>
    </row>
    <row r="25" spans="1:14" ht="12.75" customHeight="1">
      <c r="A25" s="55" t="s">
        <v>183</v>
      </c>
      <c r="B25" s="17">
        <v>1027</v>
      </c>
      <c r="C25" s="56" t="s">
        <v>147</v>
      </c>
      <c r="D25" s="18">
        <f t="shared" ca="1" si="5"/>
        <v>0</v>
      </c>
      <c r="E25" s="19">
        <f t="shared" ref="E25:E72" ca="1" si="9">F25+G25+H25+K25</f>
        <v>0</v>
      </c>
      <c r="F25" s="18">
        <f t="shared" ca="1" si="6"/>
        <v>0</v>
      </c>
      <c r="G25" s="18">
        <f t="shared" ca="1" si="6"/>
        <v>0</v>
      </c>
      <c r="H25" s="19">
        <f t="shared" ref="H25:H72" ca="1" si="10">+I25+J25</f>
        <v>0</v>
      </c>
      <c r="I25" s="18">
        <f t="shared" ca="1" si="7"/>
        <v>0</v>
      </c>
      <c r="J25" s="18">
        <f t="shared" ca="1" si="7"/>
        <v>0</v>
      </c>
      <c r="K25" s="19">
        <f t="shared" ref="K25:K72" ca="1" si="11">+L25+M25</f>
        <v>0</v>
      </c>
      <c r="L25" s="18">
        <f t="shared" ca="1" si="8"/>
        <v>0</v>
      </c>
      <c r="M25" s="18">
        <f t="shared" ca="1" si="8"/>
        <v>0</v>
      </c>
      <c r="N25" s="19">
        <f t="shared" ref="N25:N72" ca="1" si="12">+D25+E25</f>
        <v>0</v>
      </c>
    </row>
    <row r="26" spans="1:14" ht="12.75" customHeight="1">
      <c r="A26" s="55" t="s">
        <v>185</v>
      </c>
      <c r="B26" s="17">
        <v>1028</v>
      </c>
      <c r="C26" s="56" t="s">
        <v>147</v>
      </c>
      <c r="D26" s="18">
        <f t="shared" ca="1" si="5"/>
        <v>0</v>
      </c>
      <c r="E26" s="19">
        <f t="shared" ca="1" si="9"/>
        <v>0</v>
      </c>
      <c r="F26" s="18">
        <f t="shared" ca="1" si="6"/>
        <v>0</v>
      </c>
      <c r="G26" s="18">
        <f t="shared" ca="1" si="6"/>
        <v>0</v>
      </c>
      <c r="H26" s="19">
        <f t="shared" ca="1" si="10"/>
        <v>0</v>
      </c>
      <c r="I26" s="18">
        <f t="shared" ca="1" si="7"/>
        <v>0</v>
      </c>
      <c r="J26" s="18">
        <f t="shared" ca="1" si="7"/>
        <v>0</v>
      </c>
      <c r="K26" s="19">
        <f t="shared" ca="1" si="11"/>
        <v>0</v>
      </c>
      <c r="L26" s="18">
        <f t="shared" ca="1" si="8"/>
        <v>0</v>
      </c>
      <c r="M26" s="18">
        <f t="shared" ca="1" si="8"/>
        <v>0</v>
      </c>
      <c r="N26" s="19">
        <f t="shared" ca="1" si="12"/>
        <v>0</v>
      </c>
    </row>
    <row r="27" spans="1:14" ht="12.75" customHeight="1">
      <c r="A27" s="55" t="s">
        <v>187</v>
      </c>
      <c r="B27" s="17">
        <v>1030</v>
      </c>
      <c r="C27" s="56" t="s">
        <v>147</v>
      </c>
      <c r="D27" s="18">
        <f t="shared" ca="1" si="5"/>
        <v>0</v>
      </c>
      <c r="E27" s="19">
        <f t="shared" ca="1" si="9"/>
        <v>0</v>
      </c>
      <c r="F27" s="18">
        <f t="shared" ca="1" si="6"/>
        <v>0</v>
      </c>
      <c r="G27" s="18">
        <f t="shared" ca="1" si="6"/>
        <v>0</v>
      </c>
      <c r="H27" s="19">
        <f t="shared" ca="1" si="10"/>
        <v>0</v>
      </c>
      <c r="I27" s="18">
        <f t="shared" ca="1" si="7"/>
        <v>0</v>
      </c>
      <c r="J27" s="18">
        <f t="shared" ca="1" si="7"/>
        <v>0</v>
      </c>
      <c r="K27" s="19">
        <f t="shared" ca="1" si="11"/>
        <v>0</v>
      </c>
      <c r="L27" s="18">
        <f t="shared" ca="1" si="8"/>
        <v>0</v>
      </c>
      <c r="M27" s="18">
        <f t="shared" ca="1" si="8"/>
        <v>0</v>
      </c>
      <c r="N27" s="19">
        <f t="shared" ca="1" si="12"/>
        <v>0</v>
      </c>
    </row>
    <row r="28" spans="1:14" ht="12.75" customHeight="1">
      <c r="A28" s="55" t="s">
        <v>189</v>
      </c>
      <c r="B28" s="17">
        <v>1031</v>
      </c>
      <c r="C28" s="56" t="s">
        <v>147</v>
      </c>
      <c r="D28" s="18">
        <f t="shared" ca="1" si="5"/>
        <v>0</v>
      </c>
      <c r="E28" s="19">
        <f t="shared" ca="1" si="9"/>
        <v>0</v>
      </c>
      <c r="F28" s="18">
        <f t="shared" ca="1" si="6"/>
        <v>0</v>
      </c>
      <c r="G28" s="18">
        <f t="shared" ca="1" si="6"/>
        <v>0</v>
      </c>
      <c r="H28" s="19">
        <f t="shared" ca="1" si="10"/>
        <v>0</v>
      </c>
      <c r="I28" s="18">
        <f t="shared" ca="1" si="7"/>
        <v>0</v>
      </c>
      <c r="J28" s="18">
        <f t="shared" ca="1" si="7"/>
        <v>0</v>
      </c>
      <c r="K28" s="19">
        <f t="shared" ca="1" si="11"/>
        <v>0</v>
      </c>
      <c r="L28" s="18">
        <f t="shared" ca="1" si="8"/>
        <v>0</v>
      </c>
      <c r="M28" s="18">
        <f t="shared" ca="1" si="8"/>
        <v>0</v>
      </c>
      <c r="N28" s="19">
        <f t="shared" ca="1" si="12"/>
        <v>0</v>
      </c>
    </row>
    <row r="29" spans="1:14" ht="12.75" customHeight="1">
      <c r="A29" s="55" t="s">
        <v>191</v>
      </c>
      <c r="B29" s="17">
        <v>1032</v>
      </c>
      <c r="C29" s="56" t="s">
        <v>147</v>
      </c>
      <c r="D29" s="18">
        <f t="shared" ca="1" si="5"/>
        <v>0</v>
      </c>
      <c r="E29" s="19">
        <f t="shared" ca="1" si="9"/>
        <v>0</v>
      </c>
      <c r="F29" s="18">
        <f t="shared" ca="1" si="6"/>
        <v>0</v>
      </c>
      <c r="G29" s="18">
        <f t="shared" ca="1" si="6"/>
        <v>0</v>
      </c>
      <c r="H29" s="19">
        <f t="shared" ca="1" si="10"/>
        <v>0</v>
      </c>
      <c r="I29" s="18">
        <f t="shared" ca="1" si="7"/>
        <v>0</v>
      </c>
      <c r="J29" s="18">
        <f t="shared" ca="1" si="7"/>
        <v>0</v>
      </c>
      <c r="K29" s="19">
        <f t="shared" ca="1" si="11"/>
        <v>0</v>
      </c>
      <c r="L29" s="18">
        <f t="shared" ca="1" si="8"/>
        <v>0</v>
      </c>
      <c r="M29" s="18">
        <f t="shared" ca="1" si="8"/>
        <v>0</v>
      </c>
      <c r="N29" s="19">
        <f t="shared" ca="1" si="12"/>
        <v>0</v>
      </c>
    </row>
    <row r="30" spans="1:14" ht="12.75" customHeight="1">
      <c r="A30" s="55" t="s">
        <v>193</v>
      </c>
      <c r="B30" s="17">
        <v>1034</v>
      </c>
      <c r="C30" s="56" t="s">
        <v>147</v>
      </c>
      <c r="D30" s="18">
        <f t="shared" ca="1" si="5"/>
        <v>0</v>
      </c>
      <c r="E30" s="19">
        <f t="shared" ca="1" si="9"/>
        <v>0</v>
      </c>
      <c r="F30" s="18">
        <f t="shared" ca="1" si="6"/>
        <v>0</v>
      </c>
      <c r="G30" s="18">
        <f t="shared" ca="1" si="6"/>
        <v>0</v>
      </c>
      <c r="H30" s="19">
        <f t="shared" ca="1" si="10"/>
        <v>0</v>
      </c>
      <c r="I30" s="18">
        <f t="shared" ca="1" si="7"/>
        <v>0</v>
      </c>
      <c r="J30" s="18">
        <f t="shared" ca="1" si="7"/>
        <v>0</v>
      </c>
      <c r="K30" s="19">
        <f t="shared" ca="1" si="11"/>
        <v>0</v>
      </c>
      <c r="L30" s="18">
        <f t="shared" ca="1" si="8"/>
        <v>0</v>
      </c>
      <c r="M30" s="18">
        <f t="shared" ca="1" si="8"/>
        <v>0</v>
      </c>
      <c r="N30" s="19">
        <f t="shared" ca="1" si="12"/>
        <v>0</v>
      </c>
    </row>
    <row r="31" spans="1:14" ht="12.75" customHeight="1">
      <c r="A31" s="55" t="s">
        <v>195</v>
      </c>
      <c r="B31" s="17">
        <v>1035</v>
      </c>
      <c r="C31" s="56" t="s">
        <v>147</v>
      </c>
      <c r="D31" s="18">
        <f t="shared" ca="1" si="5"/>
        <v>0</v>
      </c>
      <c r="E31" s="19">
        <f t="shared" ca="1" si="9"/>
        <v>0</v>
      </c>
      <c r="F31" s="18">
        <f t="shared" ca="1" si="6"/>
        <v>0</v>
      </c>
      <c r="G31" s="18">
        <f t="shared" ca="1" si="6"/>
        <v>0</v>
      </c>
      <c r="H31" s="19">
        <f t="shared" ca="1" si="10"/>
        <v>0</v>
      </c>
      <c r="I31" s="18">
        <f t="shared" ca="1" si="7"/>
        <v>0</v>
      </c>
      <c r="J31" s="18">
        <f t="shared" ca="1" si="7"/>
        <v>0</v>
      </c>
      <c r="K31" s="19">
        <f t="shared" ca="1" si="11"/>
        <v>0</v>
      </c>
      <c r="L31" s="18">
        <f t="shared" ca="1" si="8"/>
        <v>0</v>
      </c>
      <c r="M31" s="18">
        <f t="shared" ca="1" si="8"/>
        <v>0</v>
      </c>
      <c r="N31" s="19">
        <f t="shared" ca="1" si="12"/>
        <v>0</v>
      </c>
    </row>
    <row r="32" spans="1:14" ht="12.75" customHeight="1">
      <c r="A32" s="55" t="s">
        <v>197</v>
      </c>
      <c r="B32" s="17">
        <v>1036</v>
      </c>
      <c r="C32" s="56" t="s">
        <v>147</v>
      </c>
      <c r="D32" s="18">
        <f t="shared" ca="1" si="5"/>
        <v>0</v>
      </c>
      <c r="E32" s="19">
        <f t="shared" ca="1" si="9"/>
        <v>0</v>
      </c>
      <c r="F32" s="18">
        <f t="shared" ca="1" si="6"/>
        <v>0</v>
      </c>
      <c r="G32" s="18">
        <f t="shared" ca="1" si="6"/>
        <v>0</v>
      </c>
      <c r="H32" s="19">
        <f t="shared" ca="1" si="10"/>
        <v>0</v>
      </c>
      <c r="I32" s="18">
        <f t="shared" ca="1" si="7"/>
        <v>0</v>
      </c>
      <c r="J32" s="18">
        <f t="shared" ca="1" si="7"/>
        <v>0</v>
      </c>
      <c r="K32" s="19">
        <f t="shared" ca="1" si="11"/>
        <v>0</v>
      </c>
      <c r="L32" s="18">
        <f t="shared" ca="1" si="8"/>
        <v>0</v>
      </c>
      <c r="M32" s="18">
        <f t="shared" ca="1" si="8"/>
        <v>0</v>
      </c>
      <c r="N32" s="19">
        <f t="shared" ca="1" si="12"/>
        <v>0</v>
      </c>
    </row>
    <row r="33" spans="1:14" ht="12.75" customHeight="1">
      <c r="A33" s="55" t="s">
        <v>199</v>
      </c>
      <c r="B33" s="17">
        <v>1037</v>
      </c>
      <c r="C33" s="56" t="s">
        <v>147</v>
      </c>
      <c r="D33" s="18">
        <f t="shared" ca="1" si="5"/>
        <v>0</v>
      </c>
      <c r="E33" s="19">
        <f t="shared" ca="1" si="9"/>
        <v>0</v>
      </c>
      <c r="F33" s="18">
        <f t="shared" ca="1" si="6"/>
        <v>0</v>
      </c>
      <c r="G33" s="18">
        <f t="shared" ca="1" si="6"/>
        <v>0</v>
      </c>
      <c r="H33" s="19">
        <f t="shared" ca="1" si="10"/>
        <v>0</v>
      </c>
      <c r="I33" s="18">
        <f t="shared" ca="1" si="7"/>
        <v>0</v>
      </c>
      <c r="J33" s="18">
        <f t="shared" ca="1" si="7"/>
        <v>0</v>
      </c>
      <c r="K33" s="19">
        <f t="shared" ca="1" si="11"/>
        <v>0</v>
      </c>
      <c r="L33" s="18">
        <f t="shared" ca="1" si="8"/>
        <v>0</v>
      </c>
      <c r="M33" s="18">
        <f t="shared" ca="1" si="8"/>
        <v>0</v>
      </c>
      <c r="N33" s="19">
        <f t="shared" ca="1" si="12"/>
        <v>0</v>
      </c>
    </row>
    <row r="34" spans="1:14" ht="12.75" customHeight="1">
      <c r="A34" s="55" t="s">
        <v>201</v>
      </c>
      <c r="B34" s="17">
        <v>1038</v>
      </c>
      <c r="C34" s="56" t="s">
        <v>147</v>
      </c>
      <c r="D34" s="18">
        <f t="shared" ca="1" si="5"/>
        <v>0</v>
      </c>
      <c r="E34" s="19">
        <f t="shared" ca="1" si="9"/>
        <v>0</v>
      </c>
      <c r="F34" s="18">
        <f t="shared" ca="1" si="6"/>
        <v>0</v>
      </c>
      <c r="G34" s="18">
        <f t="shared" ca="1" si="6"/>
        <v>0</v>
      </c>
      <c r="H34" s="19">
        <f t="shared" ca="1" si="10"/>
        <v>0</v>
      </c>
      <c r="I34" s="18">
        <f t="shared" ca="1" si="7"/>
        <v>0</v>
      </c>
      <c r="J34" s="18">
        <f t="shared" ca="1" si="7"/>
        <v>0</v>
      </c>
      <c r="K34" s="19">
        <f t="shared" ca="1" si="11"/>
        <v>0</v>
      </c>
      <c r="L34" s="18">
        <f t="shared" ca="1" si="8"/>
        <v>0</v>
      </c>
      <c r="M34" s="18">
        <f t="shared" ca="1" si="8"/>
        <v>0</v>
      </c>
      <c r="N34" s="19">
        <f t="shared" ca="1" si="12"/>
        <v>0</v>
      </c>
    </row>
    <row r="35" spans="1:14" ht="12.75" customHeight="1">
      <c r="A35" s="55" t="s">
        <v>203</v>
      </c>
      <c r="B35" s="17">
        <v>1039</v>
      </c>
      <c r="C35" s="56" t="s">
        <v>147</v>
      </c>
      <c r="D35" s="18">
        <f t="shared" ca="1" si="5"/>
        <v>0</v>
      </c>
      <c r="E35" s="19">
        <f t="shared" ca="1" si="9"/>
        <v>0</v>
      </c>
      <c r="F35" s="18">
        <f t="shared" ca="1" si="6"/>
        <v>0</v>
      </c>
      <c r="G35" s="18">
        <f t="shared" ca="1" si="6"/>
        <v>0</v>
      </c>
      <c r="H35" s="19">
        <f t="shared" ca="1" si="10"/>
        <v>0</v>
      </c>
      <c r="I35" s="18">
        <f t="shared" ca="1" si="7"/>
        <v>0</v>
      </c>
      <c r="J35" s="18">
        <f t="shared" ca="1" si="7"/>
        <v>0</v>
      </c>
      <c r="K35" s="19">
        <f t="shared" ca="1" si="11"/>
        <v>0</v>
      </c>
      <c r="L35" s="18">
        <f t="shared" ca="1" si="8"/>
        <v>0</v>
      </c>
      <c r="M35" s="18">
        <f t="shared" ca="1" si="8"/>
        <v>0</v>
      </c>
      <c r="N35" s="19">
        <f t="shared" ca="1" si="12"/>
        <v>0</v>
      </c>
    </row>
    <row r="36" spans="1:14" ht="12.75" customHeight="1">
      <c r="A36" s="55" t="s">
        <v>205</v>
      </c>
      <c r="B36" s="17">
        <v>1040</v>
      </c>
      <c r="C36" s="56" t="s">
        <v>147</v>
      </c>
      <c r="D36" s="18">
        <f t="shared" ca="1" si="5"/>
        <v>0</v>
      </c>
      <c r="E36" s="19">
        <f t="shared" ca="1" si="9"/>
        <v>0</v>
      </c>
      <c r="F36" s="18">
        <f t="shared" ca="1" si="6"/>
        <v>0</v>
      </c>
      <c r="G36" s="18">
        <f t="shared" ca="1" si="6"/>
        <v>0</v>
      </c>
      <c r="H36" s="19">
        <f t="shared" ca="1" si="10"/>
        <v>0</v>
      </c>
      <c r="I36" s="18">
        <f t="shared" ca="1" si="7"/>
        <v>0</v>
      </c>
      <c r="J36" s="18">
        <f t="shared" ca="1" si="7"/>
        <v>0</v>
      </c>
      <c r="K36" s="19">
        <f t="shared" ca="1" si="11"/>
        <v>0</v>
      </c>
      <c r="L36" s="18">
        <f t="shared" ca="1" si="8"/>
        <v>0</v>
      </c>
      <c r="M36" s="18">
        <f t="shared" ca="1" si="8"/>
        <v>0</v>
      </c>
      <c r="N36" s="19">
        <f t="shared" ca="1" si="12"/>
        <v>0</v>
      </c>
    </row>
    <row r="37" spans="1:14" ht="12.75" customHeight="1">
      <c r="A37" s="55" t="s">
        <v>207</v>
      </c>
      <c r="B37" s="17">
        <v>1043</v>
      </c>
      <c r="C37" s="56" t="s">
        <v>147</v>
      </c>
      <c r="D37" s="18">
        <f t="shared" ca="1" si="5"/>
        <v>0</v>
      </c>
      <c r="E37" s="19">
        <f t="shared" ca="1" si="9"/>
        <v>0</v>
      </c>
      <c r="F37" s="18">
        <f t="shared" ca="1" si="6"/>
        <v>0</v>
      </c>
      <c r="G37" s="18">
        <f t="shared" ca="1" si="6"/>
        <v>0</v>
      </c>
      <c r="H37" s="19">
        <f t="shared" ca="1" si="10"/>
        <v>0</v>
      </c>
      <c r="I37" s="18">
        <f t="shared" ca="1" si="7"/>
        <v>0</v>
      </c>
      <c r="J37" s="18">
        <f t="shared" ca="1" si="7"/>
        <v>0</v>
      </c>
      <c r="K37" s="19">
        <f t="shared" ca="1" si="11"/>
        <v>0</v>
      </c>
      <c r="L37" s="18">
        <f t="shared" ca="1" si="8"/>
        <v>0</v>
      </c>
      <c r="M37" s="18">
        <f t="shared" ca="1" si="8"/>
        <v>0</v>
      </c>
      <c r="N37" s="19">
        <f t="shared" ca="1" si="12"/>
        <v>0</v>
      </c>
    </row>
    <row r="38" spans="1:14" ht="12.75" customHeight="1">
      <c r="A38" s="55" t="s">
        <v>209</v>
      </c>
      <c r="B38" s="17">
        <v>1044</v>
      </c>
      <c r="C38" s="56" t="s">
        <v>147</v>
      </c>
      <c r="D38" s="18">
        <f t="shared" ca="1" si="5"/>
        <v>0</v>
      </c>
      <c r="E38" s="19">
        <f t="shared" ca="1" si="9"/>
        <v>0</v>
      </c>
      <c r="F38" s="18">
        <f t="shared" ca="1" si="6"/>
        <v>0</v>
      </c>
      <c r="G38" s="18">
        <f t="shared" ca="1" si="6"/>
        <v>0</v>
      </c>
      <c r="H38" s="19">
        <f t="shared" ca="1" si="10"/>
        <v>0</v>
      </c>
      <c r="I38" s="18">
        <f t="shared" ca="1" si="7"/>
        <v>0</v>
      </c>
      <c r="J38" s="18">
        <f t="shared" ca="1" si="7"/>
        <v>0</v>
      </c>
      <c r="K38" s="19">
        <f t="shared" ca="1" si="11"/>
        <v>0</v>
      </c>
      <c r="L38" s="18">
        <f t="shared" ca="1" si="8"/>
        <v>0</v>
      </c>
      <c r="M38" s="18">
        <f t="shared" ca="1" si="8"/>
        <v>0</v>
      </c>
      <c r="N38" s="19">
        <f t="shared" ca="1" si="12"/>
        <v>0</v>
      </c>
    </row>
    <row r="39" spans="1:14" ht="12.75" customHeight="1">
      <c r="A39" s="55" t="s">
        <v>211</v>
      </c>
      <c r="B39" s="17">
        <v>1045</v>
      </c>
      <c r="C39" s="56" t="s">
        <v>147</v>
      </c>
      <c r="D39" s="18">
        <f t="shared" ca="1" si="5"/>
        <v>0</v>
      </c>
      <c r="E39" s="19">
        <f t="shared" ca="1" si="9"/>
        <v>0</v>
      </c>
      <c r="F39" s="18">
        <f t="shared" ref="F39:G54" ca="1" si="13">IFERROR(IF($C$2="Yurtiçi",INDIRECT("'"&amp;$B$2&amp;"'!"&amp;ADDRESS(MATCH($B39,INDIRECT("'"&amp;$B$2&amp;"'!$B$1:$B$1095"),0),MATCH(F$5,INDIRECT("'"&amp;$B$2&amp;"'!5:5"),0))),IF($C$2="Yurtdışı",INDIRECT("'"&amp;$B$2&amp;"'!"&amp;ADDRESS(MATCH($B39,INDIRECT("'"&amp;$B$2&amp;"'!$B$1:$B$1095"),0),MATCH(F$5,INDIRECT("'"&amp;$B$2&amp;"'!5:5"),0)+1)),INDIRECT("'"&amp;$B$2&amp;"'!"&amp;ADDRESS(MATCH($B39,INDIRECT("'"&amp;$B$2&amp;"'!$B$1:$B$1095"),0),MATCH(F$5,INDIRECT("'"&amp;$B$2&amp;"'!5:5"),0)))+INDIRECT("'"&amp;$B$2&amp;"'!"&amp;ADDRESS(MATCH($B39,INDIRECT("'"&amp;$B$2&amp;"'!$B$1:$B$1095"),0),MATCH(F$5,INDIRECT("'"&amp;$B$2&amp;"'!5:5"),0)+1)))),0)</f>
        <v>0</v>
      </c>
      <c r="G39" s="18">
        <f t="shared" ca="1" si="13"/>
        <v>0</v>
      </c>
      <c r="H39" s="19">
        <f t="shared" ca="1" si="10"/>
        <v>0</v>
      </c>
      <c r="I39" s="18">
        <f t="shared" ref="I39:J54" ca="1" si="14">IFERROR(IF($C$2="Yurtiçi",INDIRECT("'"&amp;$B$2&amp;"'!"&amp;ADDRESS(MATCH($B39,INDIRECT("'"&amp;$B$2&amp;"'!$B$1:$B$1095"),0),MATCH(I$5,INDIRECT("'"&amp;$B$2&amp;"'!5:5"),0))),IF($C$2="Yurtdışı",INDIRECT("'"&amp;$B$2&amp;"'!"&amp;ADDRESS(MATCH($B39,INDIRECT("'"&amp;$B$2&amp;"'!$B$1:$B$1095"),0),MATCH(I$5,INDIRECT("'"&amp;$B$2&amp;"'!5:5"),0)+1)),INDIRECT("'"&amp;$B$2&amp;"'!"&amp;ADDRESS(MATCH($B39,INDIRECT("'"&amp;$B$2&amp;"'!$B$1:$B$1095"),0),MATCH(I$5,INDIRECT("'"&amp;$B$2&amp;"'!5:5"),0)))+INDIRECT("'"&amp;$B$2&amp;"'!"&amp;ADDRESS(MATCH($B39,INDIRECT("'"&amp;$B$2&amp;"'!$B$1:$B$1095"),0),MATCH(I$5,INDIRECT("'"&amp;$B$2&amp;"'!5:5"),0)+1)))),0)</f>
        <v>0</v>
      </c>
      <c r="J39" s="18">
        <f t="shared" ca="1" si="14"/>
        <v>0</v>
      </c>
      <c r="K39" s="19">
        <f t="shared" ca="1" si="11"/>
        <v>0</v>
      </c>
      <c r="L39" s="18">
        <f t="shared" ref="L39:M54" ca="1" si="15">IFERROR(IF($C$2="Yurtiçi",INDIRECT("'"&amp;$B$2&amp;"'!"&amp;ADDRESS(MATCH($B39,INDIRECT("'"&amp;$B$2&amp;"'!$B$1:$B$1095"),0),MATCH(L$5,INDIRECT("'"&amp;$B$2&amp;"'!5:5"),0))),IF($C$2="Yurtdışı",INDIRECT("'"&amp;$B$2&amp;"'!"&amp;ADDRESS(MATCH($B39,INDIRECT("'"&amp;$B$2&amp;"'!$B$1:$B$1095"),0),MATCH(L$5,INDIRECT("'"&amp;$B$2&amp;"'!5:5"),0)+1)),INDIRECT("'"&amp;$B$2&amp;"'!"&amp;ADDRESS(MATCH($B39,INDIRECT("'"&amp;$B$2&amp;"'!$B$1:$B$1095"),0),MATCH(L$5,INDIRECT("'"&amp;$B$2&amp;"'!5:5"),0)))+INDIRECT("'"&amp;$B$2&amp;"'!"&amp;ADDRESS(MATCH($B39,INDIRECT("'"&amp;$B$2&amp;"'!$B$1:$B$1095"),0),MATCH(L$5,INDIRECT("'"&amp;$B$2&amp;"'!5:5"),0)+1)))),0)</f>
        <v>0</v>
      </c>
      <c r="M39" s="18">
        <f t="shared" ca="1" si="15"/>
        <v>0</v>
      </c>
      <c r="N39" s="19">
        <f t="shared" ca="1" si="12"/>
        <v>0</v>
      </c>
    </row>
    <row r="40" spans="1:14" ht="12.75" customHeight="1">
      <c r="A40" s="55" t="s">
        <v>213</v>
      </c>
      <c r="B40" s="17">
        <v>1046</v>
      </c>
      <c r="C40" s="56" t="s">
        <v>147</v>
      </c>
      <c r="D40" s="18">
        <f t="shared" ca="1" si="5"/>
        <v>0</v>
      </c>
      <c r="E40" s="19">
        <f t="shared" ca="1" si="9"/>
        <v>0</v>
      </c>
      <c r="F40" s="18">
        <f t="shared" ca="1" si="13"/>
        <v>0</v>
      </c>
      <c r="G40" s="18">
        <f t="shared" ca="1" si="13"/>
        <v>0</v>
      </c>
      <c r="H40" s="19">
        <f t="shared" ca="1" si="10"/>
        <v>0</v>
      </c>
      <c r="I40" s="18">
        <f t="shared" ca="1" si="14"/>
        <v>0</v>
      </c>
      <c r="J40" s="18">
        <f t="shared" ca="1" si="14"/>
        <v>0</v>
      </c>
      <c r="K40" s="19">
        <f t="shared" ca="1" si="11"/>
        <v>0</v>
      </c>
      <c r="L40" s="18">
        <f t="shared" ca="1" si="15"/>
        <v>0</v>
      </c>
      <c r="M40" s="18">
        <f t="shared" ca="1" si="15"/>
        <v>0</v>
      </c>
      <c r="N40" s="19">
        <f t="shared" ca="1" si="12"/>
        <v>0</v>
      </c>
    </row>
    <row r="41" spans="1:14" ht="12.75" customHeight="1">
      <c r="A41" s="55" t="s">
        <v>215</v>
      </c>
      <c r="B41" s="17">
        <v>1048</v>
      </c>
      <c r="C41" s="56" t="s">
        <v>147</v>
      </c>
      <c r="D41" s="18">
        <f t="shared" ca="1" si="5"/>
        <v>0</v>
      </c>
      <c r="E41" s="19">
        <f t="shared" ca="1" si="9"/>
        <v>0</v>
      </c>
      <c r="F41" s="18">
        <f t="shared" ca="1" si="13"/>
        <v>0</v>
      </c>
      <c r="G41" s="18">
        <f t="shared" ca="1" si="13"/>
        <v>0</v>
      </c>
      <c r="H41" s="19">
        <f t="shared" ca="1" si="10"/>
        <v>0</v>
      </c>
      <c r="I41" s="18">
        <f t="shared" ca="1" si="14"/>
        <v>0</v>
      </c>
      <c r="J41" s="18">
        <f t="shared" ca="1" si="14"/>
        <v>0</v>
      </c>
      <c r="K41" s="19">
        <f t="shared" ca="1" si="11"/>
        <v>0</v>
      </c>
      <c r="L41" s="18">
        <f t="shared" ca="1" si="15"/>
        <v>0</v>
      </c>
      <c r="M41" s="18">
        <f t="shared" ca="1" si="15"/>
        <v>0</v>
      </c>
      <c r="N41" s="19">
        <f t="shared" ca="1" si="12"/>
        <v>0</v>
      </c>
    </row>
    <row r="42" spans="1:14" ht="12.75" customHeight="1">
      <c r="A42" s="55" t="s">
        <v>217</v>
      </c>
      <c r="B42" s="17">
        <v>1049</v>
      </c>
      <c r="C42" s="56" t="s">
        <v>147</v>
      </c>
      <c r="D42" s="18">
        <f t="shared" ca="1" si="5"/>
        <v>0</v>
      </c>
      <c r="E42" s="19">
        <f t="shared" ca="1" si="9"/>
        <v>0</v>
      </c>
      <c r="F42" s="18">
        <f t="shared" ca="1" si="13"/>
        <v>0</v>
      </c>
      <c r="G42" s="18">
        <f t="shared" ca="1" si="13"/>
        <v>0</v>
      </c>
      <c r="H42" s="19">
        <f t="shared" ca="1" si="10"/>
        <v>0</v>
      </c>
      <c r="I42" s="18">
        <f t="shared" ca="1" si="14"/>
        <v>0</v>
      </c>
      <c r="J42" s="18">
        <f t="shared" ca="1" si="14"/>
        <v>0</v>
      </c>
      <c r="K42" s="19">
        <f t="shared" ca="1" si="11"/>
        <v>0</v>
      </c>
      <c r="L42" s="18">
        <f t="shared" ca="1" si="15"/>
        <v>0</v>
      </c>
      <c r="M42" s="18">
        <f t="shared" ca="1" si="15"/>
        <v>0</v>
      </c>
      <c r="N42" s="19">
        <f t="shared" ca="1" si="12"/>
        <v>0</v>
      </c>
    </row>
    <row r="43" spans="1:14" ht="12.75" customHeight="1">
      <c r="A43" s="55" t="s">
        <v>219</v>
      </c>
      <c r="B43" s="17">
        <v>1051</v>
      </c>
      <c r="C43" s="56" t="s">
        <v>147</v>
      </c>
      <c r="D43" s="18">
        <f t="shared" ca="1" si="5"/>
        <v>0</v>
      </c>
      <c r="E43" s="19">
        <f t="shared" ca="1" si="9"/>
        <v>0</v>
      </c>
      <c r="F43" s="18">
        <f t="shared" ca="1" si="13"/>
        <v>0</v>
      </c>
      <c r="G43" s="18">
        <f t="shared" ca="1" si="13"/>
        <v>0</v>
      </c>
      <c r="H43" s="19">
        <f t="shared" ca="1" si="10"/>
        <v>0</v>
      </c>
      <c r="I43" s="18">
        <f t="shared" ca="1" si="14"/>
        <v>0</v>
      </c>
      <c r="J43" s="18">
        <f t="shared" ca="1" si="14"/>
        <v>0</v>
      </c>
      <c r="K43" s="19">
        <f t="shared" ca="1" si="11"/>
        <v>0</v>
      </c>
      <c r="L43" s="18">
        <f t="shared" ca="1" si="15"/>
        <v>0</v>
      </c>
      <c r="M43" s="18">
        <f t="shared" ca="1" si="15"/>
        <v>0</v>
      </c>
      <c r="N43" s="19">
        <f t="shared" ca="1" si="12"/>
        <v>0</v>
      </c>
    </row>
    <row r="44" spans="1:14" ht="12.75" customHeight="1">
      <c r="A44" s="55" t="s">
        <v>221</v>
      </c>
      <c r="B44" s="17">
        <v>1052</v>
      </c>
      <c r="C44" s="56" t="s">
        <v>147</v>
      </c>
      <c r="D44" s="18">
        <f t="shared" ca="1" si="5"/>
        <v>0</v>
      </c>
      <c r="E44" s="19">
        <f t="shared" ca="1" si="9"/>
        <v>0</v>
      </c>
      <c r="F44" s="18">
        <f t="shared" ca="1" si="13"/>
        <v>0</v>
      </c>
      <c r="G44" s="18">
        <f t="shared" ca="1" si="13"/>
        <v>0</v>
      </c>
      <c r="H44" s="19">
        <f t="shared" ca="1" si="10"/>
        <v>0</v>
      </c>
      <c r="I44" s="18">
        <f t="shared" ca="1" si="14"/>
        <v>0</v>
      </c>
      <c r="J44" s="18">
        <f t="shared" ca="1" si="14"/>
        <v>0</v>
      </c>
      <c r="K44" s="19">
        <f t="shared" ca="1" si="11"/>
        <v>0</v>
      </c>
      <c r="L44" s="18">
        <f t="shared" ca="1" si="15"/>
        <v>0</v>
      </c>
      <c r="M44" s="18">
        <f t="shared" ca="1" si="15"/>
        <v>0</v>
      </c>
      <c r="N44" s="19">
        <f t="shared" ca="1" si="12"/>
        <v>0</v>
      </c>
    </row>
    <row r="45" spans="1:14" ht="12.75" customHeight="1">
      <c r="A45" s="55" t="s">
        <v>223</v>
      </c>
      <c r="B45" s="17">
        <v>1053</v>
      </c>
      <c r="C45" s="56" t="s">
        <v>147</v>
      </c>
      <c r="D45" s="18">
        <f t="shared" ca="1" si="5"/>
        <v>0</v>
      </c>
      <c r="E45" s="19">
        <f t="shared" ca="1" si="9"/>
        <v>0</v>
      </c>
      <c r="F45" s="18">
        <f t="shared" ca="1" si="13"/>
        <v>0</v>
      </c>
      <c r="G45" s="18">
        <f t="shared" ca="1" si="13"/>
        <v>0</v>
      </c>
      <c r="H45" s="19">
        <f t="shared" ca="1" si="10"/>
        <v>0</v>
      </c>
      <c r="I45" s="18">
        <f t="shared" ca="1" si="14"/>
        <v>0</v>
      </c>
      <c r="J45" s="18">
        <f t="shared" ca="1" si="14"/>
        <v>0</v>
      </c>
      <c r="K45" s="19">
        <f t="shared" ca="1" si="11"/>
        <v>0</v>
      </c>
      <c r="L45" s="18">
        <f t="shared" ca="1" si="15"/>
        <v>0</v>
      </c>
      <c r="M45" s="18">
        <f t="shared" ca="1" si="15"/>
        <v>0</v>
      </c>
      <c r="N45" s="19">
        <f t="shared" ca="1" si="12"/>
        <v>0</v>
      </c>
    </row>
    <row r="46" spans="1:14" ht="12.75" customHeight="1">
      <c r="A46" s="55" t="s">
        <v>225</v>
      </c>
      <c r="B46" s="17">
        <v>1055</v>
      </c>
      <c r="C46" s="56" t="s">
        <v>147</v>
      </c>
      <c r="D46" s="18">
        <f t="shared" ca="1" si="5"/>
        <v>0</v>
      </c>
      <c r="E46" s="19">
        <f t="shared" ca="1" si="9"/>
        <v>0</v>
      </c>
      <c r="F46" s="18">
        <f t="shared" ca="1" si="13"/>
        <v>0</v>
      </c>
      <c r="G46" s="18">
        <f t="shared" ca="1" si="13"/>
        <v>0</v>
      </c>
      <c r="H46" s="19">
        <f t="shared" ca="1" si="10"/>
        <v>0</v>
      </c>
      <c r="I46" s="18">
        <f t="shared" ca="1" si="14"/>
        <v>0</v>
      </c>
      <c r="J46" s="18">
        <f t="shared" ca="1" si="14"/>
        <v>0</v>
      </c>
      <c r="K46" s="19">
        <f t="shared" ca="1" si="11"/>
        <v>0</v>
      </c>
      <c r="L46" s="18">
        <f t="shared" ca="1" si="15"/>
        <v>0</v>
      </c>
      <c r="M46" s="18">
        <f t="shared" ca="1" si="15"/>
        <v>0</v>
      </c>
      <c r="N46" s="19">
        <f t="shared" ca="1" si="12"/>
        <v>0</v>
      </c>
    </row>
    <row r="47" spans="1:14" ht="12.75" customHeight="1">
      <c r="A47" s="55" t="s">
        <v>227</v>
      </c>
      <c r="B47" s="17">
        <v>1056</v>
      </c>
      <c r="C47" s="56" t="s">
        <v>147</v>
      </c>
      <c r="D47" s="18">
        <f t="shared" ca="1" si="5"/>
        <v>0</v>
      </c>
      <c r="E47" s="19">
        <f t="shared" ca="1" si="9"/>
        <v>0</v>
      </c>
      <c r="F47" s="18">
        <f t="shared" ca="1" si="13"/>
        <v>0</v>
      </c>
      <c r="G47" s="18">
        <f t="shared" ca="1" si="13"/>
        <v>0</v>
      </c>
      <c r="H47" s="19">
        <f t="shared" ca="1" si="10"/>
        <v>0</v>
      </c>
      <c r="I47" s="18">
        <f t="shared" ca="1" si="14"/>
        <v>0</v>
      </c>
      <c r="J47" s="18">
        <f t="shared" ca="1" si="14"/>
        <v>0</v>
      </c>
      <c r="K47" s="19">
        <f t="shared" ca="1" si="11"/>
        <v>0</v>
      </c>
      <c r="L47" s="18">
        <f t="shared" ca="1" si="15"/>
        <v>0</v>
      </c>
      <c r="M47" s="18">
        <f t="shared" ca="1" si="15"/>
        <v>0</v>
      </c>
      <c r="N47" s="19">
        <f t="shared" ca="1" si="12"/>
        <v>0</v>
      </c>
    </row>
    <row r="48" spans="1:14" ht="12.75" customHeight="1">
      <c r="A48" s="55" t="s">
        <v>229</v>
      </c>
      <c r="B48" s="17">
        <v>1057</v>
      </c>
      <c r="C48" s="56" t="s">
        <v>147</v>
      </c>
      <c r="D48" s="18">
        <f t="shared" ca="1" si="5"/>
        <v>0</v>
      </c>
      <c r="E48" s="19">
        <f t="shared" ca="1" si="9"/>
        <v>0</v>
      </c>
      <c r="F48" s="18">
        <f t="shared" ca="1" si="13"/>
        <v>0</v>
      </c>
      <c r="G48" s="18">
        <f t="shared" ca="1" si="13"/>
        <v>0</v>
      </c>
      <c r="H48" s="19">
        <f t="shared" ca="1" si="10"/>
        <v>0</v>
      </c>
      <c r="I48" s="18">
        <f t="shared" ca="1" si="14"/>
        <v>0</v>
      </c>
      <c r="J48" s="18">
        <f t="shared" ca="1" si="14"/>
        <v>0</v>
      </c>
      <c r="K48" s="19">
        <f t="shared" ca="1" si="11"/>
        <v>0</v>
      </c>
      <c r="L48" s="18">
        <f t="shared" ca="1" si="15"/>
        <v>0</v>
      </c>
      <c r="M48" s="18">
        <f t="shared" ca="1" si="15"/>
        <v>0</v>
      </c>
      <c r="N48" s="19">
        <f t="shared" ca="1" si="12"/>
        <v>0</v>
      </c>
    </row>
    <row r="49" spans="1:14" ht="12.75" customHeight="1">
      <c r="A49" s="55" t="s">
        <v>231</v>
      </c>
      <c r="B49" s="17">
        <v>1058</v>
      </c>
      <c r="C49" s="56" t="s">
        <v>147</v>
      </c>
      <c r="D49" s="18">
        <f t="shared" ca="1" si="5"/>
        <v>0</v>
      </c>
      <c r="E49" s="19">
        <f t="shared" ca="1" si="9"/>
        <v>0</v>
      </c>
      <c r="F49" s="18">
        <f t="shared" ca="1" si="13"/>
        <v>0</v>
      </c>
      <c r="G49" s="18">
        <f t="shared" ca="1" si="13"/>
        <v>0</v>
      </c>
      <c r="H49" s="19">
        <f t="shared" ca="1" si="10"/>
        <v>0</v>
      </c>
      <c r="I49" s="18">
        <f t="shared" ca="1" si="14"/>
        <v>0</v>
      </c>
      <c r="J49" s="18">
        <f t="shared" ca="1" si="14"/>
        <v>0</v>
      </c>
      <c r="K49" s="19">
        <f t="shared" ca="1" si="11"/>
        <v>0</v>
      </c>
      <c r="L49" s="18">
        <f t="shared" ca="1" si="15"/>
        <v>0</v>
      </c>
      <c r="M49" s="18">
        <f t="shared" ca="1" si="15"/>
        <v>0</v>
      </c>
      <c r="N49" s="19">
        <f t="shared" ca="1" si="12"/>
        <v>0</v>
      </c>
    </row>
    <row r="50" spans="1:14" ht="12.75" customHeight="1">
      <c r="A50" s="55" t="s">
        <v>233</v>
      </c>
      <c r="B50" s="17">
        <v>1059</v>
      </c>
      <c r="C50" s="56" t="s">
        <v>147</v>
      </c>
      <c r="D50" s="18">
        <f t="shared" ca="1" si="5"/>
        <v>0</v>
      </c>
      <c r="E50" s="19">
        <f t="shared" ca="1" si="9"/>
        <v>0</v>
      </c>
      <c r="F50" s="18">
        <f t="shared" ca="1" si="13"/>
        <v>0</v>
      </c>
      <c r="G50" s="18">
        <f t="shared" ca="1" si="13"/>
        <v>0</v>
      </c>
      <c r="H50" s="19">
        <f t="shared" ca="1" si="10"/>
        <v>0</v>
      </c>
      <c r="I50" s="18">
        <f t="shared" ca="1" si="14"/>
        <v>0</v>
      </c>
      <c r="J50" s="18">
        <f t="shared" ca="1" si="14"/>
        <v>0</v>
      </c>
      <c r="K50" s="19">
        <f t="shared" ca="1" si="11"/>
        <v>0</v>
      </c>
      <c r="L50" s="18">
        <f t="shared" ca="1" si="15"/>
        <v>0</v>
      </c>
      <c r="M50" s="18">
        <f t="shared" ca="1" si="15"/>
        <v>0</v>
      </c>
      <c r="N50" s="19">
        <f t="shared" ca="1" si="12"/>
        <v>0</v>
      </c>
    </row>
    <row r="51" spans="1:14" ht="12.75" customHeight="1">
      <c r="A51" s="55" t="s">
        <v>235</v>
      </c>
      <c r="B51" s="17">
        <v>1060</v>
      </c>
      <c r="C51" s="56" t="s">
        <v>147</v>
      </c>
      <c r="D51" s="18">
        <f t="shared" ca="1" si="5"/>
        <v>0</v>
      </c>
      <c r="E51" s="19">
        <f t="shared" ca="1" si="9"/>
        <v>0</v>
      </c>
      <c r="F51" s="18">
        <f t="shared" ca="1" si="13"/>
        <v>0</v>
      </c>
      <c r="G51" s="18">
        <f t="shared" ca="1" si="13"/>
        <v>0</v>
      </c>
      <c r="H51" s="19">
        <f t="shared" ca="1" si="10"/>
        <v>0</v>
      </c>
      <c r="I51" s="18">
        <f t="shared" ca="1" si="14"/>
        <v>0</v>
      </c>
      <c r="J51" s="18">
        <f t="shared" ca="1" si="14"/>
        <v>0</v>
      </c>
      <c r="K51" s="19">
        <f t="shared" ca="1" si="11"/>
        <v>0</v>
      </c>
      <c r="L51" s="18">
        <f t="shared" ca="1" si="15"/>
        <v>0</v>
      </c>
      <c r="M51" s="18">
        <f t="shared" ca="1" si="15"/>
        <v>0</v>
      </c>
      <c r="N51" s="19">
        <f t="shared" ca="1" si="12"/>
        <v>0</v>
      </c>
    </row>
    <row r="52" spans="1:14" ht="12.75" customHeight="1">
      <c r="A52" s="55" t="s">
        <v>237</v>
      </c>
      <c r="B52" s="17">
        <v>1061</v>
      </c>
      <c r="C52" s="56" t="s">
        <v>147</v>
      </c>
      <c r="D52" s="18">
        <f t="shared" ca="1" si="5"/>
        <v>0</v>
      </c>
      <c r="E52" s="19">
        <f t="shared" ca="1" si="9"/>
        <v>0</v>
      </c>
      <c r="F52" s="18">
        <f t="shared" ca="1" si="13"/>
        <v>0</v>
      </c>
      <c r="G52" s="18">
        <f t="shared" ca="1" si="13"/>
        <v>0</v>
      </c>
      <c r="H52" s="19">
        <f t="shared" ca="1" si="10"/>
        <v>0</v>
      </c>
      <c r="I52" s="18">
        <f t="shared" ca="1" si="14"/>
        <v>0</v>
      </c>
      <c r="J52" s="18">
        <f t="shared" ca="1" si="14"/>
        <v>0</v>
      </c>
      <c r="K52" s="19">
        <f t="shared" ca="1" si="11"/>
        <v>0</v>
      </c>
      <c r="L52" s="18">
        <f t="shared" ca="1" si="15"/>
        <v>0</v>
      </c>
      <c r="M52" s="18">
        <f t="shared" ca="1" si="15"/>
        <v>0</v>
      </c>
      <c r="N52" s="19">
        <f t="shared" ca="1" si="12"/>
        <v>0</v>
      </c>
    </row>
    <row r="53" spans="1:14" ht="12.75" customHeight="1">
      <c r="A53" s="55" t="s">
        <v>239</v>
      </c>
      <c r="B53" s="17">
        <v>2001</v>
      </c>
      <c r="C53" s="56" t="s">
        <v>147</v>
      </c>
      <c r="D53" s="18">
        <f t="shared" ca="1" si="5"/>
        <v>0</v>
      </c>
      <c r="E53" s="19">
        <f t="shared" ca="1" si="9"/>
        <v>0</v>
      </c>
      <c r="F53" s="18">
        <f t="shared" ca="1" si="13"/>
        <v>0</v>
      </c>
      <c r="G53" s="18">
        <f t="shared" ca="1" si="13"/>
        <v>0</v>
      </c>
      <c r="H53" s="19">
        <f t="shared" ca="1" si="10"/>
        <v>0</v>
      </c>
      <c r="I53" s="18">
        <f t="shared" ca="1" si="14"/>
        <v>0</v>
      </c>
      <c r="J53" s="18">
        <f t="shared" ca="1" si="14"/>
        <v>0</v>
      </c>
      <c r="K53" s="19">
        <f t="shared" ca="1" si="11"/>
        <v>0</v>
      </c>
      <c r="L53" s="18">
        <f t="shared" ca="1" si="15"/>
        <v>0</v>
      </c>
      <c r="M53" s="18">
        <f t="shared" ca="1" si="15"/>
        <v>0</v>
      </c>
      <c r="N53" s="19">
        <f t="shared" ca="1" si="12"/>
        <v>0</v>
      </c>
    </row>
    <row r="54" spans="1:14" ht="12.75" customHeight="1">
      <c r="A54" s="55" t="s">
        <v>241</v>
      </c>
      <c r="B54" s="17">
        <v>2002</v>
      </c>
      <c r="C54" s="56" t="s">
        <v>242</v>
      </c>
      <c r="D54" s="18">
        <f t="shared" ca="1" si="5"/>
        <v>0</v>
      </c>
      <c r="E54" s="19">
        <f t="shared" ca="1" si="9"/>
        <v>0</v>
      </c>
      <c r="F54" s="18">
        <f t="shared" ca="1" si="13"/>
        <v>0</v>
      </c>
      <c r="G54" s="18">
        <f t="shared" ca="1" si="13"/>
        <v>0</v>
      </c>
      <c r="H54" s="19">
        <f t="shared" ca="1" si="10"/>
        <v>0</v>
      </c>
      <c r="I54" s="18">
        <f t="shared" ca="1" si="14"/>
        <v>0</v>
      </c>
      <c r="J54" s="18">
        <f t="shared" ca="1" si="14"/>
        <v>0</v>
      </c>
      <c r="K54" s="19">
        <f t="shared" ca="1" si="11"/>
        <v>0</v>
      </c>
      <c r="L54" s="18">
        <f t="shared" ca="1" si="15"/>
        <v>0</v>
      </c>
      <c r="M54" s="18">
        <f t="shared" ca="1" si="15"/>
        <v>0</v>
      </c>
      <c r="N54" s="19">
        <f t="shared" ca="1" si="12"/>
        <v>0</v>
      </c>
    </row>
    <row r="55" spans="1:14" ht="12.75" customHeight="1">
      <c r="A55" s="55" t="s">
        <v>244</v>
      </c>
      <c r="B55" s="17">
        <v>2005</v>
      </c>
      <c r="C55" s="56" t="s">
        <v>242</v>
      </c>
      <c r="D55" s="18">
        <f t="shared" ca="1" si="5"/>
        <v>0</v>
      </c>
      <c r="E55" s="19">
        <f t="shared" ca="1" si="9"/>
        <v>0</v>
      </c>
      <c r="F55" s="18">
        <f t="shared" ref="F55:G72" ca="1" si="16">IFERROR(IF($C$2="Yurtiçi",INDIRECT("'"&amp;$B$2&amp;"'!"&amp;ADDRESS(MATCH($B55,INDIRECT("'"&amp;$B$2&amp;"'!$B$1:$B$1095"),0),MATCH(F$5,INDIRECT("'"&amp;$B$2&amp;"'!5:5"),0))),IF($C$2="Yurtdışı",INDIRECT("'"&amp;$B$2&amp;"'!"&amp;ADDRESS(MATCH($B55,INDIRECT("'"&amp;$B$2&amp;"'!$B$1:$B$1095"),0),MATCH(F$5,INDIRECT("'"&amp;$B$2&amp;"'!5:5"),0)+1)),INDIRECT("'"&amp;$B$2&amp;"'!"&amp;ADDRESS(MATCH($B55,INDIRECT("'"&amp;$B$2&amp;"'!$B$1:$B$1095"),0),MATCH(F$5,INDIRECT("'"&amp;$B$2&amp;"'!5:5"),0)))+INDIRECT("'"&amp;$B$2&amp;"'!"&amp;ADDRESS(MATCH($B55,INDIRECT("'"&amp;$B$2&amp;"'!$B$1:$B$1095"),0),MATCH(F$5,INDIRECT("'"&amp;$B$2&amp;"'!5:5"),0)+1)))),0)</f>
        <v>0</v>
      </c>
      <c r="G55" s="18">
        <f t="shared" ca="1" si="16"/>
        <v>0</v>
      </c>
      <c r="H55" s="19">
        <f t="shared" ca="1" si="10"/>
        <v>0</v>
      </c>
      <c r="I55" s="18">
        <f t="shared" ref="I55:J72" ca="1" si="17">IFERROR(IF($C$2="Yurtiçi",INDIRECT("'"&amp;$B$2&amp;"'!"&amp;ADDRESS(MATCH($B55,INDIRECT("'"&amp;$B$2&amp;"'!$B$1:$B$1095"),0),MATCH(I$5,INDIRECT("'"&amp;$B$2&amp;"'!5:5"),0))),IF($C$2="Yurtdışı",INDIRECT("'"&amp;$B$2&amp;"'!"&amp;ADDRESS(MATCH($B55,INDIRECT("'"&amp;$B$2&amp;"'!$B$1:$B$1095"),0),MATCH(I$5,INDIRECT("'"&amp;$B$2&amp;"'!5:5"),0)+1)),INDIRECT("'"&amp;$B$2&amp;"'!"&amp;ADDRESS(MATCH($B55,INDIRECT("'"&amp;$B$2&amp;"'!$B$1:$B$1095"),0),MATCH(I$5,INDIRECT("'"&amp;$B$2&amp;"'!5:5"),0)))+INDIRECT("'"&amp;$B$2&amp;"'!"&amp;ADDRESS(MATCH($B55,INDIRECT("'"&amp;$B$2&amp;"'!$B$1:$B$1095"),0),MATCH(I$5,INDIRECT("'"&amp;$B$2&amp;"'!5:5"),0)+1)))),0)</f>
        <v>0</v>
      </c>
      <c r="J55" s="18">
        <f t="shared" ca="1" si="17"/>
        <v>0</v>
      </c>
      <c r="K55" s="19">
        <f t="shared" ca="1" si="11"/>
        <v>0</v>
      </c>
      <c r="L55" s="18">
        <f t="shared" ref="L55:M72" ca="1" si="18">IFERROR(IF($C$2="Yurtiçi",INDIRECT("'"&amp;$B$2&amp;"'!"&amp;ADDRESS(MATCH($B55,INDIRECT("'"&amp;$B$2&amp;"'!$B$1:$B$1095"),0),MATCH(L$5,INDIRECT("'"&amp;$B$2&amp;"'!5:5"),0))),IF($C$2="Yurtdışı",INDIRECT("'"&amp;$B$2&amp;"'!"&amp;ADDRESS(MATCH($B55,INDIRECT("'"&amp;$B$2&amp;"'!$B$1:$B$1095"),0),MATCH(L$5,INDIRECT("'"&amp;$B$2&amp;"'!5:5"),0)+1)),INDIRECT("'"&amp;$B$2&amp;"'!"&amp;ADDRESS(MATCH($B55,INDIRECT("'"&amp;$B$2&amp;"'!$B$1:$B$1095"),0),MATCH(L$5,INDIRECT("'"&amp;$B$2&amp;"'!5:5"),0)))+INDIRECT("'"&amp;$B$2&amp;"'!"&amp;ADDRESS(MATCH($B55,INDIRECT("'"&amp;$B$2&amp;"'!$B$1:$B$1095"),0),MATCH(L$5,INDIRECT("'"&amp;$B$2&amp;"'!5:5"),0)+1)))),0)</f>
        <v>0</v>
      </c>
      <c r="M55" s="18">
        <f t="shared" ca="1" si="18"/>
        <v>0</v>
      </c>
      <c r="N55" s="19">
        <f t="shared" ca="1" si="12"/>
        <v>0</v>
      </c>
    </row>
    <row r="56" spans="1:14" ht="12.75" customHeight="1">
      <c r="A56" s="55" t="s">
        <v>246</v>
      </c>
      <c r="B56" s="17">
        <v>2006</v>
      </c>
      <c r="C56" s="56" t="s">
        <v>247</v>
      </c>
      <c r="D56" s="18">
        <f t="shared" ca="1" si="5"/>
        <v>0</v>
      </c>
      <c r="E56" s="19">
        <f t="shared" ca="1" si="9"/>
        <v>0</v>
      </c>
      <c r="F56" s="18">
        <f t="shared" ca="1" si="16"/>
        <v>0</v>
      </c>
      <c r="G56" s="18">
        <f t="shared" ca="1" si="16"/>
        <v>0</v>
      </c>
      <c r="H56" s="19">
        <f t="shared" ca="1" si="10"/>
        <v>0</v>
      </c>
      <c r="I56" s="18">
        <f t="shared" ca="1" si="17"/>
        <v>0</v>
      </c>
      <c r="J56" s="18">
        <f t="shared" ca="1" si="17"/>
        <v>0</v>
      </c>
      <c r="K56" s="19">
        <f t="shared" ca="1" si="11"/>
        <v>0</v>
      </c>
      <c r="L56" s="18">
        <f t="shared" ca="1" si="18"/>
        <v>0</v>
      </c>
      <c r="M56" s="18">
        <f t="shared" ca="1" si="18"/>
        <v>0</v>
      </c>
      <c r="N56" s="19">
        <f t="shared" ca="1" si="12"/>
        <v>0</v>
      </c>
    </row>
    <row r="57" spans="1:14" ht="12.75" customHeight="1">
      <c r="A57" s="55" t="s">
        <v>249</v>
      </c>
      <c r="B57" s="17">
        <v>2007</v>
      </c>
      <c r="C57" s="56" t="s">
        <v>242</v>
      </c>
      <c r="D57" s="18">
        <f t="shared" ca="1" si="5"/>
        <v>0</v>
      </c>
      <c r="E57" s="19">
        <f t="shared" ca="1" si="9"/>
        <v>0</v>
      </c>
      <c r="F57" s="18">
        <f t="shared" ca="1" si="16"/>
        <v>0</v>
      </c>
      <c r="G57" s="18">
        <f t="shared" ca="1" si="16"/>
        <v>0</v>
      </c>
      <c r="H57" s="19">
        <f t="shared" ca="1" si="10"/>
        <v>0</v>
      </c>
      <c r="I57" s="18">
        <f t="shared" ca="1" si="17"/>
        <v>0</v>
      </c>
      <c r="J57" s="18">
        <f t="shared" ca="1" si="17"/>
        <v>0</v>
      </c>
      <c r="K57" s="19">
        <f t="shared" ca="1" si="11"/>
        <v>0</v>
      </c>
      <c r="L57" s="18">
        <f t="shared" ca="1" si="18"/>
        <v>0</v>
      </c>
      <c r="M57" s="18">
        <f t="shared" ca="1" si="18"/>
        <v>0</v>
      </c>
      <c r="N57" s="19">
        <f t="shared" ca="1" si="12"/>
        <v>0</v>
      </c>
    </row>
    <row r="58" spans="1:14" ht="12.75" customHeight="1">
      <c r="A58" s="55" t="s">
        <v>251</v>
      </c>
      <c r="B58" s="17">
        <v>2008</v>
      </c>
      <c r="C58" s="56" t="s">
        <v>242</v>
      </c>
      <c r="D58" s="18">
        <f t="shared" ca="1" si="5"/>
        <v>0</v>
      </c>
      <c r="E58" s="19">
        <f t="shared" ca="1" si="9"/>
        <v>0</v>
      </c>
      <c r="F58" s="18">
        <f t="shared" ca="1" si="16"/>
        <v>0</v>
      </c>
      <c r="G58" s="18">
        <f t="shared" ca="1" si="16"/>
        <v>0</v>
      </c>
      <c r="H58" s="19">
        <f t="shared" ca="1" si="10"/>
        <v>0</v>
      </c>
      <c r="I58" s="18">
        <f t="shared" ca="1" si="17"/>
        <v>0</v>
      </c>
      <c r="J58" s="18">
        <f t="shared" ca="1" si="17"/>
        <v>0</v>
      </c>
      <c r="K58" s="19">
        <f t="shared" ca="1" si="11"/>
        <v>0</v>
      </c>
      <c r="L58" s="18">
        <f t="shared" ca="1" si="18"/>
        <v>0</v>
      </c>
      <c r="M58" s="18">
        <f t="shared" ca="1" si="18"/>
        <v>0</v>
      </c>
      <c r="N58" s="19">
        <f t="shared" ca="1" si="12"/>
        <v>0</v>
      </c>
    </row>
    <row r="59" spans="1:14" ht="12.75" customHeight="1">
      <c r="A59" s="55" t="s">
        <v>253</v>
      </c>
      <c r="B59" s="17">
        <v>3001</v>
      </c>
      <c r="C59" s="56" t="s">
        <v>247</v>
      </c>
      <c r="D59" s="18">
        <f t="shared" ca="1" si="5"/>
        <v>0</v>
      </c>
      <c r="E59" s="19">
        <f t="shared" ca="1" si="9"/>
        <v>0</v>
      </c>
      <c r="F59" s="18">
        <f t="shared" ca="1" si="16"/>
        <v>0</v>
      </c>
      <c r="G59" s="18">
        <f t="shared" ca="1" si="16"/>
        <v>0</v>
      </c>
      <c r="H59" s="19">
        <f t="shared" ca="1" si="10"/>
        <v>0</v>
      </c>
      <c r="I59" s="18">
        <f t="shared" ca="1" si="17"/>
        <v>0</v>
      </c>
      <c r="J59" s="18">
        <f t="shared" ca="1" si="17"/>
        <v>0</v>
      </c>
      <c r="K59" s="19">
        <f t="shared" ca="1" si="11"/>
        <v>0</v>
      </c>
      <c r="L59" s="18">
        <f t="shared" ca="1" si="18"/>
        <v>0</v>
      </c>
      <c r="M59" s="18">
        <f t="shared" ca="1" si="18"/>
        <v>0</v>
      </c>
      <c r="N59" s="19">
        <f t="shared" ca="1" si="12"/>
        <v>0</v>
      </c>
    </row>
    <row r="60" spans="1:14" ht="12.75" customHeight="1">
      <c r="A60" s="55" t="s">
        <v>255</v>
      </c>
      <c r="B60" s="17">
        <v>3002</v>
      </c>
      <c r="C60" s="56" t="s">
        <v>247</v>
      </c>
      <c r="D60" s="18">
        <f t="shared" ca="1" si="5"/>
        <v>0</v>
      </c>
      <c r="E60" s="19">
        <f t="shared" ca="1" si="9"/>
        <v>0</v>
      </c>
      <c r="F60" s="18">
        <f t="shared" ca="1" si="16"/>
        <v>0</v>
      </c>
      <c r="G60" s="18">
        <f t="shared" ca="1" si="16"/>
        <v>0</v>
      </c>
      <c r="H60" s="19">
        <f t="shared" ca="1" si="10"/>
        <v>0</v>
      </c>
      <c r="I60" s="18">
        <f t="shared" ca="1" si="17"/>
        <v>0</v>
      </c>
      <c r="J60" s="18">
        <f t="shared" ca="1" si="17"/>
        <v>0</v>
      </c>
      <c r="K60" s="19">
        <f t="shared" ca="1" si="11"/>
        <v>0</v>
      </c>
      <c r="L60" s="18">
        <f t="shared" ca="1" si="18"/>
        <v>0</v>
      </c>
      <c r="M60" s="18">
        <f t="shared" ca="1" si="18"/>
        <v>0</v>
      </c>
      <c r="N60" s="19">
        <f t="shared" ca="1" si="12"/>
        <v>0</v>
      </c>
    </row>
    <row r="61" spans="1:14" ht="12.75" customHeight="1">
      <c r="A61" s="55" t="s">
        <v>257</v>
      </c>
      <c r="B61" s="17">
        <v>3003</v>
      </c>
      <c r="C61" s="56" t="s">
        <v>247</v>
      </c>
      <c r="D61" s="18">
        <f t="shared" ca="1" si="5"/>
        <v>0</v>
      </c>
      <c r="E61" s="19">
        <f t="shared" ca="1" si="9"/>
        <v>0</v>
      </c>
      <c r="F61" s="18">
        <f t="shared" ca="1" si="16"/>
        <v>0</v>
      </c>
      <c r="G61" s="18">
        <f t="shared" ca="1" si="16"/>
        <v>0</v>
      </c>
      <c r="H61" s="19">
        <f t="shared" ca="1" si="10"/>
        <v>0</v>
      </c>
      <c r="I61" s="18">
        <f t="shared" ca="1" si="17"/>
        <v>0</v>
      </c>
      <c r="J61" s="18">
        <f t="shared" ca="1" si="17"/>
        <v>0</v>
      </c>
      <c r="K61" s="19">
        <f t="shared" ca="1" si="11"/>
        <v>0</v>
      </c>
      <c r="L61" s="18">
        <f t="shared" ca="1" si="18"/>
        <v>0</v>
      </c>
      <c r="M61" s="18">
        <f t="shared" ca="1" si="18"/>
        <v>0</v>
      </c>
      <c r="N61" s="19">
        <f t="shared" ca="1" si="12"/>
        <v>0</v>
      </c>
    </row>
    <row r="62" spans="1:14" ht="12.75" customHeight="1">
      <c r="A62" s="55" t="s">
        <v>259</v>
      </c>
      <c r="B62" s="17">
        <v>3004</v>
      </c>
      <c r="C62" s="56" t="s">
        <v>247</v>
      </c>
      <c r="D62" s="18">
        <f t="shared" ca="1" si="5"/>
        <v>0</v>
      </c>
      <c r="E62" s="19">
        <f t="shared" ca="1" si="9"/>
        <v>0</v>
      </c>
      <c r="F62" s="18">
        <f t="shared" ca="1" si="16"/>
        <v>0</v>
      </c>
      <c r="G62" s="18">
        <f t="shared" ca="1" si="16"/>
        <v>0</v>
      </c>
      <c r="H62" s="19">
        <f t="shared" ca="1" si="10"/>
        <v>0</v>
      </c>
      <c r="I62" s="18">
        <f t="shared" ca="1" si="17"/>
        <v>0</v>
      </c>
      <c r="J62" s="18">
        <f t="shared" ca="1" si="17"/>
        <v>0</v>
      </c>
      <c r="K62" s="19">
        <f t="shared" ca="1" si="11"/>
        <v>0</v>
      </c>
      <c r="L62" s="18">
        <f t="shared" ca="1" si="18"/>
        <v>0</v>
      </c>
      <c r="M62" s="18">
        <f t="shared" ca="1" si="18"/>
        <v>0</v>
      </c>
      <c r="N62" s="19">
        <f t="shared" ca="1" si="12"/>
        <v>0</v>
      </c>
    </row>
    <row r="63" spans="1:14" ht="12.75" customHeight="1">
      <c r="A63" s="55" t="s">
        <v>261</v>
      </c>
      <c r="B63" s="17">
        <v>3005</v>
      </c>
      <c r="C63" s="56" t="s">
        <v>247</v>
      </c>
      <c r="D63" s="18">
        <f t="shared" ca="1" si="5"/>
        <v>0</v>
      </c>
      <c r="E63" s="19">
        <f t="shared" ca="1" si="9"/>
        <v>0</v>
      </c>
      <c r="F63" s="18">
        <f t="shared" ca="1" si="16"/>
        <v>0</v>
      </c>
      <c r="G63" s="18">
        <f t="shared" ca="1" si="16"/>
        <v>0</v>
      </c>
      <c r="H63" s="19">
        <f t="shared" ca="1" si="10"/>
        <v>0</v>
      </c>
      <c r="I63" s="18">
        <f t="shared" ca="1" si="17"/>
        <v>0</v>
      </c>
      <c r="J63" s="18">
        <f t="shared" ca="1" si="17"/>
        <v>0</v>
      </c>
      <c r="K63" s="19">
        <f t="shared" ca="1" si="11"/>
        <v>0</v>
      </c>
      <c r="L63" s="18">
        <f t="shared" ca="1" si="18"/>
        <v>0</v>
      </c>
      <c r="M63" s="18">
        <f t="shared" ca="1" si="18"/>
        <v>0</v>
      </c>
      <c r="N63" s="19">
        <f t="shared" ca="1" si="12"/>
        <v>0</v>
      </c>
    </row>
    <row r="64" spans="1:14" ht="12.75" customHeight="1">
      <c r="A64" s="55" t="s">
        <v>263</v>
      </c>
      <c r="B64" s="17">
        <v>3006</v>
      </c>
      <c r="C64" s="56" t="s">
        <v>247</v>
      </c>
      <c r="D64" s="18">
        <f t="shared" ca="1" si="5"/>
        <v>0</v>
      </c>
      <c r="E64" s="19">
        <f t="shared" ca="1" si="9"/>
        <v>0</v>
      </c>
      <c r="F64" s="18">
        <f t="shared" ca="1" si="16"/>
        <v>0</v>
      </c>
      <c r="G64" s="18">
        <f t="shared" ca="1" si="16"/>
        <v>0</v>
      </c>
      <c r="H64" s="19">
        <f t="shared" ca="1" si="10"/>
        <v>0</v>
      </c>
      <c r="I64" s="18">
        <f t="shared" ca="1" si="17"/>
        <v>0</v>
      </c>
      <c r="J64" s="18">
        <f t="shared" ca="1" si="17"/>
        <v>0</v>
      </c>
      <c r="K64" s="19">
        <f t="shared" ca="1" si="11"/>
        <v>0</v>
      </c>
      <c r="L64" s="18">
        <f t="shared" ca="1" si="18"/>
        <v>0</v>
      </c>
      <c r="M64" s="18">
        <f t="shared" ca="1" si="18"/>
        <v>0</v>
      </c>
      <c r="N64" s="19">
        <f t="shared" ca="1" si="12"/>
        <v>0</v>
      </c>
    </row>
    <row r="65" spans="1:14" ht="12.75" customHeight="1">
      <c r="A65" s="55" t="s">
        <v>265</v>
      </c>
      <c r="B65" s="17">
        <v>3007</v>
      </c>
      <c r="C65" s="56" t="s">
        <v>247</v>
      </c>
      <c r="D65" s="18">
        <f t="shared" ca="1" si="5"/>
        <v>0</v>
      </c>
      <c r="E65" s="19">
        <f t="shared" ca="1" si="9"/>
        <v>0</v>
      </c>
      <c r="F65" s="18">
        <f t="shared" ca="1" si="16"/>
        <v>0</v>
      </c>
      <c r="G65" s="18">
        <f t="shared" ca="1" si="16"/>
        <v>0</v>
      </c>
      <c r="H65" s="19">
        <f t="shared" ca="1" si="10"/>
        <v>0</v>
      </c>
      <c r="I65" s="18">
        <f t="shared" ca="1" si="17"/>
        <v>0</v>
      </c>
      <c r="J65" s="18">
        <f t="shared" ca="1" si="17"/>
        <v>0</v>
      </c>
      <c r="K65" s="19">
        <f t="shared" ca="1" si="11"/>
        <v>0</v>
      </c>
      <c r="L65" s="18">
        <f t="shared" ca="1" si="18"/>
        <v>0</v>
      </c>
      <c r="M65" s="18">
        <f t="shared" ca="1" si="18"/>
        <v>0</v>
      </c>
      <c r="N65" s="19">
        <f t="shared" ca="1" si="12"/>
        <v>0</v>
      </c>
    </row>
    <row r="66" spans="1:14" ht="12.75" customHeight="1">
      <c r="A66" s="55" t="s">
        <v>267</v>
      </c>
      <c r="B66" s="17">
        <v>3008</v>
      </c>
      <c r="C66" s="56" t="s">
        <v>247</v>
      </c>
      <c r="D66" s="18">
        <f t="shared" ca="1" si="5"/>
        <v>0</v>
      </c>
      <c r="E66" s="19">
        <f t="shared" ca="1" si="9"/>
        <v>0</v>
      </c>
      <c r="F66" s="18">
        <f t="shared" ca="1" si="16"/>
        <v>0</v>
      </c>
      <c r="G66" s="18">
        <f t="shared" ca="1" si="16"/>
        <v>0</v>
      </c>
      <c r="H66" s="19">
        <f t="shared" ca="1" si="10"/>
        <v>0</v>
      </c>
      <c r="I66" s="18">
        <f t="shared" ca="1" si="17"/>
        <v>0</v>
      </c>
      <c r="J66" s="18">
        <f t="shared" ca="1" si="17"/>
        <v>0</v>
      </c>
      <c r="K66" s="19">
        <f t="shared" ca="1" si="11"/>
        <v>0</v>
      </c>
      <c r="L66" s="18">
        <f t="shared" ca="1" si="18"/>
        <v>0</v>
      </c>
      <c r="M66" s="18">
        <f t="shared" ca="1" si="18"/>
        <v>0</v>
      </c>
      <c r="N66" s="19">
        <f t="shared" ca="1" si="12"/>
        <v>0</v>
      </c>
    </row>
    <row r="67" spans="1:14" ht="12.75" customHeight="1">
      <c r="A67" s="55" t="s">
        <v>269</v>
      </c>
      <c r="B67" s="17">
        <v>3009</v>
      </c>
      <c r="C67" s="56" t="s">
        <v>247</v>
      </c>
      <c r="D67" s="18">
        <f t="shared" ca="1" si="5"/>
        <v>0</v>
      </c>
      <c r="E67" s="19">
        <f t="shared" ca="1" si="9"/>
        <v>0</v>
      </c>
      <c r="F67" s="18">
        <f t="shared" ca="1" si="16"/>
        <v>0</v>
      </c>
      <c r="G67" s="18">
        <f t="shared" ca="1" si="16"/>
        <v>0</v>
      </c>
      <c r="H67" s="19">
        <f t="shared" ca="1" si="10"/>
        <v>0</v>
      </c>
      <c r="I67" s="18">
        <f t="shared" ca="1" si="17"/>
        <v>0</v>
      </c>
      <c r="J67" s="18">
        <f t="shared" ca="1" si="17"/>
        <v>0</v>
      </c>
      <c r="K67" s="19">
        <f t="shared" ca="1" si="11"/>
        <v>0</v>
      </c>
      <c r="L67" s="18">
        <f t="shared" ca="1" si="18"/>
        <v>0</v>
      </c>
      <c r="M67" s="18">
        <f t="shared" ca="1" si="18"/>
        <v>0</v>
      </c>
      <c r="N67" s="19">
        <f t="shared" ca="1" si="12"/>
        <v>0</v>
      </c>
    </row>
    <row r="68" spans="1:14" ht="12.75" customHeight="1">
      <c r="A68" s="55" t="s">
        <v>271</v>
      </c>
      <c r="B68" s="17">
        <v>3011</v>
      </c>
      <c r="C68" s="56" t="s">
        <v>247</v>
      </c>
      <c r="D68" s="18">
        <f t="shared" ca="1" si="5"/>
        <v>0</v>
      </c>
      <c r="E68" s="19">
        <f t="shared" ca="1" si="9"/>
        <v>0</v>
      </c>
      <c r="F68" s="18">
        <f t="shared" ca="1" si="16"/>
        <v>0</v>
      </c>
      <c r="G68" s="18">
        <f t="shared" ca="1" si="16"/>
        <v>0</v>
      </c>
      <c r="H68" s="19">
        <f t="shared" ca="1" si="10"/>
        <v>0</v>
      </c>
      <c r="I68" s="18">
        <f t="shared" ca="1" si="17"/>
        <v>0</v>
      </c>
      <c r="J68" s="18">
        <f t="shared" ca="1" si="17"/>
        <v>0</v>
      </c>
      <c r="K68" s="19">
        <f t="shared" ca="1" si="11"/>
        <v>0</v>
      </c>
      <c r="L68" s="18">
        <f t="shared" ca="1" si="18"/>
        <v>0</v>
      </c>
      <c r="M68" s="18">
        <f t="shared" ca="1" si="18"/>
        <v>0</v>
      </c>
      <c r="N68" s="19">
        <f t="shared" ca="1" si="12"/>
        <v>0</v>
      </c>
    </row>
    <row r="69" spans="1:14" ht="12.75" customHeight="1">
      <c r="A69" s="55" t="s">
        <v>273</v>
      </c>
      <c r="B69" s="17">
        <v>3012</v>
      </c>
      <c r="C69" s="56" t="s">
        <v>247</v>
      </c>
      <c r="D69" s="18">
        <f t="shared" ca="1" si="5"/>
        <v>0</v>
      </c>
      <c r="E69" s="19">
        <f t="shared" ca="1" si="9"/>
        <v>0</v>
      </c>
      <c r="F69" s="18">
        <f t="shared" ca="1" si="16"/>
        <v>0</v>
      </c>
      <c r="G69" s="18">
        <f t="shared" ca="1" si="16"/>
        <v>0</v>
      </c>
      <c r="H69" s="19">
        <f t="shared" ca="1" si="10"/>
        <v>0</v>
      </c>
      <c r="I69" s="18">
        <f t="shared" ca="1" si="17"/>
        <v>0</v>
      </c>
      <c r="J69" s="18">
        <f t="shared" ca="1" si="17"/>
        <v>0</v>
      </c>
      <c r="K69" s="19">
        <f t="shared" ca="1" si="11"/>
        <v>0</v>
      </c>
      <c r="L69" s="18">
        <f t="shared" ca="1" si="18"/>
        <v>0</v>
      </c>
      <c r="M69" s="18">
        <f t="shared" ca="1" si="18"/>
        <v>0</v>
      </c>
      <c r="N69" s="19">
        <f t="shared" ca="1" si="12"/>
        <v>0</v>
      </c>
    </row>
    <row r="70" spans="1:14" ht="12.75" customHeight="1">
      <c r="A70" s="55" t="s">
        <v>275</v>
      </c>
      <c r="B70" s="17">
        <v>3016</v>
      </c>
      <c r="C70" s="56" t="s">
        <v>247</v>
      </c>
      <c r="D70" s="18">
        <f t="shared" ca="1" si="5"/>
        <v>0</v>
      </c>
      <c r="E70" s="19">
        <f t="shared" ca="1" si="9"/>
        <v>0</v>
      </c>
      <c r="F70" s="18">
        <f t="shared" ca="1" si="16"/>
        <v>0</v>
      </c>
      <c r="G70" s="18">
        <f t="shared" ca="1" si="16"/>
        <v>0</v>
      </c>
      <c r="H70" s="19">
        <f t="shared" ca="1" si="10"/>
        <v>0</v>
      </c>
      <c r="I70" s="18">
        <f t="shared" ca="1" si="17"/>
        <v>0</v>
      </c>
      <c r="J70" s="18">
        <f t="shared" ca="1" si="17"/>
        <v>0</v>
      </c>
      <c r="K70" s="19">
        <f t="shared" ca="1" si="11"/>
        <v>0</v>
      </c>
      <c r="L70" s="18">
        <f t="shared" ca="1" si="18"/>
        <v>0</v>
      </c>
      <c r="M70" s="18">
        <f t="shared" ca="1" si="18"/>
        <v>0</v>
      </c>
      <c r="N70" s="19">
        <f t="shared" ca="1" si="12"/>
        <v>0</v>
      </c>
    </row>
    <row r="71" spans="1:14" ht="12.75" customHeight="1">
      <c r="A71" s="55" t="s">
        <v>277</v>
      </c>
      <c r="B71" s="17">
        <v>3017</v>
      </c>
      <c r="C71" s="56" t="s">
        <v>247</v>
      </c>
      <c r="D71" s="18">
        <f t="shared" ca="1" si="5"/>
        <v>0</v>
      </c>
      <c r="E71" s="19">
        <f t="shared" ca="1" si="9"/>
        <v>0</v>
      </c>
      <c r="F71" s="18">
        <f t="shared" ca="1" si="16"/>
        <v>0</v>
      </c>
      <c r="G71" s="18">
        <f t="shared" ca="1" si="16"/>
        <v>0</v>
      </c>
      <c r="H71" s="19">
        <f t="shared" ca="1" si="10"/>
        <v>0</v>
      </c>
      <c r="I71" s="18">
        <f t="shared" ca="1" si="17"/>
        <v>0</v>
      </c>
      <c r="J71" s="18">
        <f t="shared" ca="1" si="17"/>
        <v>0</v>
      </c>
      <c r="K71" s="19">
        <f t="shared" ca="1" si="11"/>
        <v>0</v>
      </c>
      <c r="L71" s="18">
        <f t="shared" ca="1" si="18"/>
        <v>0</v>
      </c>
      <c r="M71" s="18">
        <f t="shared" ca="1" si="18"/>
        <v>0</v>
      </c>
      <c r="N71" s="19">
        <f t="shared" ca="1" si="12"/>
        <v>0</v>
      </c>
    </row>
    <row r="72" spans="1:14" ht="12.75" customHeight="1">
      <c r="A72" s="55" t="s">
        <v>279</v>
      </c>
      <c r="B72" s="17">
        <v>3018</v>
      </c>
      <c r="C72" s="56" t="s">
        <v>247</v>
      </c>
      <c r="D72" s="18">
        <f t="shared" ca="1" si="5"/>
        <v>0</v>
      </c>
      <c r="E72" s="19">
        <f t="shared" ca="1" si="9"/>
        <v>0</v>
      </c>
      <c r="F72" s="18">
        <f t="shared" ca="1" si="16"/>
        <v>0</v>
      </c>
      <c r="G72" s="18">
        <f t="shared" ca="1" si="16"/>
        <v>0</v>
      </c>
      <c r="H72" s="19">
        <f t="shared" ca="1" si="10"/>
        <v>0</v>
      </c>
      <c r="I72" s="18">
        <f t="shared" ca="1" si="17"/>
        <v>0</v>
      </c>
      <c r="J72" s="18">
        <f t="shared" ca="1" si="17"/>
        <v>0</v>
      </c>
      <c r="K72" s="19">
        <f t="shared" ca="1" si="11"/>
        <v>0</v>
      </c>
      <c r="L72" s="18">
        <f t="shared" ca="1" si="18"/>
        <v>0</v>
      </c>
      <c r="M72" s="18">
        <f t="shared" ca="1" si="18"/>
        <v>0</v>
      </c>
      <c r="N72" s="19">
        <f t="shared" ca="1" si="12"/>
        <v>0</v>
      </c>
    </row>
    <row r="73" spans="1:14" ht="13.8">
      <c r="A73" s="57" t="s">
        <v>281</v>
      </c>
      <c r="B73" s="47">
        <v>9000</v>
      </c>
      <c r="C73" s="56" t="s">
        <v>282</v>
      </c>
      <c r="D73" s="48">
        <f t="shared" ref="D73:N73" ca="1" si="19">SUMIF($C$7:$C$72,"HD",D$7:D$72)</f>
        <v>0</v>
      </c>
      <c r="E73" s="48">
        <f t="shared" ca="1" si="19"/>
        <v>0</v>
      </c>
      <c r="F73" s="48">
        <f t="shared" ca="1" si="19"/>
        <v>0</v>
      </c>
      <c r="G73" s="48">
        <f t="shared" ca="1" si="19"/>
        <v>0</v>
      </c>
      <c r="H73" s="48">
        <f t="shared" ca="1" si="19"/>
        <v>0</v>
      </c>
      <c r="I73" s="48">
        <f t="shared" ca="1" si="19"/>
        <v>0</v>
      </c>
      <c r="J73" s="48">
        <f t="shared" ca="1" si="19"/>
        <v>0</v>
      </c>
      <c r="K73" s="48">
        <f t="shared" ca="1" si="19"/>
        <v>0</v>
      </c>
      <c r="L73" s="48">
        <f t="shared" ca="1" si="19"/>
        <v>0</v>
      </c>
      <c r="M73" s="48">
        <f t="shared" ca="1" si="19"/>
        <v>0</v>
      </c>
      <c r="N73" s="48">
        <f t="shared" ca="1" si="19"/>
        <v>0</v>
      </c>
    </row>
    <row r="74" spans="1:14" ht="13.8">
      <c r="A74" s="57" t="s">
        <v>284</v>
      </c>
      <c r="B74" s="47">
        <v>9001</v>
      </c>
      <c r="C74" s="56" t="s">
        <v>285</v>
      </c>
      <c r="D74" s="48">
        <f t="shared" ref="D74:N74" ca="1" si="20">SUMIF($C$7:$C$72,"H",D$7:D$72)+SUMIF($C$7:$C$72,"E",D$7:D$72)</f>
        <v>0</v>
      </c>
      <c r="E74" s="48">
        <f t="shared" ca="1" si="20"/>
        <v>0</v>
      </c>
      <c r="F74" s="48">
        <f t="shared" ca="1" si="20"/>
        <v>0</v>
      </c>
      <c r="G74" s="48">
        <f t="shared" ca="1" si="20"/>
        <v>0</v>
      </c>
      <c r="H74" s="48">
        <f t="shared" ca="1" si="20"/>
        <v>0</v>
      </c>
      <c r="I74" s="48">
        <f t="shared" ca="1" si="20"/>
        <v>0</v>
      </c>
      <c r="J74" s="48">
        <f t="shared" ca="1" si="20"/>
        <v>0</v>
      </c>
      <c r="K74" s="48">
        <f t="shared" ca="1" si="20"/>
        <v>0</v>
      </c>
      <c r="L74" s="48">
        <f t="shared" ca="1" si="20"/>
        <v>0</v>
      </c>
      <c r="M74" s="48">
        <f t="shared" ca="1" si="20"/>
        <v>0</v>
      </c>
      <c r="N74" s="48">
        <f t="shared" ca="1" si="20"/>
        <v>0</v>
      </c>
    </row>
    <row r="75" spans="1:14" ht="13.8">
      <c r="A75" s="57" t="s">
        <v>287</v>
      </c>
      <c r="B75" s="47">
        <v>9003</v>
      </c>
      <c r="C75" s="56" t="s">
        <v>288</v>
      </c>
      <c r="D75" s="48">
        <f t="shared" ref="D75:N75" ca="1" si="21">D73+D74</f>
        <v>0</v>
      </c>
      <c r="E75" s="48">
        <f t="shared" ca="1" si="21"/>
        <v>0</v>
      </c>
      <c r="F75" s="48">
        <f t="shared" ca="1" si="21"/>
        <v>0</v>
      </c>
      <c r="G75" s="48">
        <f t="shared" ca="1" si="21"/>
        <v>0</v>
      </c>
      <c r="H75" s="48">
        <f t="shared" ca="1" si="21"/>
        <v>0</v>
      </c>
      <c r="I75" s="48">
        <f t="shared" ca="1" si="21"/>
        <v>0</v>
      </c>
      <c r="J75" s="48">
        <f t="shared" ca="1" si="21"/>
        <v>0</v>
      </c>
      <c r="K75" s="48">
        <f t="shared" ca="1" si="21"/>
        <v>0</v>
      </c>
      <c r="L75" s="48">
        <f t="shared" ca="1" si="21"/>
        <v>0</v>
      </c>
      <c r="M75" s="48">
        <f t="shared" ca="1" si="21"/>
        <v>0</v>
      </c>
      <c r="N75" s="48">
        <f t="shared" ca="1" si="21"/>
        <v>0</v>
      </c>
    </row>
  </sheetData>
  <mergeCells count="1">
    <mergeCell ref="E2:G2"/>
  </mergeCells>
  <dataValidations count="2">
    <dataValidation type="list" allowBlank="1" showInputMessage="1" showErrorMessage="1" sqref="C2" xr:uid="{C8B79741-EF16-47DD-B8F1-005ED966C2A1}">
      <formula1>"Toplam,Yurtiçi,Yurtdışı"</formula1>
    </dataValidation>
    <dataValidation type="list" allowBlank="1" showInputMessage="1" showErrorMessage="1" sqref="B2" xr:uid="{C8F72AA1-D8E2-4F8E-9617-0AB62A96CDAF}">
      <formula1>"Toplam,Direkt,Endirekt"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EADCE-3E26-4C94-9F86-F6A0F2E78B9C}">
  <dimension ref="A1:K75"/>
  <sheetViews>
    <sheetView showGridLines="0" zoomScale="80" zoomScaleNormal="80" workbookViewId="0">
      <pane xSplit="3" ySplit="6" topLeftCell="D7" activePane="bottomRight" state="frozen"/>
      <selection activeCell="A3" sqref="A3"/>
      <selection pane="topRight" activeCell="A3" sqref="A3"/>
      <selection pane="bottomLeft" activeCell="A3" sqref="A3"/>
      <selection pane="bottomRight" activeCell="B2" sqref="B2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11" ht="15" customHeight="1">
      <c r="A1" s="1" t="s">
        <v>0</v>
      </c>
      <c r="B1" s="2"/>
      <c r="C1" s="2"/>
    </row>
    <row r="2" spans="1:11" ht="15" customHeight="1">
      <c r="A2" s="1" t="s">
        <v>360</v>
      </c>
      <c r="B2" s="4" t="s">
        <v>6</v>
      </c>
      <c r="C2" s="4" t="s">
        <v>6</v>
      </c>
      <c r="E2" s="87" t="s">
        <v>138</v>
      </c>
      <c r="F2" s="88"/>
      <c r="G2" s="89"/>
      <c r="H2" s="6"/>
    </row>
    <row r="3" spans="1:11" ht="15" customHeight="1">
      <c r="A3" s="5" t="s">
        <v>362</v>
      </c>
      <c r="B3" s="2"/>
      <c r="C3" s="2"/>
    </row>
    <row r="4" spans="1:11" ht="22.5" customHeight="1"/>
    <row r="5" spans="1:11" ht="22.5" customHeight="1">
      <c r="D5" s="76">
        <v>790</v>
      </c>
      <c r="E5" s="76">
        <v>791</v>
      </c>
      <c r="F5" s="76">
        <v>792</v>
      </c>
      <c r="G5" s="76">
        <v>793</v>
      </c>
      <c r="H5" s="76">
        <v>794</v>
      </c>
      <c r="I5" s="76">
        <v>795</v>
      </c>
      <c r="J5" s="76">
        <v>799</v>
      </c>
      <c r="K5" s="77"/>
    </row>
    <row r="6" spans="1:11" ht="79.5" customHeight="1">
      <c r="A6" s="53" t="s">
        <v>141</v>
      </c>
      <c r="B6" s="53" t="s">
        <v>142</v>
      </c>
      <c r="C6" s="53" t="s">
        <v>143</v>
      </c>
      <c r="D6" s="54" t="s">
        <v>123</v>
      </c>
      <c r="E6" s="54" t="s">
        <v>124</v>
      </c>
      <c r="F6" s="54" t="s">
        <v>125</v>
      </c>
      <c r="G6" s="54" t="s">
        <v>126</v>
      </c>
      <c r="H6" s="54" t="s">
        <v>127</v>
      </c>
      <c r="I6" s="54" t="s">
        <v>128</v>
      </c>
      <c r="J6" s="54" t="s">
        <v>129</v>
      </c>
      <c r="K6" s="77" t="s">
        <v>360</v>
      </c>
    </row>
    <row r="7" spans="1:11" ht="12.75" customHeight="1">
      <c r="A7" s="55" t="s">
        <v>146</v>
      </c>
      <c r="B7" s="17">
        <v>1001</v>
      </c>
      <c r="C7" s="56" t="s">
        <v>147</v>
      </c>
      <c r="D7" s="18">
        <f t="shared" ref="D7:J22" ca="1" si="0">IFERROR(IF($C$2="Yurtiçi",INDIRECT("'"&amp;$B$2&amp;"'!"&amp;ADDRESS(MATCH($B7,INDIRECT("'"&amp;$B$2&amp;"'!$B$1:$B$1095"),0),MATCH(D$5,INDIRECT("'"&amp;$B$2&amp;"'!5:5"),0))),IF($C$2="Yurtdışı",INDIRECT("'"&amp;$B$2&amp;"'!"&amp;ADDRESS(MATCH($B7,INDIRECT("'"&amp;$B$2&amp;"'!$B$1:$B$1095"),0),MATCH(D$5,INDIRECT("'"&amp;$B$2&amp;"'!5:5"),0)+1)),INDIRECT("'"&amp;$B$2&amp;"'!"&amp;ADDRESS(MATCH($B7,INDIRECT("'"&amp;$B$2&amp;"'!$B$1:$B$1095"),0),MATCH(D$5,INDIRECT("'"&amp;$B$2&amp;"'!5:5"),0)))+INDIRECT("'"&amp;$B$2&amp;"'!"&amp;ADDRESS(MATCH($B7,INDIRECT("'"&amp;$B$2&amp;"'!$B$1:$B$1095"),0),MATCH(D$5,INDIRECT("'"&amp;$B$2&amp;"'!5:5"),0)+1)))),0)</f>
        <v>0</v>
      </c>
      <c r="E7" s="18">
        <f t="shared" ca="1" si="0"/>
        <v>0</v>
      </c>
      <c r="F7" s="18">
        <f t="shared" ca="1" si="0"/>
        <v>0</v>
      </c>
      <c r="G7" s="18">
        <f t="shared" ca="1" si="0"/>
        <v>0</v>
      </c>
      <c r="H7" s="18">
        <f t="shared" ca="1" si="0"/>
        <v>0</v>
      </c>
      <c r="I7" s="18">
        <f t="shared" ca="1" si="0"/>
        <v>0</v>
      </c>
      <c r="J7" s="18">
        <f t="shared" ca="1" si="0"/>
        <v>0</v>
      </c>
      <c r="K7" s="19">
        <f t="shared" ref="K7:K57" ca="1" si="1">+SUM(D7:J7)</f>
        <v>0</v>
      </c>
    </row>
    <row r="8" spans="1:11" ht="12.75" customHeight="1">
      <c r="A8" s="55" t="s">
        <v>149</v>
      </c>
      <c r="B8" s="17">
        <v>1003</v>
      </c>
      <c r="C8" s="56" t="s">
        <v>147</v>
      </c>
      <c r="D8" s="18">
        <f t="shared" ca="1" si="0"/>
        <v>0</v>
      </c>
      <c r="E8" s="18">
        <f t="shared" ca="1" si="0"/>
        <v>0</v>
      </c>
      <c r="F8" s="18">
        <f t="shared" ca="1" si="0"/>
        <v>0</v>
      </c>
      <c r="G8" s="18">
        <f t="shared" ca="1" si="0"/>
        <v>0</v>
      </c>
      <c r="H8" s="18">
        <f t="shared" ca="1" si="0"/>
        <v>0</v>
      </c>
      <c r="I8" s="18">
        <f t="shared" ca="1" si="0"/>
        <v>0</v>
      </c>
      <c r="J8" s="18">
        <f t="shared" ca="1" si="0"/>
        <v>0</v>
      </c>
      <c r="K8" s="19">
        <f t="shared" ca="1" si="1"/>
        <v>0</v>
      </c>
    </row>
    <row r="9" spans="1:11" ht="12.75" customHeight="1">
      <c r="A9" s="55" t="s">
        <v>151</v>
      </c>
      <c r="B9" s="17">
        <v>1004</v>
      </c>
      <c r="C9" s="56" t="s">
        <v>147</v>
      </c>
      <c r="D9" s="18">
        <f t="shared" ca="1" si="0"/>
        <v>0</v>
      </c>
      <c r="E9" s="18">
        <f t="shared" ca="1" si="0"/>
        <v>0</v>
      </c>
      <c r="F9" s="18">
        <f t="shared" ca="1" si="0"/>
        <v>0</v>
      </c>
      <c r="G9" s="18">
        <f t="shared" ca="1" si="0"/>
        <v>0</v>
      </c>
      <c r="H9" s="18">
        <f t="shared" ca="1" si="0"/>
        <v>0</v>
      </c>
      <c r="I9" s="18">
        <f t="shared" ca="1" si="0"/>
        <v>0</v>
      </c>
      <c r="J9" s="18">
        <f t="shared" ca="1" si="0"/>
        <v>0</v>
      </c>
      <c r="K9" s="19">
        <f t="shared" ca="1" si="1"/>
        <v>0</v>
      </c>
    </row>
    <row r="10" spans="1:11" ht="12.75" customHeight="1">
      <c r="A10" s="55" t="s">
        <v>153</v>
      </c>
      <c r="B10" s="17">
        <v>1005</v>
      </c>
      <c r="C10" s="56" t="s">
        <v>147</v>
      </c>
      <c r="D10" s="18">
        <f t="shared" ca="1" si="0"/>
        <v>0</v>
      </c>
      <c r="E10" s="18">
        <f t="shared" ca="1" si="0"/>
        <v>0</v>
      </c>
      <c r="F10" s="18">
        <f t="shared" ca="1" si="0"/>
        <v>0</v>
      </c>
      <c r="G10" s="18">
        <f t="shared" ca="1" si="0"/>
        <v>0</v>
      </c>
      <c r="H10" s="18">
        <f t="shared" ca="1" si="0"/>
        <v>0</v>
      </c>
      <c r="I10" s="18">
        <f t="shared" ca="1" si="0"/>
        <v>0</v>
      </c>
      <c r="J10" s="18">
        <f t="shared" ca="1" si="0"/>
        <v>0</v>
      </c>
      <c r="K10" s="19">
        <f t="shared" ca="1" si="1"/>
        <v>0</v>
      </c>
    </row>
    <row r="11" spans="1:11" ht="12.75" customHeight="1">
      <c r="A11" s="55" t="s">
        <v>155</v>
      </c>
      <c r="B11" s="17">
        <v>1006</v>
      </c>
      <c r="C11" s="56" t="s">
        <v>147</v>
      </c>
      <c r="D11" s="18">
        <f t="shared" ca="1" si="0"/>
        <v>0</v>
      </c>
      <c r="E11" s="18">
        <f t="shared" ca="1" si="0"/>
        <v>0</v>
      </c>
      <c r="F11" s="18">
        <f t="shared" ca="1" si="0"/>
        <v>0</v>
      </c>
      <c r="G11" s="18">
        <f t="shared" ca="1" si="0"/>
        <v>0</v>
      </c>
      <c r="H11" s="18">
        <f t="shared" ca="1" si="0"/>
        <v>0</v>
      </c>
      <c r="I11" s="18">
        <f t="shared" ca="1" si="0"/>
        <v>0</v>
      </c>
      <c r="J11" s="18">
        <f t="shared" ca="1" si="0"/>
        <v>0</v>
      </c>
      <c r="K11" s="19">
        <f t="shared" ca="1" si="1"/>
        <v>0</v>
      </c>
    </row>
    <row r="12" spans="1:11" ht="12.75" customHeight="1">
      <c r="A12" s="55" t="s">
        <v>157</v>
      </c>
      <c r="B12" s="17">
        <v>1007</v>
      </c>
      <c r="C12" s="56" t="s">
        <v>147</v>
      </c>
      <c r="D12" s="18">
        <f t="shared" ca="1" si="0"/>
        <v>0</v>
      </c>
      <c r="E12" s="18">
        <f t="shared" ca="1" si="0"/>
        <v>0</v>
      </c>
      <c r="F12" s="18">
        <f t="shared" ca="1" si="0"/>
        <v>0</v>
      </c>
      <c r="G12" s="18">
        <f t="shared" ca="1" si="0"/>
        <v>0</v>
      </c>
      <c r="H12" s="18">
        <f t="shared" ca="1" si="0"/>
        <v>0</v>
      </c>
      <c r="I12" s="18">
        <f t="shared" ca="1" si="0"/>
        <v>0</v>
      </c>
      <c r="J12" s="18">
        <f t="shared" ca="1" si="0"/>
        <v>0</v>
      </c>
      <c r="K12" s="19">
        <f t="shared" ca="1" si="1"/>
        <v>0</v>
      </c>
    </row>
    <row r="13" spans="1:11" ht="12.75" customHeight="1">
      <c r="A13" s="55" t="s">
        <v>159</v>
      </c>
      <c r="B13" s="17">
        <v>1008</v>
      </c>
      <c r="C13" s="56" t="s">
        <v>147</v>
      </c>
      <c r="D13" s="18">
        <f t="shared" ca="1" si="0"/>
        <v>0</v>
      </c>
      <c r="E13" s="18">
        <f t="shared" ca="1" si="0"/>
        <v>0</v>
      </c>
      <c r="F13" s="18">
        <f t="shared" ca="1" si="0"/>
        <v>0</v>
      </c>
      <c r="G13" s="18">
        <f t="shared" ca="1" si="0"/>
        <v>0</v>
      </c>
      <c r="H13" s="18">
        <f t="shared" ca="1" si="0"/>
        <v>0</v>
      </c>
      <c r="I13" s="18">
        <f t="shared" ca="1" si="0"/>
        <v>0</v>
      </c>
      <c r="J13" s="18">
        <f t="shared" ca="1" si="0"/>
        <v>0</v>
      </c>
      <c r="K13" s="19">
        <f t="shared" ca="1" si="1"/>
        <v>0</v>
      </c>
    </row>
    <row r="14" spans="1:11" ht="12.75" customHeight="1">
      <c r="A14" s="55" t="s">
        <v>161</v>
      </c>
      <c r="B14" s="17">
        <v>1009</v>
      </c>
      <c r="C14" s="56" t="s">
        <v>147</v>
      </c>
      <c r="D14" s="18">
        <f t="shared" ca="1" si="0"/>
        <v>0</v>
      </c>
      <c r="E14" s="18">
        <f t="shared" ca="1" si="0"/>
        <v>0</v>
      </c>
      <c r="F14" s="18">
        <f t="shared" ca="1" si="0"/>
        <v>0</v>
      </c>
      <c r="G14" s="18">
        <f t="shared" ca="1" si="0"/>
        <v>0</v>
      </c>
      <c r="H14" s="18">
        <f t="shared" ca="1" si="0"/>
        <v>0</v>
      </c>
      <c r="I14" s="18">
        <f t="shared" ca="1" si="0"/>
        <v>0</v>
      </c>
      <c r="J14" s="18">
        <f t="shared" ca="1" si="0"/>
        <v>0</v>
      </c>
      <c r="K14" s="19">
        <f t="shared" ca="1" si="1"/>
        <v>0</v>
      </c>
    </row>
    <row r="15" spans="1:11" ht="12.75" customHeight="1">
      <c r="A15" s="55" t="s">
        <v>163</v>
      </c>
      <c r="B15" s="17">
        <v>1010</v>
      </c>
      <c r="C15" s="56" t="s">
        <v>147</v>
      </c>
      <c r="D15" s="18">
        <f t="shared" ca="1" si="0"/>
        <v>0</v>
      </c>
      <c r="E15" s="18">
        <f t="shared" ca="1" si="0"/>
        <v>0</v>
      </c>
      <c r="F15" s="18">
        <f t="shared" ca="1" si="0"/>
        <v>0</v>
      </c>
      <c r="G15" s="18">
        <f t="shared" ca="1" si="0"/>
        <v>0</v>
      </c>
      <c r="H15" s="18">
        <f t="shared" ca="1" si="0"/>
        <v>0</v>
      </c>
      <c r="I15" s="18">
        <f t="shared" ca="1" si="0"/>
        <v>0</v>
      </c>
      <c r="J15" s="18">
        <f t="shared" ca="1" si="0"/>
        <v>0</v>
      </c>
      <c r="K15" s="19">
        <f t="shared" ca="1" si="1"/>
        <v>0</v>
      </c>
    </row>
    <row r="16" spans="1:11" ht="12.75" customHeight="1">
      <c r="A16" s="55" t="s">
        <v>165</v>
      </c>
      <c r="B16" s="17">
        <v>1011</v>
      </c>
      <c r="C16" s="56" t="s">
        <v>147</v>
      </c>
      <c r="D16" s="18">
        <f t="shared" ca="1" si="0"/>
        <v>0</v>
      </c>
      <c r="E16" s="18">
        <f t="shared" ca="1" si="0"/>
        <v>0</v>
      </c>
      <c r="F16" s="18">
        <f t="shared" ca="1" si="0"/>
        <v>0</v>
      </c>
      <c r="G16" s="18">
        <f t="shared" ca="1" si="0"/>
        <v>0</v>
      </c>
      <c r="H16" s="18">
        <f t="shared" ca="1" si="0"/>
        <v>0</v>
      </c>
      <c r="I16" s="18">
        <f t="shared" ca="1" si="0"/>
        <v>0</v>
      </c>
      <c r="J16" s="18">
        <f t="shared" ca="1" si="0"/>
        <v>0</v>
      </c>
      <c r="K16" s="19">
        <f t="shared" ca="1" si="1"/>
        <v>0</v>
      </c>
    </row>
    <row r="17" spans="1:11" ht="12.75" customHeight="1">
      <c r="A17" s="55" t="s">
        <v>167</v>
      </c>
      <c r="B17" s="17">
        <v>1012</v>
      </c>
      <c r="C17" s="56" t="s">
        <v>147</v>
      </c>
      <c r="D17" s="18">
        <f t="shared" ca="1" si="0"/>
        <v>0</v>
      </c>
      <c r="E17" s="18">
        <f t="shared" ca="1" si="0"/>
        <v>0</v>
      </c>
      <c r="F17" s="18">
        <f t="shared" ca="1" si="0"/>
        <v>0</v>
      </c>
      <c r="G17" s="18">
        <f t="shared" ca="1" si="0"/>
        <v>0</v>
      </c>
      <c r="H17" s="18">
        <f t="shared" ca="1" si="0"/>
        <v>0</v>
      </c>
      <c r="I17" s="18">
        <f t="shared" ca="1" si="0"/>
        <v>0</v>
      </c>
      <c r="J17" s="18">
        <f t="shared" ca="1" si="0"/>
        <v>0</v>
      </c>
      <c r="K17" s="19">
        <f t="shared" ca="1" si="1"/>
        <v>0</v>
      </c>
    </row>
    <row r="18" spans="1:11" ht="12.75" customHeight="1">
      <c r="A18" s="55" t="s">
        <v>169</v>
      </c>
      <c r="B18" s="17">
        <v>1013</v>
      </c>
      <c r="C18" s="56" t="s">
        <v>147</v>
      </c>
      <c r="D18" s="18">
        <f t="shared" ca="1" si="0"/>
        <v>0</v>
      </c>
      <c r="E18" s="18">
        <f t="shared" ca="1" si="0"/>
        <v>0</v>
      </c>
      <c r="F18" s="18">
        <f t="shared" ca="1" si="0"/>
        <v>0</v>
      </c>
      <c r="G18" s="18">
        <f t="shared" ca="1" si="0"/>
        <v>0</v>
      </c>
      <c r="H18" s="18">
        <f t="shared" ca="1" si="0"/>
        <v>0</v>
      </c>
      <c r="I18" s="18">
        <f t="shared" ca="1" si="0"/>
        <v>0</v>
      </c>
      <c r="J18" s="18">
        <f t="shared" ca="1" si="0"/>
        <v>0</v>
      </c>
      <c r="K18" s="19">
        <f t="shared" ca="1" si="1"/>
        <v>0</v>
      </c>
    </row>
    <row r="19" spans="1:11" ht="12.75" customHeight="1">
      <c r="A19" s="55" t="s">
        <v>171</v>
      </c>
      <c r="B19" s="17">
        <v>1016</v>
      </c>
      <c r="C19" s="56" t="s">
        <v>147</v>
      </c>
      <c r="D19" s="18">
        <f t="shared" ca="1" si="0"/>
        <v>0</v>
      </c>
      <c r="E19" s="18">
        <f t="shared" ca="1" si="0"/>
        <v>0</v>
      </c>
      <c r="F19" s="18">
        <f t="shared" ca="1" si="0"/>
        <v>0</v>
      </c>
      <c r="G19" s="18">
        <f t="shared" ca="1" si="0"/>
        <v>0</v>
      </c>
      <c r="H19" s="18">
        <f t="shared" ca="1" si="0"/>
        <v>0</v>
      </c>
      <c r="I19" s="18">
        <f t="shared" ca="1" si="0"/>
        <v>0</v>
      </c>
      <c r="J19" s="18">
        <f t="shared" ca="1" si="0"/>
        <v>0</v>
      </c>
      <c r="K19" s="19">
        <f t="shared" ca="1" si="1"/>
        <v>0</v>
      </c>
    </row>
    <row r="20" spans="1:11" ht="12.75" customHeight="1">
      <c r="A20" s="55" t="s">
        <v>173</v>
      </c>
      <c r="B20" s="17">
        <v>1017</v>
      </c>
      <c r="C20" s="56" t="s">
        <v>147</v>
      </c>
      <c r="D20" s="18">
        <f t="shared" ca="1" si="0"/>
        <v>0</v>
      </c>
      <c r="E20" s="18">
        <f t="shared" ca="1" si="0"/>
        <v>0</v>
      </c>
      <c r="F20" s="18">
        <f t="shared" ca="1" si="0"/>
        <v>0</v>
      </c>
      <c r="G20" s="18">
        <f t="shared" ca="1" si="0"/>
        <v>0</v>
      </c>
      <c r="H20" s="18">
        <f t="shared" ca="1" si="0"/>
        <v>0</v>
      </c>
      <c r="I20" s="18">
        <f t="shared" ca="1" si="0"/>
        <v>0</v>
      </c>
      <c r="J20" s="18">
        <f t="shared" ca="1" si="0"/>
        <v>0</v>
      </c>
      <c r="K20" s="19">
        <f t="shared" ca="1" si="1"/>
        <v>0</v>
      </c>
    </row>
    <row r="21" spans="1:11" ht="12.75" customHeight="1">
      <c r="A21" s="55" t="s">
        <v>175</v>
      </c>
      <c r="B21" s="17">
        <v>1018</v>
      </c>
      <c r="C21" s="56" t="s">
        <v>147</v>
      </c>
      <c r="D21" s="18">
        <f t="shared" ca="1" si="0"/>
        <v>0</v>
      </c>
      <c r="E21" s="18">
        <f t="shared" ca="1" si="0"/>
        <v>0</v>
      </c>
      <c r="F21" s="18">
        <f t="shared" ca="1" si="0"/>
        <v>0</v>
      </c>
      <c r="G21" s="18">
        <f t="shared" ca="1" si="0"/>
        <v>0</v>
      </c>
      <c r="H21" s="18">
        <f t="shared" ca="1" si="0"/>
        <v>0</v>
      </c>
      <c r="I21" s="18">
        <f t="shared" ca="1" si="0"/>
        <v>0</v>
      </c>
      <c r="J21" s="18">
        <f t="shared" ca="1" si="0"/>
        <v>0</v>
      </c>
      <c r="K21" s="19">
        <f t="shared" ca="1" si="1"/>
        <v>0</v>
      </c>
    </row>
    <row r="22" spans="1:11" ht="12.75" customHeight="1">
      <c r="A22" s="55" t="s">
        <v>177</v>
      </c>
      <c r="B22" s="17">
        <v>1020</v>
      </c>
      <c r="C22" s="56" t="s">
        <v>147</v>
      </c>
      <c r="D22" s="18">
        <f t="shared" ca="1" si="0"/>
        <v>0</v>
      </c>
      <c r="E22" s="18">
        <f t="shared" ca="1" si="0"/>
        <v>0</v>
      </c>
      <c r="F22" s="18">
        <f t="shared" ca="1" si="0"/>
        <v>0</v>
      </c>
      <c r="G22" s="18">
        <f t="shared" ca="1" si="0"/>
        <v>0</v>
      </c>
      <c r="H22" s="18">
        <f t="shared" ca="1" si="0"/>
        <v>0</v>
      </c>
      <c r="I22" s="18">
        <f t="shared" ca="1" si="0"/>
        <v>0</v>
      </c>
      <c r="J22" s="18">
        <f t="shared" ca="1" si="0"/>
        <v>0</v>
      </c>
      <c r="K22" s="19">
        <f t="shared" ca="1" si="1"/>
        <v>0</v>
      </c>
    </row>
    <row r="23" spans="1:11" ht="12.75" customHeight="1">
      <c r="A23" s="55" t="s">
        <v>179</v>
      </c>
      <c r="B23" s="17">
        <v>1022</v>
      </c>
      <c r="C23" s="56" t="s">
        <v>147</v>
      </c>
      <c r="D23" s="18">
        <f t="shared" ref="D23:J38" ca="1" si="2">IFERROR(IF($C$2="Yurtiçi",INDIRECT("'"&amp;$B$2&amp;"'!"&amp;ADDRESS(MATCH($B23,INDIRECT("'"&amp;$B$2&amp;"'!$B$1:$B$1095"),0),MATCH(D$5,INDIRECT("'"&amp;$B$2&amp;"'!5:5"),0))),IF($C$2="Yurtdışı",INDIRECT("'"&amp;$B$2&amp;"'!"&amp;ADDRESS(MATCH($B23,INDIRECT("'"&amp;$B$2&amp;"'!$B$1:$B$1095"),0),MATCH(D$5,INDIRECT("'"&amp;$B$2&amp;"'!5:5"),0)+1)),INDIRECT("'"&amp;$B$2&amp;"'!"&amp;ADDRESS(MATCH($B23,INDIRECT("'"&amp;$B$2&amp;"'!$B$1:$B$1095"),0),MATCH(D$5,INDIRECT("'"&amp;$B$2&amp;"'!5:5"),0)))+INDIRECT("'"&amp;$B$2&amp;"'!"&amp;ADDRESS(MATCH($B23,INDIRECT("'"&amp;$B$2&amp;"'!$B$1:$B$1095"),0),MATCH(D$5,INDIRECT("'"&amp;$B$2&amp;"'!5:5"),0)+1)))),0)</f>
        <v>0</v>
      </c>
      <c r="E23" s="18">
        <f t="shared" ca="1" si="2"/>
        <v>0</v>
      </c>
      <c r="F23" s="18">
        <f t="shared" ca="1" si="2"/>
        <v>0</v>
      </c>
      <c r="G23" s="18">
        <f t="shared" ca="1" si="2"/>
        <v>0</v>
      </c>
      <c r="H23" s="18">
        <f t="shared" ca="1" si="2"/>
        <v>0</v>
      </c>
      <c r="I23" s="18">
        <f t="shared" ca="1" si="2"/>
        <v>0</v>
      </c>
      <c r="J23" s="18">
        <f t="shared" ca="1" si="2"/>
        <v>0</v>
      </c>
      <c r="K23" s="19">
        <f t="shared" ca="1" si="1"/>
        <v>0</v>
      </c>
    </row>
    <row r="24" spans="1:11" ht="12.75" customHeight="1">
      <c r="A24" s="55" t="s">
        <v>181</v>
      </c>
      <c r="B24" s="17">
        <v>1025</v>
      </c>
      <c r="C24" s="56" t="s">
        <v>147</v>
      </c>
      <c r="D24" s="18">
        <f t="shared" ca="1" si="2"/>
        <v>0</v>
      </c>
      <c r="E24" s="18">
        <f t="shared" ca="1" si="2"/>
        <v>0</v>
      </c>
      <c r="F24" s="18">
        <f t="shared" ca="1" si="2"/>
        <v>0</v>
      </c>
      <c r="G24" s="18">
        <f t="shared" ca="1" si="2"/>
        <v>0</v>
      </c>
      <c r="H24" s="18">
        <f t="shared" ca="1" si="2"/>
        <v>0</v>
      </c>
      <c r="I24" s="18">
        <f t="shared" ca="1" si="2"/>
        <v>0</v>
      </c>
      <c r="J24" s="18">
        <f t="shared" ca="1" si="2"/>
        <v>0</v>
      </c>
      <c r="K24" s="19">
        <f t="shared" ca="1" si="1"/>
        <v>0</v>
      </c>
    </row>
    <row r="25" spans="1:11" ht="12.75" customHeight="1">
      <c r="A25" s="55" t="s">
        <v>183</v>
      </c>
      <c r="B25" s="17">
        <v>1027</v>
      </c>
      <c r="C25" s="56" t="s">
        <v>147</v>
      </c>
      <c r="D25" s="18">
        <f t="shared" ca="1" si="2"/>
        <v>0</v>
      </c>
      <c r="E25" s="18">
        <f t="shared" ca="1" si="2"/>
        <v>0</v>
      </c>
      <c r="F25" s="18">
        <f t="shared" ca="1" si="2"/>
        <v>0</v>
      </c>
      <c r="G25" s="18">
        <f t="shared" ca="1" si="2"/>
        <v>0</v>
      </c>
      <c r="H25" s="18">
        <f t="shared" ca="1" si="2"/>
        <v>0</v>
      </c>
      <c r="I25" s="18">
        <f t="shared" ca="1" si="2"/>
        <v>0</v>
      </c>
      <c r="J25" s="18">
        <f t="shared" ca="1" si="2"/>
        <v>0</v>
      </c>
      <c r="K25" s="19">
        <f t="shared" ca="1" si="1"/>
        <v>0</v>
      </c>
    </row>
    <row r="26" spans="1:11" ht="12.75" customHeight="1">
      <c r="A26" s="55" t="s">
        <v>185</v>
      </c>
      <c r="B26" s="17">
        <v>1028</v>
      </c>
      <c r="C26" s="56" t="s">
        <v>147</v>
      </c>
      <c r="D26" s="18">
        <f t="shared" ca="1" si="2"/>
        <v>0</v>
      </c>
      <c r="E26" s="18">
        <f t="shared" ca="1" si="2"/>
        <v>0</v>
      </c>
      <c r="F26" s="18">
        <f t="shared" ca="1" si="2"/>
        <v>0</v>
      </c>
      <c r="G26" s="18">
        <f t="shared" ca="1" si="2"/>
        <v>0</v>
      </c>
      <c r="H26" s="18">
        <f t="shared" ca="1" si="2"/>
        <v>0</v>
      </c>
      <c r="I26" s="18">
        <f t="shared" ca="1" si="2"/>
        <v>0</v>
      </c>
      <c r="J26" s="18">
        <f t="shared" ca="1" si="2"/>
        <v>0</v>
      </c>
      <c r="K26" s="19">
        <f t="shared" ca="1" si="1"/>
        <v>0</v>
      </c>
    </row>
    <row r="27" spans="1:11" ht="12.75" customHeight="1">
      <c r="A27" s="55" t="s">
        <v>187</v>
      </c>
      <c r="B27" s="17">
        <v>1030</v>
      </c>
      <c r="C27" s="56" t="s">
        <v>147</v>
      </c>
      <c r="D27" s="18">
        <f t="shared" ca="1" si="2"/>
        <v>0</v>
      </c>
      <c r="E27" s="18">
        <f t="shared" ca="1" si="2"/>
        <v>0</v>
      </c>
      <c r="F27" s="18">
        <f t="shared" ca="1" si="2"/>
        <v>0</v>
      </c>
      <c r="G27" s="18">
        <f t="shared" ca="1" si="2"/>
        <v>0</v>
      </c>
      <c r="H27" s="18">
        <f t="shared" ca="1" si="2"/>
        <v>0</v>
      </c>
      <c r="I27" s="18">
        <f t="shared" ca="1" si="2"/>
        <v>0</v>
      </c>
      <c r="J27" s="18">
        <f t="shared" ca="1" si="2"/>
        <v>0</v>
      </c>
      <c r="K27" s="19">
        <f t="shared" ca="1" si="1"/>
        <v>0</v>
      </c>
    </row>
    <row r="28" spans="1:11" ht="12.75" customHeight="1">
      <c r="A28" s="55" t="s">
        <v>189</v>
      </c>
      <c r="B28" s="17">
        <v>1031</v>
      </c>
      <c r="C28" s="56" t="s">
        <v>147</v>
      </c>
      <c r="D28" s="18">
        <f t="shared" ca="1" si="2"/>
        <v>0</v>
      </c>
      <c r="E28" s="18">
        <f t="shared" ca="1" si="2"/>
        <v>0</v>
      </c>
      <c r="F28" s="18">
        <f t="shared" ca="1" si="2"/>
        <v>0</v>
      </c>
      <c r="G28" s="18">
        <f t="shared" ca="1" si="2"/>
        <v>0</v>
      </c>
      <c r="H28" s="18">
        <f t="shared" ca="1" si="2"/>
        <v>0</v>
      </c>
      <c r="I28" s="18">
        <f t="shared" ca="1" si="2"/>
        <v>0</v>
      </c>
      <c r="J28" s="18">
        <f t="shared" ca="1" si="2"/>
        <v>0</v>
      </c>
      <c r="K28" s="19">
        <f t="shared" ca="1" si="1"/>
        <v>0</v>
      </c>
    </row>
    <row r="29" spans="1:11" ht="12.75" customHeight="1">
      <c r="A29" s="55" t="s">
        <v>191</v>
      </c>
      <c r="B29" s="17">
        <v>1032</v>
      </c>
      <c r="C29" s="56" t="s">
        <v>147</v>
      </c>
      <c r="D29" s="18">
        <f t="shared" ca="1" si="2"/>
        <v>0</v>
      </c>
      <c r="E29" s="18">
        <f t="shared" ca="1" si="2"/>
        <v>0</v>
      </c>
      <c r="F29" s="18">
        <f t="shared" ca="1" si="2"/>
        <v>0</v>
      </c>
      <c r="G29" s="18">
        <f t="shared" ca="1" si="2"/>
        <v>0</v>
      </c>
      <c r="H29" s="18">
        <f t="shared" ca="1" si="2"/>
        <v>0</v>
      </c>
      <c r="I29" s="18">
        <f t="shared" ca="1" si="2"/>
        <v>0</v>
      </c>
      <c r="J29" s="18">
        <f t="shared" ca="1" si="2"/>
        <v>0</v>
      </c>
      <c r="K29" s="19">
        <f t="shared" ca="1" si="1"/>
        <v>0</v>
      </c>
    </row>
    <row r="30" spans="1:11" ht="12.75" customHeight="1">
      <c r="A30" s="55" t="s">
        <v>193</v>
      </c>
      <c r="B30" s="17">
        <v>1034</v>
      </c>
      <c r="C30" s="56" t="s">
        <v>147</v>
      </c>
      <c r="D30" s="18">
        <f t="shared" ca="1" si="2"/>
        <v>0</v>
      </c>
      <c r="E30" s="18">
        <f t="shared" ca="1" si="2"/>
        <v>0</v>
      </c>
      <c r="F30" s="18">
        <f t="shared" ca="1" si="2"/>
        <v>0</v>
      </c>
      <c r="G30" s="18">
        <f t="shared" ca="1" si="2"/>
        <v>0</v>
      </c>
      <c r="H30" s="18">
        <f t="shared" ca="1" si="2"/>
        <v>0</v>
      </c>
      <c r="I30" s="18">
        <f t="shared" ca="1" si="2"/>
        <v>0</v>
      </c>
      <c r="J30" s="18">
        <f t="shared" ca="1" si="2"/>
        <v>0</v>
      </c>
      <c r="K30" s="19">
        <f t="shared" ca="1" si="1"/>
        <v>0</v>
      </c>
    </row>
    <row r="31" spans="1:11" ht="12.75" customHeight="1">
      <c r="A31" s="55" t="s">
        <v>195</v>
      </c>
      <c r="B31" s="17">
        <v>1035</v>
      </c>
      <c r="C31" s="56" t="s">
        <v>147</v>
      </c>
      <c r="D31" s="18">
        <f t="shared" ca="1" si="2"/>
        <v>0</v>
      </c>
      <c r="E31" s="18">
        <f t="shared" ca="1" si="2"/>
        <v>0</v>
      </c>
      <c r="F31" s="18">
        <f t="shared" ca="1" si="2"/>
        <v>0</v>
      </c>
      <c r="G31" s="18">
        <f t="shared" ca="1" si="2"/>
        <v>0</v>
      </c>
      <c r="H31" s="18">
        <f t="shared" ca="1" si="2"/>
        <v>0</v>
      </c>
      <c r="I31" s="18">
        <f t="shared" ca="1" si="2"/>
        <v>0</v>
      </c>
      <c r="J31" s="18">
        <f t="shared" ca="1" si="2"/>
        <v>0</v>
      </c>
      <c r="K31" s="19">
        <f t="shared" ca="1" si="1"/>
        <v>0</v>
      </c>
    </row>
    <row r="32" spans="1:11" ht="12.75" customHeight="1">
      <c r="A32" s="55" t="s">
        <v>197</v>
      </c>
      <c r="B32" s="17">
        <v>1036</v>
      </c>
      <c r="C32" s="56" t="s">
        <v>147</v>
      </c>
      <c r="D32" s="18">
        <f t="shared" ca="1" si="2"/>
        <v>0</v>
      </c>
      <c r="E32" s="18">
        <f t="shared" ca="1" si="2"/>
        <v>0</v>
      </c>
      <c r="F32" s="18">
        <f t="shared" ca="1" si="2"/>
        <v>0</v>
      </c>
      <c r="G32" s="18">
        <f t="shared" ca="1" si="2"/>
        <v>0</v>
      </c>
      <c r="H32" s="18">
        <f t="shared" ca="1" si="2"/>
        <v>0</v>
      </c>
      <c r="I32" s="18">
        <f t="shared" ca="1" si="2"/>
        <v>0</v>
      </c>
      <c r="J32" s="18">
        <f t="shared" ca="1" si="2"/>
        <v>0</v>
      </c>
      <c r="K32" s="19">
        <f t="shared" ca="1" si="1"/>
        <v>0</v>
      </c>
    </row>
    <row r="33" spans="1:11" ht="12.75" customHeight="1">
      <c r="A33" s="55" t="s">
        <v>199</v>
      </c>
      <c r="B33" s="17">
        <v>1037</v>
      </c>
      <c r="C33" s="56" t="s">
        <v>147</v>
      </c>
      <c r="D33" s="18">
        <f t="shared" ca="1" si="2"/>
        <v>0</v>
      </c>
      <c r="E33" s="18">
        <f t="shared" ca="1" si="2"/>
        <v>0</v>
      </c>
      <c r="F33" s="18">
        <f t="shared" ca="1" si="2"/>
        <v>0</v>
      </c>
      <c r="G33" s="18">
        <f t="shared" ca="1" si="2"/>
        <v>0</v>
      </c>
      <c r="H33" s="18">
        <f t="shared" ca="1" si="2"/>
        <v>0</v>
      </c>
      <c r="I33" s="18">
        <f t="shared" ca="1" si="2"/>
        <v>0</v>
      </c>
      <c r="J33" s="18">
        <f t="shared" ca="1" si="2"/>
        <v>0</v>
      </c>
      <c r="K33" s="19">
        <f t="shared" ca="1" si="1"/>
        <v>0</v>
      </c>
    </row>
    <row r="34" spans="1:11" ht="12.75" customHeight="1">
      <c r="A34" s="55" t="s">
        <v>201</v>
      </c>
      <c r="B34" s="17">
        <v>1038</v>
      </c>
      <c r="C34" s="56" t="s">
        <v>147</v>
      </c>
      <c r="D34" s="18">
        <f t="shared" ca="1" si="2"/>
        <v>0</v>
      </c>
      <c r="E34" s="18">
        <f t="shared" ca="1" si="2"/>
        <v>0</v>
      </c>
      <c r="F34" s="18">
        <f t="shared" ca="1" si="2"/>
        <v>0</v>
      </c>
      <c r="G34" s="18">
        <f t="shared" ca="1" si="2"/>
        <v>0</v>
      </c>
      <c r="H34" s="18">
        <f t="shared" ca="1" si="2"/>
        <v>0</v>
      </c>
      <c r="I34" s="18">
        <f t="shared" ca="1" si="2"/>
        <v>0</v>
      </c>
      <c r="J34" s="18">
        <f t="shared" ca="1" si="2"/>
        <v>0</v>
      </c>
      <c r="K34" s="19">
        <f t="shared" ca="1" si="1"/>
        <v>0</v>
      </c>
    </row>
    <row r="35" spans="1:11" ht="12.75" customHeight="1">
      <c r="A35" s="55" t="s">
        <v>203</v>
      </c>
      <c r="B35" s="17">
        <v>1039</v>
      </c>
      <c r="C35" s="56" t="s">
        <v>147</v>
      </c>
      <c r="D35" s="18">
        <f t="shared" ca="1" si="2"/>
        <v>0</v>
      </c>
      <c r="E35" s="18">
        <f t="shared" ca="1" si="2"/>
        <v>0</v>
      </c>
      <c r="F35" s="18">
        <f t="shared" ca="1" si="2"/>
        <v>0</v>
      </c>
      <c r="G35" s="18">
        <f t="shared" ca="1" si="2"/>
        <v>0</v>
      </c>
      <c r="H35" s="18">
        <f t="shared" ca="1" si="2"/>
        <v>0</v>
      </c>
      <c r="I35" s="18">
        <f t="shared" ca="1" si="2"/>
        <v>0</v>
      </c>
      <c r="J35" s="18">
        <f t="shared" ca="1" si="2"/>
        <v>0</v>
      </c>
      <c r="K35" s="19">
        <f t="shared" ca="1" si="1"/>
        <v>0</v>
      </c>
    </row>
    <row r="36" spans="1:11" ht="12.75" customHeight="1">
      <c r="A36" s="55" t="s">
        <v>205</v>
      </c>
      <c r="B36" s="17">
        <v>1040</v>
      </c>
      <c r="C36" s="56" t="s">
        <v>147</v>
      </c>
      <c r="D36" s="18">
        <f t="shared" ca="1" si="2"/>
        <v>0</v>
      </c>
      <c r="E36" s="18">
        <f t="shared" ca="1" si="2"/>
        <v>0</v>
      </c>
      <c r="F36" s="18">
        <f t="shared" ca="1" si="2"/>
        <v>0</v>
      </c>
      <c r="G36" s="18">
        <f t="shared" ca="1" si="2"/>
        <v>0</v>
      </c>
      <c r="H36" s="18">
        <f t="shared" ca="1" si="2"/>
        <v>0</v>
      </c>
      <c r="I36" s="18">
        <f t="shared" ca="1" si="2"/>
        <v>0</v>
      </c>
      <c r="J36" s="18">
        <f t="shared" ca="1" si="2"/>
        <v>0</v>
      </c>
      <c r="K36" s="19">
        <f t="shared" ca="1" si="1"/>
        <v>0</v>
      </c>
    </row>
    <row r="37" spans="1:11" ht="12.75" customHeight="1">
      <c r="A37" s="55" t="s">
        <v>207</v>
      </c>
      <c r="B37" s="17">
        <v>1043</v>
      </c>
      <c r="C37" s="56" t="s">
        <v>147</v>
      </c>
      <c r="D37" s="18">
        <f t="shared" ca="1" si="2"/>
        <v>0</v>
      </c>
      <c r="E37" s="18">
        <f t="shared" ca="1" si="2"/>
        <v>0</v>
      </c>
      <c r="F37" s="18">
        <f t="shared" ca="1" si="2"/>
        <v>0</v>
      </c>
      <c r="G37" s="18">
        <f t="shared" ca="1" si="2"/>
        <v>0</v>
      </c>
      <c r="H37" s="18">
        <f t="shared" ca="1" si="2"/>
        <v>0</v>
      </c>
      <c r="I37" s="18">
        <f t="shared" ca="1" si="2"/>
        <v>0</v>
      </c>
      <c r="J37" s="18">
        <f t="shared" ca="1" si="2"/>
        <v>0</v>
      </c>
      <c r="K37" s="19">
        <f t="shared" ca="1" si="1"/>
        <v>0</v>
      </c>
    </row>
    <row r="38" spans="1:11" ht="12.75" customHeight="1">
      <c r="A38" s="55" t="s">
        <v>209</v>
      </c>
      <c r="B38" s="17">
        <v>1044</v>
      </c>
      <c r="C38" s="56" t="s">
        <v>147</v>
      </c>
      <c r="D38" s="18">
        <f t="shared" ca="1" si="2"/>
        <v>0</v>
      </c>
      <c r="E38" s="18">
        <f t="shared" ca="1" si="2"/>
        <v>0</v>
      </c>
      <c r="F38" s="18">
        <f t="shared" ca="1" si="2"/>
        <v>0</v>
      </c>
      <c r="G38" s="18">
        <f t="shared" ca="1" si="2"/>
        <v>0</v>
      </c>
      <c r="H38" s="18">
        <f t="shared" ca="1" si="2"/>
        <v>0</v>
      </c>
      <c r="I38" s="18">
        <f t="shared" ca="1" si="2"/>
        <v>0</v>
      </c>
      <c r="J38" s="18">
        <f t="shared" ca="1" si="2"/>
        <v>0</v>
      </c>
      <c r="K38" s="19">
        <f t="shared" ca="1" si="1"/>
        <v>0</v>
      </c>
    </row>
    <row r="39" spans="1:11" ht="12.75" customHeight="1">
      <c r="A39" s="55" t="s">
        <v>211</v>
      </c>
      <c r="B39" s="17">
        <v>1045</v>
      </c>
      <c r="C39" s="56" t="s">
        <v>147</v>
      </c>
      <c r="D39" s="18">
        <f t="shared" ref="D39:J54" ca="1" si="3">IFERROR(IF($C$2="Yurtiçi",INDIRECT("'"&amp;$B$2&amp;"'!"&amp;ADDRESS(MATCH($B39,INDIRECT("'"&amp;$B$2&amp;"'!$B$1:$B$1095"),0),MATCH(D$5,INDIRECT("'"&amp;$B$2&amp;"'!5:5"),0))),IF($C$2="Yurtdışı",INDIRECT("'"&amp;$B$2&amp;"'!"&amp;ADDRESS(MATCH($B39,INDIRECT("'"&amp;$B$2&amp;"'!$B$1:$B$1095"),0),MATCH(D$5,INDIRECT("'"&amp;$B$2&amp;"'!5:5"),0)+1)),INDIRECT("'"&amp;$B$2&amp;"'!"&amp;ADDRESS(MATCH($B39,INDIRECT("'"&amp;$B$2&amp;"'!$B$1:$B$1095"),0),MATCH(D$5,INDIRECT("'"&amp;$B$2&amp;"'!5:5"),0)))+INDIRECT("'"&amp;$B$2&amp;"'!"&amp;ADDRESS(MATCH($B39,INDIRECT("'"&amp;$B$2&amp;"'!$B$1:$B$1095"),0),MATCH(D$5,INDIRECT("'"&amp;$B$2&amp;"'!5:5"),0)+1)))),0)</f>
        <v>0</v>
      </c>
      <c r="E39" s="18">
        <f t="shared" ca="1" si="3"/>
        <v>0</v>
      </c>
      <c r="F39" s="18">
        <f t="shared" ca="1" si="3"/>
        <v>0</v>
      </c>
      <c r="G39" s="18">
        <f t="shared" ca="1" si="3"/>
        <v>0</v>
      </c>
      <c r="H39" s="18">
        <f t="shared" ca="1" si="3"/>
        <v>0</v>
      </c>
      <c r="I39" s="18">
        <f t="shared" ca="1" si="3"/>
        <v>0</v>
      </c>
      <c r="J39" s="18">
        <f t="shared" ca="1" si="3"/>
        <v>0</v>
      </c>
      <c r="K39" s="19">
        <f t="shared" ca="1" si="1"/>
        <v>0</v>
      </c>
    </row>
    <row r="40" spans="1:11" ht="12.75" customHeight="1">
      <c r="A40" s="55" t="s">
        <v>213</v>
      </c>
      <c r="B40" s="17">
        <v>1046</v>
      </c>
      <c r="C40" s="56" t="s">
        <v>147</v>
      </c>
      <c r="D40" s="18">
        <f t="shared" ca="1" si="3"/>
        <v>0</v>
      </c>
      <c r="E40" s="18">
        <f t="shared" ca="1" si="3"/>
        <v>0</v>
      </c>
      <c r="F40" s="18">
        <f t="shared" ca="1" si="3"/>
        <v>0</v>
      </c>
      <c r="G40" s="18">
        <f t="shared" ca="1" si="3"/>
        <v>0</v>
      </c>
      <c r="H40" s="18">
        <f t="shared" ca="1" si="3"/>
        <v>0</v>
      </c>
      <c r="I40" s="18">
        <f t="shared" ca="1" si="3"/>
        <v>0</v>
      </c>
      <c r="J40" s="18">
        <f t="shared" ca="1" si="3"/>
        <v>0</v>
      </c>
      <c r="K40" s="19">
        <f t="shared" ca="1" si="1"/>
        <v>0</v>
      </c>
    </row>
    <row r="41" spans="1:11" ht="12.75" customHeight="1">
      <c r="A41" s="55" t="s">
        <v>215</v>
      </c>
      <c r="B41" s="17">
        <v>1048</v>
      </c>
      <c r="C41" s="56" t="s">
        <v>147</v>
      </c>
      <c r="D41" s="18">
        <f t="shared" ca="1" si="3"/>
        <v>0</v>
      </c>
      <c r="E41" s="18">
        <f t="shared" ca="1" si="3"/>
        <v>0</v>
      </c>
      <c r="F41" s="18">
        <f t="shared" ca="1" si="3"/>
        <v>0</v>
      </c>
      <c r="G41" s="18">
        <f t="shared" ca="1" si="3"/>
        <v>0</v>
      </c>
      <c r="H41" s="18">
        <f t="shared" ca="1" si="3"/>
        <v>0</v>
      </c>
      <c r="I41" s="18">
        <f t="shared" ca="1" si="3"/>
        <v>0</v>
      </c>
      <c r="J41" s="18">
        <f t="shared" ca="1" si="3"/>
        <v>0</v>
      </c>
      <c r="K41" s="19">
        <f t="shared" ca="1" si="1"/>
        <v>0</v>
      </c>
    </row>
    <row r="42" spans="1:11" ht="12.75" customHeight="1">
      <c r="A42" s="55" t="s">
        <v>217</v>
      </c>
      <c r="B42" s="17">
        <v>1049</v>
      </c>
      <c r="C42" s="56" t="s">
        <v>147</v>
      </c>
      <c r="D42" s="18">
        <f t="shared" ca="1" si="3"/>
        <v>0</v>
      </c>
      <c r="E42" s="18">
        <f t="shared" ca="1" si="3"/>
        <v>0</v>
      </c>
      <c r="F42" s="18">
        <f t="shared" ca="1" si="3"/>
        <v>0</v>
      </c>
      <c r="G42" s="18">
        <f t="shared" ca="1" si="3"/>
        <v>0</v>
      </c>
      <c r="H42" s="18">
        <f t="shared" ca="1" si="3"/>
        <v>0</v>
      </c>
      <c r="I42" s="18">
        <f t="shared" ca="1" si="3"/>
        <v>0</v>
      </c>
      <c r="J42" s="18">
        <f t="shared" ca="1" si="3"/>
        <v>0</v>
      </c>
      <c r="K42" s="19">
        <f t="shared" ca="1" si="1"/>
        <v>0</v>
      </c>
    </row>
    <row r="43" spans="1:11" ht="12.75" customHeight="1">
      <c r="A43" s="55" t="s">
        <v>219</v>
      </c>
      <c r="B43" s="17">
        <v>1051</v>
      </c>
      <c r="C43" s="56" t="s">
        <v>147</v>
      </c>
      <c r="D43" s="18">
        <f t="shared" ca="1" si="3"/>
        <v>0</v>
      </c>
      <c r="E43" s="18">
        <f t="shared" ca="1" si="3"/>
        <v>0</v>
      </c>
      <c r="F43" s="18">
        <f t="shared" ca="1" si="3"/>
        <v>0</v>
      </c>
      <c r="G43" s="18">
        <f t="shared" ca="1" si="3"/>
        <v>0</v>
      </c>
      <c r="H43" s="18">
        <f t="shared" ca="1" si="3"/>
        <v>0</v>
      </c>
      <c r="I43" s="18">
        <f t="shared" ca="1" si="3"/>
        <v>0</v>
      </c>
      <c r="J43" s="18">
        <f t="shared" ca="1" si="3"/>
        <v>0</v>
      </c>
      <c r="K43" s="19">
        <f t="shared" ca="1" si="1"/>
        <v>0</v>
      </c>
    </row>
    <row r="44" spans="1:11" ht="12.75" customHeight="1">
      <c r="A44" s="55" t="s">
        <v>221</v>
      </c>
      <c r="B44" s="17">
        <v>1052</v>
      </c>
      <c r="C44" s="56" t="s">
        <v>147</v>
      </c>
      <c r="D44" s="18">
        <f t="shared" ca="1" si="3"/>
        <v>0</v>
      </c>
      <c r="E44" s="18">
        <f t="shared" ca="1" si="3"/>
        <v>0</v>
      </c>
      <c r="F44" s="18">
        <f t="shared" ca="1" si="3"/>
        <v>0</v>
      </c>
      <c r="G44" s="18">
        <f t="shared" ca="1" si="3"/>
        <v>0</v>
      </c>
      <c r="H44" s="18">
        <f t="shared" ca="1" si="3"/>
        <v>0</v>
      </c>
      <c r="I44" s="18">
        <f t="shared" ca="1" si="3"/>
        <v>0</v>
      </c>
      <c r="J44" s="18">
        <f t="shared" ca="1" si="3"/>
        <v>0</v>
      </c>
      <c r="K44" s="19">
        <f t="shared" ca="1" si="1"/>
        <v>0</v>
      </c>
    </row>
    <row r="45" spans="1:11" ht="12.75" customHeight="1">
      <c r="A45" s="55" t="s">
        <v>223</v>
      </c>
      <c r="B45" s="17">
        <v>1053</v>
      </c>
      <c r="C45" s="56" t="s">
        <v>147</v>
      </c>
      <c r="D45" s="18">
        <f t="shared" ca="1" si="3"/>
        <v>0</v>
      </c>
      <c r="E45" s="18">
        <f t="shared" ca="1" si="3"/>
        <v>0</v>
      </c>
      <c r="F45" s="18">
        <f t="shared" ca="1" si="3"/>
        <v>0</v>
      </c>
      <c r="G45" s="18">
        <f t="shared" ca="1" si="3"/>
        <v>0</v>
      </c>
      <c r="H45" s="18">
        <f t="shared" ca="1" si="3"/>
        <v>0</v>
      </c>
      <c r="I45" s="18">
        <f t="shared" ca="1" si="3"/>
        <v>0</v>
      </c>
      <c r="J45" s="18">
        <f t="shared" ca="1" si="3"/>
        <v>0</v>
      </c>
      <c r="K45" s="19">
        <f t="shared" ca="1" si="1"/>
        <v>0</v>
      </c>
    </row>
    <row r="46" spans="1:11" ht="12.75" customHeight="1">
      <c r="A46" s="55" t="s">
        <v>225</v>
      </c>
      <c r="B46" s="17">
        <v>1055</v>
      </c>
      <c r="C46" s="56" t="s">
        <v>147</v>
      </c>
      <c r="D46" s="18">
        <f t="shared" ca="1" si="3"/>
        <v>0</v>
      </c>
      <c r="E46" s="18">
        <f t="shared" ca="1" si="3"/>
        <v>0</v>
      </c>
      <c r="F46" s="18">
        <f t="shared" ca="1" si="3"/>
        <v>0</v>
      </c>
      <c r="G46" s="18">
        <f t="shared" ca="1" si="3"/>
        <v>0</v>
      </c>
      <c r="H46" s="18">
        <f t="shared" ca="1" si="3"/>
        <v>0</v>
      </c>
      <c r="I46" s="18">
        <f t="shared" ca="1" si="3"/>
        <v>0</v>
      </c>
      <c r="J46" s="18">
        <f t="shared" ca="1" si="3"/>
        <v>0</v>
      </c>
      <c r="K46" s="19">
        <f t="shared" ca="1" si="1"/>
        <v>0</v>
      </c>
    </row>
    <row r="47" spans="1:11" ht="12.75" customHeight="1">
      <c r="A47" s="55" t="s">
        <v>227</v>
      </c>
      <c r="B47" s="17">
        <v>1056</v>
      </c>
      <c r="C47" s="56" t="s">
        <v>147</v>
      </c>
      <c r="D47" s="18">
        <f t="shared" ca="1" si="3"/>
        <v>0</v>
      </c>
      <c r="E47" s="18">
        <f t="shared" ca="1" si="3"/>
        <v>0</v>
      </c>
      <c r="F47" s="18">
        <f t="shared" ca="1" si="3"/>
        <v>0</v>
      </c>
      <c r="G47" s="18">
        <f t="shared" ca="1" si="3"/>
        <v>0</v>
      </c>
      <c r="H47" s="18">
        <f t="shared" ca="1" si="3"/>
        <v>0</v>
      </c>
      <c r="I47" s="18">
        <f t="shared" ca="1" si="3"/>
        <v>0</v>
      </c>
      <c r="J47" s="18">
        <f t="shared" ca="1" si="3"/>
        <v>0</v>
      </c>
      <c r="K47" s="19">
        <f t="shared" ca="1" si="1"/>
        <v>0</v>
      </c>
    </row>
    <row r="48" spans="1:11" ht="12.75" customHeight="1">
      <c r="A48" s="55" t="s">
        <v>229</v>
      </c>
      <c r="B48" s="17">
        <v>1057</v>
      </c>
      <c r="C48" s="56" t="s">
        <v>147</v>
      </c>
      <c r="D48" s="18">
        <f t="shared" ca="1" si="3"/>
        <v>0</v>
      </c>
      <c r="E48" s="18">
        <f t="shared" ca="1" si="3"/>
        <v>0</v>
      </c>
      <c r="F48" s="18">
        <f t="shared" ca="1" si="3"/>
        <v>0</v>
      </c>
      <c r="G48" s="18">
        <f t="shared" ca="1" si="3"/>
        <v>0</v>
      </c>
      <c r="H48" s="18">
        <f t="shared" ca="1" si="3"/>
        <v>0</v>
      </c>
      <c r="I48" s="18">
        <f t="shared" ca="1" si="3"/>
        <v>0</v>
      </c>
      <c r="J48" s="18">
        <f t="shared" ca="1" si="3"/>
        <v>0</v>
      </c>
      <c r="K48" s="19">
        <f t="shared" ca="1" si="1"/>
        <v>0</v>
      </c>
    </row>
    <row r="49" spans="1:11" ht="12.75" customHeight="1">
      <c r="A49" s="55" t="s">
        <v>231</v>
      </c>
      <c r="B49" s="17">
        <v>1058</v>
      </c>
      <c r="C49" s="56" t="s">
        <v>147</v>
      </c>
      <c r="D49" s="18">
        <f t="shared" ca="1" si="3"/>
        <v>0</v>
      </c>
      <c r="E49" s="18">
        <f t="shared" ca="1" si="3"/>
        <v>0</v>
      </c>
      <c r="F49" s="18">
        <f t="shared" ca="1" si="3"/>
        <v>0</v>
      </c>
      <c r="G49" s="18">
        <f t="shared" ca="1" si="3"/>
        <v>0</v>
      </c>
      <c r="H49" s="18">
        <f t="shared" ca="1" si="3"/>
        <v>0</v>
      </c>
      <c r="I49" s="18">
        <f t="shared" ca="1" si="3"/>
        <v>0</v>
      </c>
      <c r="J49" s="18">
        <f t="shared" ca="1" si="3"/>
        <v>0</v>
      </c>
      <c r="K49" s="19">
        <f t="shared" ref="K49" ca="1" si="4">+SUM(D49:J49)</f>
        <v>0</v>
      </c>
    </row>
    <row r="50" spans="1:11" ht="12.75" customHeight="1">
      <c r="A50" s="55" t="s">
        <v>233</v>
      </c>
      <c r="B50" s="17">
        <v>1059</v>
      </c>
      <c r="C50" s="56" t="s">
        <v>147</v>
      </c>
      <c r="D50" s="18">
        <f t="shared" ca="1" si="3"/>
        <v>0</v>
      </c>
      <c r="E50" s="18">
        <f t="shared" ca="1" si="3"/>
        <v>0</v>
      </c>
      <c r="F50" s="18">
        <f t="shared" ca="1" si="3"/>
        <v>0</v>
      </c>
      <c r="G50" s="18">
        <f t="shared" ca="1" si="3"/>
        <v>0</v>
      </c>
      <c r="H50" s="18">
        <f t="shared" ca="1" si="3"/>
        <v>0</v>
      </c>
      <c r="I50" s="18">
        <f t="shared" ca="1" si="3"/>
        <v>0</v>
      </c>
      <c r="J50" s="18">
        <f t="shared" ca="1" si="3"/>
        <v>0</v>
      </c>
      <c r="K50" s="19">
        <f t="shared" ref="K50:K52" ca="1" si="5">+SUM(D50:J50)</f>
        <v>0</v>
      </c>
    </row>
    <row r="51" spans="1:11" ht="12.75" customHeight="1">
      <c r="A51" s="55" t="s">
        <v>235</v>
      </c>
      <c r="B51" s="17">
        <v>1060</v>
      </c>
      <c r="C51" s="56" t="s">
        <v>147</v>
      </c>
      <c r="D51" s="18">
        <f t="shared" ca="1" si="3"/>
        <v>0</v>
      </c>
      <c r="E51" s="18">
        <f t="shared" ca="1" si="3"/>
        <v>0</v>
      </c>
      <c r="F51" s="18">
        <f t="shared" ca="1" si="3"/>
        <v>0</v>
      </c>
      <c r="G51" s="18">
        <f t="shared" ca="1" si="3"/>
        <v>0</v>
      </c>
      <c r="H51" s="18">
        <f t="shared" ca="1" si="3"/>
        <v>0</v>
      </c>
      <c r="I51" s="18">
        <f t="shared" ca="1" si="3"/>
        <v>0</v>
      </c>
      <c r="J51" s="18">
        <f t="shared" ca="1" si="3"/>
        <v>0</v>
      </c>
      <c r="K51" s="19">
        <f t="shared" ca="1" si="5"/>
        <v>0</v>
      </c>
    </row>
    <row r="52" spans="1:11" ht="12.75" customHeight="1">
      <c r="A52" s="55" t="s">
        <v>237</v>
      </c>
      <c r="B52" s="17">
        <v>1061</v>
      </c>
      <c r="C52" s="56" t="s">
        <v>147</v>
      </c>
      <c r="D52" s="18">
        <f t="shared" ca="1" si="3"/>
        <v>0</v>
      </c>
      <c r="E52" s="18">
        <f t="shared" ca="1" si="3"/>
        <v>0</v>
      </c>
      <c r="F52" s="18">
        <f t="shared" ca="1" si="3"/>
        <v>0</v>
      </c>
      <c r="G52" s="18">
        <f t="shared" ca="1" si="3"/>
        <v>0</v>
      </c>
      <c r="H52" s="18">
        <f t="shared" ca="1" si="3"/>
        <v>0</v>
      </c>
      <c r="I52" s="18">
        <f t="shared" ca="1" si="3"/>
        <v>0</v>
      </c>
      <c r="J52" s="18">
        <f t="shared" ca="1" si="3"/>
        <v>0</v>
      </c>
      <c r="K52" s="19">
        <f t="shared" ca="1" si="5"/>
        <v>0</v>
      </c>
    </row>
    <row r="53" spans="1:11" ht="12.75" customHeight="1">
      <c r="A53" s="55" t="s">
        <v>239</v>
      </c>
      <c r="B53" s="17">
        <v>2001</v>
      </c>
      <c r="C53" s="56" t="s">
        <v>147</v>
      </c>
      <c r="D53" s="18">
        <f t="shared" ca="1" si="3"/>
        <v>0</v>
      </c>
      <c r="E53" s="18">
        <f t="shared" ca="1" si="3"/>
        <v>0</v>
      </c>
      <c r="F53" s="18">
        <f t="shared" ca="1" si="3"/>
        <v>0</v>
      </c>
      <c r="G53" s="18">
        <f t="shared" ca="1" si="3"/>
        <v>0</v>
      </c>
      <c r="H53" s="18">
        <f t="shared" ca="1" si="3"/>
        <v>0</v>
      </c>
      <c r="I53" s="18">
        <f t="shared" ca="1" si="3"/>
        <v>0</v>
      </c>
      <c r="J53" s="18">
        <f t="shared" ca="1" si="3"/>
        <v>0</v>
      </c>
      <c r="K53" s="19">
        <f t="shared" ca="1" si="1"/>
        <v>0</v>
      </c>
    </row>
    <row r="54" spans="1:11" ht="12.75" customHeight="1">
      <c r="A54" s="55" t="s">
        <v>241</v>
      </c>
      <c r="B54" s="17">
        <v>2002</v>
      </c>
      <c r="C54" s="56" t="s">
        <v>242</v>
      </c>
      <c r="D54" s="18">
        <f t="shared" ca="1" si="3"/>
        <v>0</v>
      </c>
      <c r="E54" s="18">
        <f t="shared" ca="1" si="3"/>
        <v>3060505751.9511452</v>
      </c>
      <c r="F54" s="18">
        <f t="shared" ca="1" si="3"/>
        <v>0</v>
      </c>
      <c r="G54" s="18">
        <f t="shared" ca="1" si="3"/>
        <v>0</v>
      </c>
      <c r="H54" s="18">
        <f t="shared" ca="1" si="3"/>
        <v>0</v>
      </c>
      <c r="I54" s="18">
        <f t="shared" ca="1" si="3"/>
        <v>0</v>
      </c>
      <c r="J54" s="18">
        <f t="shared" ca="1" si="3"/>
        <v>0</v>
      </c>
      <c r="K54" s="19">
        <f t="shared" ca="1" si="1"/>
        <v>3060505751.9511452</v>
      </c>
    </row>
    <row r="55" spans="1:11" ht="12.75" customHeight="1">
      <c r="A55" s="55" t="s">
        <v>244</v>
      </c>
      <c r="B55" s="17">
        <v>2005</v>
      </c>
      <c r="C55" s="56" t="s">
        <v>242</v>
      </c>
      <c r="D55" s="18">
        <f t="shared" ref="D55:J70" ca="1" si="6">IFERROR(IF($C$2="Yurtiçi",INDIRECT("'"&amp;$B$2&amp;"'!"&amp;ADDRESS(MATCH($B55,INDIRECT("'"&amp;$B$2&amp;"'!$B$1:$B$1095"),0),MATCH(D$5,INDIRECT("'"&amp;$B$2&amp;"'!5:5"),0))),IF($C$2="Yurtdışı",INDIRECT("'"&amp;$B$2&amp;"'!"&amp;ADDRESS(MATCH($B55,INDIRECT("'"&amp;$B$2&amp;"'!$B$1:$B$1095"),0),MATCH(D$5,INDIRECT("'"&amp;$B$2&amp;"'!5:5"),0)+1)),INDIRECT("'"&amp;$B$2&amp;"'!"&amp;ADDRESS(MATCH($B55,INDIRECT("'"&amp;$B$2&amp;"'!$B$1:$B$1095"),0),MATCH(D$5,INDIRECT("'"&amp;$B$2&amp;"'!5:5"),0)))+INDIRECT("'"&amp;$B$2&amp;"'!"&amp;ADDRESS(MATCH($B55,INDIRECT("'"&amp;$B$2&amp;"'!$B$1:$B$1095"),0),MATCH(D$5,INDIRECT("'"&amp;$B$2&amp;"'!5:5"),0)+1)))),0)</f>
        <v>0</v>
      </c>
      <c r="E55" s="18">
        <f t="shared" ca="1" si="6"/>
        <v>105840.34999999983</v>
      </c>
      <c r="F55" s="18">
        <f t="shared" ca="1" si="6"/>
        <v>0</v>
      </c>
      <c r="G55" s="18">
        <f t="shared" ca="1" si="6"/>
        <v>0</v>
      </c>
      <c r="H55" s="18">
        <f t="shared" ca="1" si="6"/>
        <v>0</v>
      </c>
      <c r="I55" s="18">
        <f t="shared" ca="1" si="6"/>
        <v>0</v>
      </c>
      <c r="J55" s="18">
        <f t="shared" ca="1" si="6"/>
        <v>0</v>
      </c>
      <c r="K55" s="19">
        <f t="shared" ca="1" si="1"/>
        <v>105840.34999999983</v>
      </c>
    </row>
    <row r="56" spans="1:11" ht="12.75" customHeight="1">
      <c r="A56" s="55" t="s">
        <v>246</v>
      </c>
      <c r="B56" s="17">
        <v>2006</v>
      </c>
      <c r="C56" s="56" t="s">
        <v>247</v>
      </c>
      <c r="D56" s="18">
        <f t="shared" ca="1" si="6"/>
        <v>0</v>
      </c>
      <c r="E56" s="18">
        <f t="shared" ca="1" si="6"/>
        <v>472629499.8900134</v>
      </c>
      <c r="F56" s="18">
        <f t="shared" ca="1" si="6"/>
        <v>0</v>
      </c>
      <c r="G56" s="18">
        <f t="shared" ca="1" si="6"/>
        <v>0</v>
      </c>
      <c r="H56" s="18">
        <f t="shared" ca="1" si="6"/>
        <v>0</v>
      </c>
      <c r="I56" s="18">
        <f t="shared" ca="1" si="6"/>
        <v>0</v>
      </c>
      <c r="J56" s="18">
        <f t="shared" ca="1" si="6"/>
        <v>0</v>
      </c>
      <c r="K56" s="19">
        <f t="shared" ca="1" si="1"/>
        <v>472629499.8900134</v>
      </c>
    </row>
    <row r="57" spans="1:11" ht="12.75" customHeight="1">
      <c r="A57" s="55" t="s">
        <v>249</v>
      </c>
      <c r="B57" s="17">
        <v>2007</v>
      </c>
      <c r="C57" s="56" t="s">
        <v>242</v>
      </c>
      <c r="D57" s="18">
        <f t="shared" ca="1" si="6"/>
        <v>0</v>
      </c>
      <c r="E57" s="18">
        <f t="shared" ca="1" si="6"/>
        <v>348378666.8399992</v>
      </c>
      <c r="F57" s="18">
        <f t="shared" ca="1" si="6"/>
        <v>0</v>
      </c>
      <c r="G57" s="18">
        <f t="shared" ca="1" si="6"/>
        <v>0</v>
      </c>
      <c r="H57" s="18">
        <f t="shared" ca="1" si="6"/>
        <v>0</v>
      </c>
      <c r="I57" s="18">
        <f t="shared" ca="1" si="6"/>
        <v>0</v>
      </c>
      <c r="J57" s="18">
        <f t="shared" ca="1" si="6"/>
        <v>0</v>
      </c>
      <c r="K57" s="19">
        <f t="shared" ca="1" si="1"/>
        <v>348378666.8399992</v>
      </c>
    </row>
    <row r="58" spans="1:11" ht="12.75" customHeight="1">
      <c r="A58" s="55" t="s">
        <v>251</v>
      </c>
      <c r="B58" s="17">
        <v>2008</v>
      </c>
      <c r="C58" s="56" t="s">
        <v>242</v>
      </c>
      <c r="D58" s="18">
        <f t="shared" ca="1" si="6"/>
        <v>0</v>
      </c>
      <c r="E58" s="18">
        <f t="shared" ca="1" si="6"/>
        <v>206230088.91</v>
      </c>
      <c r="F58" s="18">
        <f t="shared" ca="1" si="6"/>
        <v>0</v>
      </c>
      <c r="G58" s="18">
        <f t="shared" ca="1" si="6"/>
        <v>0</v>
      </c>
      <c r="H58" s="18">
        <f t="shared" ca="1" si="6"/>
        <v>0</v>
      </c>
      <c r="I58" s="18">
        <f t="shared" ca="1" si="6"/>
        <v>0</v>
      </c>
      <c r="J58" s="18">
        <f t="shared" ca="1" si="6"/>
        <v>0</v>
      </c>
      <c r="K58" s="19">
        <f t="shared" ref="K58" ca="1" si="7">+SUM(D58:J58)</f>
        <v>206230088.91</v>
      </c>
    </row>
    <row r="59" spans="1:11" ht="12.75" customHeight="1">
      <c r="A59" s="55" t="s">
        <v>253</v>
      </c>
      <c r="B59" s="17">
        <v>3001</v>
      </c>
      <c r="C59" s="56" t="s">
        <v>247</v>
      </c>
      <c r="D59" s="18">
        <f t="shared" ca="1" si="6"/>
        <v>9.9999999999999995E-8</v>
      </c>
      <c r="E59" s="18">
        <f t="shared" ca="1" si="6"/>
        <v>17602137309.279499</v>
      </c>
      <c r="F59" s="18">
        <f t="shared" ca="1" si="6"/>
        <v>0</v>
      </c>
      <c r="G59" s="18">
        <f t="shared" ca="1" si="6"/>
        <v>0</v>
      </c>
      <c r="H59" s="18">
        <f t="shared" ca="1" si="6"/>
        <v>0</v>
      </c>
      <c r="I59" s="18">
        <f t="shared" ca="1" si="6"/>
        <v>0</v>
      </c>
      <c r="J59" s="18">
        <f t="shared" ca="1" si="6"/>
        <v>0</v>
      </c>
      <c r="K59" s="19">
        <f t="shared" ref="K59:K72" ca="1" si="8">+SUM(D59:J59)</f>
        <v>17602137309.279499</v>
      </c>
    </row>
    <row r="60" spans="1:11" ht="12.75" customHeight="1">
      <c r="A60" s="55" t="s">
        <v>255</v>
      </c>
      <c r="B60" s="17">
        <v>3002</v>
      </c>
      <c r="C60" s="56" t="s">
        <v>247</v>
      </c>
      <c r="D60" s="18">
        <f t="shared" ca="1" si="6"/>
        <v>0</v>
      </c>
      <c r="E60" s="18">
        <f t="shared" ca="1" si="6"/>
        <v>2332942231.2699995</v>
      </c>
      <c r="F60" s="18">
        <f t="shared" ca="1" si="6"/>
        <v>0</v>
      </c>
      <c r="G60" s="18">
        <f t="shared" ca="1" si="6"/>
        <v>0</v>
      </c>
      <c r="H60" s="18">
        <f t="shared" ca="1" si="6"/>
        <v>0</v>
      </c>
      <c r="I60" s="18">
        <f t="shared" ca="1" si="6"/>
        <v>0</v>
      </c>
      <c r="J60" s="18">
        <f t="shared" ca="1" si="6"/>
        <v>0</v>
      </c>
      <c r="K60" s="19">
        <f t="shared" ca="1" si="8"/>
        <v>2332942231.2699995</v>
      </c>
    </row>
    <row r="61" spans="1:11" ht="12.75" customHeight="1">
      <c r="A61" s="55" t="s">
        <v>257</v>
      </c>
      <c r="B61" s="17">
        <v>3003</v>
      </c>
      <c r="C61" s="56" t="s">
        <v>247</v>
      </c>
      <c r="D61" s="18">
        <f t="shared" ca="1" si="6"/>
        <v>0</v>
      </c>
      <c r="E61" s="18">
        <f t="shared" ca="1" si="6"/>
        <v>16549684486.230333</v>
      </c>
      <c r="F61" s="18">
        <f t="shared" ca="1" si="6"/>
        <v>0</v>
      </c>
      <c r="G61" s="18">
        <f t="shared" ca="1" si="6"/>
        <v>0</v>
      </c>
      <c r="H61" s="18">
        <f t="shared" ca="1" si="6"/>
        <v>0</v>
      </c>
      <c r="I61" s="18">
        <f t="shared" ca="1" si="6"/>
        <v>0</v>
      </c>
      <c r="J61" s="18">
        <f t="shared" ca="1" si="6"/>
        <v>0</v>
      </c>
      <c r="K61" s="19">
        <f t="shared" ca="1" si="8"/>
        <v>16549684486.230333</v>
      </c>
    </row>
    <row r="62" spans="1:11" ht="12.75" customHeight="1">
      <c r="A62" s="55" t="s">
        <v>259</v>
      </c>
      <c r="B62" s="17">
        <v>3004</v>
      </c>
      <c r="C62" s="56" t="s">
        <v>247</v>
      </c>
      <c r="D62" s="18">
        <f t="shared" ca="1" si="6"/>
        <v>46505905.10999997</v>
      </c>
      <c r="E62" s="18">
        <f t="shared" ca="1" si="6"/>
        <v>15862114924.199974</v>
      </c>
      <c r="F62" s="18">
        <f t="shared" ca="1" si="6"/>
        <v>0</v>
      </c>
      <c r="G62" s="18">
        <f t="shared" ca="1" si="6"/>
        <v>0</v>
      </c>
      <c r="H62" s="18">
        <f t="shared" ca="1" si="6"/>
        <v>0</v>
      </c>
      <c r="I62" s="18">
        <f t="shared" ca="1" si="6"/>
        <v>0</v>
      </c>
      <c r="J62" s="18">
        <f t="shared" ca="1" si="6"/>
        <v>0</v>
      </c>
      <c r="K62" s="19">
        <f t="shared" ca="1" si="8"/>
        <v>15908620829.309975</v>
      </c>
    </row>
    <row r="63" spans="1:11" ht="12.75" customHeight="1">
      <c r="A63" s="55" t="s">
        <v>261</v>
      </c>
      <c r="B63" s="17">
        <v>3005</v>
      </c>
      <c r="C63" s="56" t="s">
        <v>247</v>
      </c>
      <c r="D63" s="18">
        <f t="shared" ca="1" si="6"/>
        <v>0</v>
      </c>
      <c r="E63" s="18">
        <f t="shared" ca="1" si="6"/>
        <v>1220770355.4698315</v>
      </c>
      <c r="F63" s="18">
        <f t="shared" ca="1" si="6"/>
        <v>0</v>
      </c>
      <c r="G63" s="18">
        <f t="shared" ca="1" si="6"/>
        <v>0</v>
      </c>
      <c r="H63" s="18">
        <f t="shared" ca="1" si="6"/>
        <v>0</v>
      </c>
      <c r="I63" s="18">
        <f t="shared" ca="1" si="6"/>
        <v>0</v>
      </c>
      <c r="J63" s="18">
        <f t="shared" ca="1" si="6"/>
        <v>0</v>
      </c>
      <c r="K63" s="19">
        <f t="shared" ca="1" si="8"/>
        <v>1220770355.4698315</v>
      </c>
    </row>
    <row r="64" spans="1:11" ht="12.75" customHeight="1">
      <c r="A64" s="55" t="s">
        <v>263</v>
      </c>
      <c r="B64" s="17">
        <v>3006</v>
      </c>
      <c r="C64" s="56" t="s">
        <v>247</v>
      </c>
      <c r="D64" s="18">
        <f t="shared" ca="1" si="6"/>
        <v>0</v>
      </c>
      <c r="E64" s="18">
        <f t="shared" ca="1" si="6"/>
        <v>20848079336.709999</v>
      </c>
      <c r="F64" s="18">
        <f t="shared" ca="1" si="6"/>
        <v>0</v>
      </c>
      <c r="G64" s="18">
        <f t="shared" ca="1" si="6"/>
        <v>0</v>
      </c>
      <c r="H64" s="18">
        <f t="shared" ca="1" si="6"/>
        <v>0</v>
      </c>
      <c r="I64" s="18">
        <f t="shared" ca="1" si="6"/>
        <v>0</v>
      </c>
      <c r="J64" s="18">
        <f t="shared" ca="1" si="6"/>
        <v>0</v>
      </c>
      <c r="K64" s="19">
        <f t="shared" ca="1" si="8"/>
        <v>20848079336.709999</v>
      </c>
    </row>
    <row r="65" spans="1:11" ht="12.75" customHeight="1">
      <c r="A65" s="55" t="s">
        <v>265</v>
      </c>
      <c r="B65" s="17">
        <v>3007</v>
      </c>
      <c r="C65" s="56" t="s">
        <v>247</v>
      </c>
      <c r="D65" s="18">
        <f t="shared" ca="1" si="6"/>
        <v>0</v>
      </c>
      <c r="E65" s="18">
        <f t="shared" ca="1" si="6"/>
        <v>319923308.91000003</v>
      </c>
      <c r="F65" s="18">
        <f t="shared" ca="1" si="6"/>
        <v>0</v>
      </c>
      <c r="G65" s="18">
        <f t="shared" ca="1" si="6"/>
        <v>0</v>
      </c>
      <c r="H65" s="18">
        <f t="shared" ca="1" si="6"/>
        <v>0</v>
      </c>
      <c r="I65" s="18">
        <f t="shared" ca="1" si="6"/>
        <v>0</v>
      </c>
      <c r="J65" s="18">
        <f t="shared" ca="1" si="6"/>
        <v>0</v>
      </c>
      <c r="K65" s="19">
        <f t="shared" ca="1" si="8"/>
        <v>319923308.91000003</v>
      </c>
    </row>
    <row r="66" spans="1:11" ht="12.75" customHeight="1">
      <c r="A66" s="55" t="s">
        <v>267</v>
      </c>
      <c r="B66" s="17">
        <v>3008</v>
      </c>
      <c r="C66" s="56" t="s">
        <v>247</v>
      </c>
      <c r="D66" s="18">
        <f t="shared" ca="1" si="6"/>
        <v>0</v>
      </c>
      <c r="E66" s="18">
        <f t="shared" ca="1" si="6"/>
        <v>2608100023.4299998</v>
      </c>
      <c r="F66" s="18">
        <f t="shared" ca="1" si="6"/>
        <v>0</v>
      </c>
      <c r="G66" s="18">
        <f t="shared" ca="1" si="6"/>
        <v>0</v>
      </c>
      <c r="H66" s="18">
        <f t="shared" ca="1" si="6"/>
        <v>0</v>
      </c>
      <c r="I66" s="18">
        <f t="shared" ca="1" si="6"/>
        <v>0</v>
      </c>
      <c r="J66" s="18">
        <f t="shared" ca="1" si="6"/>
        <v>0</v>
      </c>
      <c r="K66" s="19">
        <f t="shared" ca="1" si="8"/>
        <v>2608100023.4299998</v>
      </c>
    </row>
    <row r="67" spans="1:11" ht="12.75" customHeight="1">
      <c r="A67" s="55" t="s">
        <v>269</v>
      </c>
      <c r="B67" s="17">
        <v>3009</v>
      </c>
      <c r="C67" s="56" t="s">
        <v>247</v>
      </c>
      <c r="D67" s="18">
        <f t="shared" ca="1" si="6"/>
        <v>0</v>
      </c>
      <c r="E67" s="18">
        <f t="shared" ca="1" si="6"/>
        <v>13531134905.370264</v>
      </c>
      <c r="F67" s="18">
        <f t="shared" ca="1" si="6"/>
        <v>0</v>
      </c>
      <c r="G67" s="18">
        <f t="shared" ca="1" si="6"/>
        <v>0</v>
      </c>
      <c r="H67" s="18">
        <f t="shared" ca="1" si="6"/>
        <v>0</v>
      </c>
      <c r="I67" s="18">
        <f t="shared" ca="1" si="6"/>
        <v>0</v>
      </c>
      <c r="J67" s="18">
        <f t="shared" ca="1" si="6"/>
        <v>0</v>
      </c>
      <c r="K67" s="19">
        <f t="shared" ca="1" si="8"/>
        <v>13531134905.370264</v>
      </c>
    </row>
    <row r="68" spans="1:11" ht="12.75" customHeight="1">
      <c r="A68" s="55" t="s">
        <v>271</v>
      </c>
      <c r="B68" s="17">
        <v>3011</v>
      </c>
      <c r="C68" s="56" t="s">
        <v>247</v>
      </c>
      <c r="D68" s="18">
        <f t="shared" ca="1" si="6"/>
        <v>0</v>
      </c>
      <c r="E68" s="18">
        <f t="shared" ca="1" si="6"/>
        <v>3727597814.436039</v>
      </c>
      <c r="F68" s="18">
        <f t="shared" ca="1" si="6"/>
        <v>0</v>
      </c>
      <c r="G68" s="18">
        <f t="shared" ca="1" si="6"/>
        <v>0</v>
      </c>
      <c r="H68" s="18">
        <f t="shared" ca="1" si="6"/>
        <v>0</v>
      </c>
      <c r="I68" s="18">
        <f t="shared" ca="1" si="6"/>
        <v>0</v>
      </c>
      <c r="J68" s="18">
        <f t="shared" ca="1" si="6"/>
        <v>0</v>
      </c>
      <c r="K68" s="19">
        <f t="shared" ca="1" si="8"/>
        <v>3727597814.436039</v>
      </c>
    </row>
    <row r="69" spans="1:11" ht="12.75" customHeight="1">
      <c r="A69" s="55" t="s">
        <v>273</v>
      </c>
      <c r="B69" s="17">
        <v>3012</v>
      </c>
      <c r="C69" s="56" t="s">
        <v>247</v>
      </c>
      <c r="D69" s="18">
        <f t="shared" ca="1" si="6"/>
        <v>0</v>
      </c>
      <c r="E69" s="18">
        <f t="shared" ca="1" si="6"/>
        <v>16670621235.709999</v>
      </c>
      <c r="F69" s="18">
        <f t="shared" ca="1" si="6"/>
        <v>0</v>
      </c>
      <c r="G69" s="18">
        <f t="shared" ca="1" si="6"/>
        <v>0</v>
      </c>
      <c r="H69" s="18">
        <f t="shared" ca="1" si="6"/>
        <v>0</v>
      </c>
      <c r="I69" s="18">
        <f t="shared" ca="1" si="6"/>
        <v>0</v>
      </c>
      <c r="J69" s="18">
        <f t="shared" ca="1" si="6"/>
        <v>0</v>
      </c>
      <c r="K69" s="19">
        <f t="shared" ca="1" si="8"/>
        <v>16670621235.709999</v>
      </c>
    </row>
    <row r="70" spans="1:11" ht="12.75" customHeight="1">
      <c r="A70" s="55" t="s">
        <v>275</v>
      </c>
      <c r="B70" s="17">
        <v>3016</v>
      </c>
      <c r="C70" s="56" t="s">
        <v>247</v>
      </c>
      <c r="D70" s="18">
        <f t="shared" ca="1" si="6"/>
        <v>0</v>
      </c>
      <c r="E70" s="18">
        <f t="shared" ca="1" si="6"/>
        <v>840257904.52998602</v>
      </c>
      <c r="F70" s="18">
        <f t="shared" ca="1" si="6"/>
        <v>0</v>
      </c>
      <c r="G70" s="18">
        <f t="shared" ca="1" si="6"/>
        <v>0</v>
      </c>
      <c r="H70" s="18">
        <f t="shared" ca="1" si="6"/>
        <v>0</v>
      </c>
      <c r="I70" s="18">
        <f t="shared" ca="1" si="6"/>
        <v>0</v>
      </c>
      <c r="J70" s="18">
        <f t="shared" ca="1" si="6"/>
        <v>0</v>
      </c>
      <c r="K70" s="19">
        <f t="shared" ca="1" si="8"/>
        <v>840257904.52998602</v>
      </c>
    </row>
    <row r="71" spans="1:11" ht="12.75" customHeight="1">
      <c r="A71" s="55" t="s">
        <v>277</v>
      </c>
      <c r="B71" s="17">
        <v>3017</v>
      </c>
      <c r="C71" s="56" t="s">
        <v>247</v>
      </c>
      <c r="D71" s="18">
        <f t="shared" ref="D71:J72" ca="1" si="9">IFERROR(IF($C$2="Yurtiçi",INDIRECT("'"&amp;$B$2&amp;"'!"&amp;ADDRESS(MATCH($B71,INDIRECT("'"&amp;$B$2&amp;"'!$B$1:$B$1095"),0),MATCH(D$5,INDIRECT("'"&amp;$B$2&amp;"'!5:5"),0))),IF($C$2="Yurtdışı",INDIRECT("'"&amp;$B$2&amp;"'!"&amp;ADDRESS(MATCH($B71,INDIRECT("'"&amp;$B$2&amp;"'!$B$1:$B$1095"),0),MATCH(D$5,INDIRECT("'"&amp;$B$2&amp;"'!5:5"),0)+1)),INDIRECT("'"&amp;$B$2&amp;"'!"&amp;ADDRESS(MATCH($B71,INDIRECT("'"&amp;$B$2&amp;"'!$B$1:$B$1095"),0),MATCH(D$5,INDIRECT("'"&amp;$B$2&amp;"'!5:5"),0)))+INDIRECT("'"&amp;$B$2&amp;"'!"&amp;ADDRESS(MATCH($B71,INDIRECT("'"&amp;$B$2&amp;"'!$B$1:$B$1095"),0),MATCH(D$5,INDIRECT("'"&amp;$B$2&amp;"'!5:5"),0)+1)))),0)</f>
        <v>0</v>
      </c>
      <c r="E71" s="18">
        <f t="shared" ca="1" si="9"/>
        <v>12988068289.5105</v>
      </c>
      <c r="F71" s="18">
        <f t="shared" ca="1" si="9"/>
        <v>0</v>
      </c>
      <c r="G71" s="18">
        <f t="shared" ca="1" si="9"/>
        <v>0</v>
      </c>
      <c r="H71" s="18">
        <f t="shared" ca="1" si="9"/>
        <v>0</v>
      </c>
      <c r="I71" s="18">
        <f t="shared" ca="1" si="9"/>
        <v>0</v>
      </c>
      <c r="J71" s="18">
        <f t="shared" ca="1" si="9"/>
        <v>0</v>
      </c>
      <c r="K71" s="19">
        <f t="shared" ca="1" si="8"/>
        <v>12988068289.5105</v>
      </c>
    </row>
    <row r="72" spans="1:11" ht="12.75" customHeight="1">
      <c r="A72" s="55" t="s">
        <v>279</v>
      </c>
      <c r="B72" s="17">
        <v>3018</v>
      </c>
      <c r="C72" s="56" t="s">
        <v>247</v>
      </c>
      <c r="D72" s="18">
        <f t="shared" ca="1" si="9"/>
        <v>0</v>
      </c>
      <c r="E72" s="18">
        <f t="shared" ca="1" si="9"/>
        <v>26846247751.565273</v>
      </c>
      <c r="F72" s="18">
        <f t="shared" ca="1" si="9"/>
        <v>0</v>
      </c>
      <c r="G72" s="18">
        <f t="shared" ca="1" si="9"/>
        <v>0</v>
      </c>
      <c r="H72" s="18">
        <f t="shared" ca="1" si="9"/>
        <v>0</v>
      </c>
      <c r="I72" s="18">
        <f t="shared" ca="1" si="9"/>
        <v>0</v>
      </c>
      <c r="J72" s="18">
        <f t="shared" ca="1" si="9"/>
        <v>0</v>
      </c>
      <c r="K72" s="19">
        <f t="shared" ca="1" si="8"/>
        <v>26846247751.565273</v>
      </c>
    </row>
    <row r="73" spans="1:11" ht="13.8">
      <c r="A73" s="57" t="s">
        <v>281</v>
      </c>
      <c r="B73" s="47">
        <v>9000</v>
      </c>
      <c r="C73" s="56" t="s">
        <v>282</v>
      </c>
      <c r="D73" s="48">
        <f t="shared" ref="D73:K73" ca="1" si="10">SUMIF($C$7:$C$72,"HD",D$7:D$72)</f>
        <v>0</v>
      </c>
      <c r="E73" s="48">
        <f t="shared" ca="1" si="10"/>
        <v>0</v>
      </c>
      <c r="F73" s="48">
        <f t="shared" ca="1" si="10"/>
        <v>0</v>
      </c>
      <c r="G73" s="48">
        <f t="shared" ca="1" si="10"/>
        <v>0</v>
      </c>
      <c r="H73" s="48">
        <f t="shared" ca="1" si="10"/>
        <v>0</v>
      </c>
      <c r="I73" s="48">
        <f t="shared" ca="1" si="10"/>
        <v>0</v>
      </c>
      <c r="J73" s="48">
        <f t="shared" ca="1" si="10"/>
        <v>0</v>
      </c>
      <c r="K73" s="48">
        <f t="shared" ca="1" si="10"/>
        <v>0</v>
      </c>
    </row>
    <row r="74" spans="1:11" ht="13.8">
      <c r="A74" s="57" t="s">
        <v>284</v>
      </c>
      <c r="B74" s="47">
        <v>9001</v>
      </c>
      <c r="C74" s="56" t="s">
        <v>285</v>
      </c>
      <c r="D74" s="48">
        <f t="shared" ref="D74:K74" ca="1" si="11">SUMIF($C$7:$C$72,"H",D$7:D$72)+SUMIF($C$7:$C$72,"E",D$7:D$72)</f>
        <v>46505905.110000066</v>
      </c>
      <c r="E74" s="48">
        <f t="shared" ca="1" si="11"/>
        <v>156035529724.56284</v>
      </c>
      <c r="F74" s="48">
        <f t="shared" ca="1" si="11"/>
        <v>0</v>
      </c>
      <c r="G74" s="48">
        <f t="shared" ca="1" si="11"/>
        <v>0</v>
      </c>
      <c r="H74" s="48">
        <f t="shared" ca="1" si="11"/>
        <v>0</v>
      </c>
      <c r="I74" s="48">
        <f t="shared" ca="1" si="11"/>
        <v>0</v>
      </c>
      <c r="J74" s="48">
        <f t="shared" ca="1" si="11"/>
        <v>0</v>
      </c>
      <c r="K74" s="48">
        <f t="shared" ca="1" si="11"/>
        <v>156082035629.67285</v>
      </c>
    </row>
    <row r="75" spans="1:11" ht="13.8">
      <c r="A75" s="57" t="s">
        <v>287</v>
      </c>
      <c r="B75" s="47">
        <v>9003</v>
      </c>
      <c r="C75" s="56" t="s">
        <v>288</v>
      </c>
      <c r="D75" s="48">
        <f t="shared" ref="D75:K75" ca="1" si="12">D73+D74</f>
        <v>46505905.110000066</v>
      </c>
      <c r="E75" s="48">
        <f t="shared" ca="1" si="12"/>
        <v>156035529724.56284</v>
      </c>
      <c r="F75" s="48">
        <f t="shared" ca="1" si="12"/>
        <v>0</v>
      </c>
      <c r="G75" s="48">
        <f t="shared" ca="1" si="12"/>
        <v>0</v>
      </c>
      <c r="H75" s="48">
        <f t="shared" ca="1" si="12"/>
        <v>0</v>
      </c>
      <c r="I75" s="48">
        <f t="shared" ca="1" si="12"/>
        <v>0</v>
      </c>
      <c r="J75" s="48">
        <f t="shared" ca="1" si="12"/>
        <v>0</v>
      </c>
      <c r="K75" s="48">
        <f t="shared" ca="1" si="12"/>
        <v>156082035629.67285</v>
      </c>
    </row>
  </sheetData>
  <mergeCells count="1">
    <mergeCell ref="E2:G2"/>
  </mergeCells>
  <dataValidations count="2">
    <dataValidation type="list" allowBlank="1" showInputMessage="1" showErrorMessage="1" sqref="B2" xr:uid="{4B6B8F5A-6010-47DF-AC95-392C59401E77}">
      <formula1>"Toplam,Direkt,Endirekt"</formula1>
    </dataValidation>
    <dataValidation type="list" allowBlank="1" showInputMessage="1" showErrorMessage="1" sqref="C2" xr:uid="{9D6B657B-1681-4B4F-BCD8-6FE4090C93B0}">
      <formula1>"Toplam,Yurtiçi,Yurtdışı"</formula1>
    </dataValidation>
  </dataValidations>
  <pageMargins left="0.2" right="0.75" top="0.52" bottom="0.52" header="0.5" footer="0.5"/>
  <pageSetup paperSize="9" scale="49" orientation="landscape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248CF-B433-4B21-B6BF-3B23070FBD3B}">
  <dimension ref="A1:HW141"/>
  <sheetViews>
    <sheetView showGridLines="0" zoomScale="80" zoomScaleNormal="80" workbookViewId="0">
      <pane xSplit="3" ySplit="6" topLeftCell="D7" activePane="bottomRight" state="frozen"/>
      <selection activeCell="M100" sqref="M100"/>
      <selection pane="topRight" activeCell="M100" sqref="M100"/>
      <selection pane="bottomLeft" activeCell="M100" sqref="M100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4</v>
      </c>
      <c r="B2" s="2"/>
      <c r="C2" s="2"/>
    </row>
    <row r="3" spans="1:231" ht="15" customHeight="1">
      <c r="A3" s="5" t="s">
        <v>362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112021700.17</v>
      </c>
      <c r="E7" s="19">
        <v>0</v>
      </c>
      <c r="F7" s="18">
        <v>0</v>
      </c>
      <c r="G7" s="18">
        <v>0</v>
      </c>
      <c r="H7" s="18">
        <v>0</v>
      </c>
      <c r="I7" s="18">
        <v>0</v>
      </c>
      <c r="J7" s="18">
        <v>112021700.17</v>
      </c>
      <c r="K7" s="18">
        <v>0</v>
      </c>
      <c r="L7" s="18">
        <v>1522118.6</v>
      </c>
      <c r="M7" s="18">
        <v>0</v>
      </c>
      <c r="N7" s="18">
        <v>0</v>
      </c>
      <c r="O7" s="18">
        <v>0</v>
      </c>
      <c r="P7" s="18">
        <v>87339.01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76048024.25</v>
      </c>
      <c r="AA7" s="18">
        <v>0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22508089.080000002</v>
      </c>
      <c r="AU7" s="18">
        <v>0</v>
      </c>
      <c r="AV7" s="18">
        <v>256750352.91999999</v>
      </c>
      <c r="AW7" s="18">
        <v>0</v>
      </c>
      <c r="AX7" s="18">
        <v>0</v>
      </c>
      <c r="AY7" s="18">
        <v>0</v>
      </c>
      <c r="AZ7" s="18">
        <v>13911697.449999999</v>
      </c>
      <c r="BA7" s="18">
        <v>0</v>
      </c>
      <c r="BB7" s="18">
        <v>0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92045368.219999999</v>
      </c>
      <c r="BW7" s="18">
        <v>0</v>
      </c>
      <c r="BX7" s="18">
        <v>0</v>
      </c>
      <c r="BY7" s="18">
        <v>0</v>
      </c>
      <c r="BZ7" s="18">
        <v>0</v>
      </c>
      <c r="CA7" s="18">
        <v>0</v>
      </c>
      <c r="CB7" s="18">
        <v>4795830.41</v>
      </c>
      <c r="CC7" s="18">
        <v>0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133640728.40000001</v>
      </c>
      <c r="CK7" s="18">
        <v>0</v>
      </c>
      <c r="CL7" s="18">
        <v>0</v>
      </c>
      <c r="CM7" s="18">
        <v>0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102874886.38</v>
      </c>
      <c r="DE7" s="18">
        <v>0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0</v>
      </c>
      <c r="EC7" s="18">
        <v>0</v>
      </c>
      <c r="ED7" s="18">
        <v>22560719.129999999</v>
      </c>
      <c r="EE7" s="18">
        <v>0</v>
      </c>
      <c r="EF7" s="18">
        <v>0</v>
      </c>
      <c r="EG7" s="18">
        <v>0</v>
      </c>
      <c r="EH7" s="18">
        <v>4869862.4000000004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2020788.95</v>
      </c>
      <c r="GI7" s="18">
        <v>0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845657505.36999989</v>
      </c>
      <c r="HW7" s="18">
        <v>0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5742947397.8100004</v>
      </c>
      <c r="E8" s="19">
        <v>0</v>
      </c>
      <c r="F8" s="18">
        <v>1261999119.4200001</v>
      </c>
      <c r="G8" s="18">
        <v>0</v>
      </c>
      <c r="H8" s="18">
        <v>2565439766.5900002</v>
      </c>
      <c r="I8" s="18">
        <v>0</v>
      </c>
      <c r="J8" s="18">
        <v>1915508511.8000002</v>
      </c>
      <c r="K8" s="18">
        <v>0</v>
      </c>
      <c r="L8" s="18">
        <v>843836314.74000001</v>
      </c>
      <c r="M8" s="18">
        <v>0</v>
      </c>
      <c r="N8" s="18">
        <v>1414899481.9200001</v>
      </c>
      <c r="O8" s="18">
        <v>0</v>
      </c>
      <c r="P8" s="18">
        <v>35920187.200000003</v>
      </c>
      <c r="Q8" s="18">
        <v>0</v>
      </c>
      <c r="R8" s="18">
        <v>2386734.58</v>
      </c>
      <c r="S8" s="18">
        <v>0</v>
      </c>
      <c r="T8" s="18">
        <v>0</v>
      </c>
      <c r="U8" s="18">
        <v>0</v>
      </c>
      <c r="V8" s="18">
        <v>821367.74</v>
      </c>
      <c r="W8" s="18">
        <v>0</v>
      </c>
      <c r="X8" s="18">
        <v>0</v>
      </c>
      <c r="Y8" s="18">
        <v>0</v>
      </c>
      <c r="Z8" s="18">
        <v>381947362.45999998</v>
      </c>
      <c r="AA8" s="18">
        <v>0</v>
      </c>
      <c r="AB8" s="18">
        <v>0</v>
      </c>
      <c r="AC8" s="18">
        <v>0</v>
      </c>
      <c r="AD8" s="18">
        <v>294321717.62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4229246300.9499998</v>
      </c>
      <c r="AK8" s="18">
        <v>0</v>
      </c>
      <c r="AL8" s="18">
        <v>0</v>
      </c>
      <c r="AM8" s="18">
        <v>0</v>
      </c>
      <c r="AN8" s="18">
        <v>880450200.75999999</v>
      </c>
      <c r="AO8" s="18">
        <v>0</v>
      </c>
      <c r="AP8" s="18">
        <v>3038666572.04</v>
      </c>
      <c r="AQ8" s="18">
        <v>0</v>
      </c>
      <c r="AR8" s="18">
        <v>365104.58</v>
      </c>
      <c r="AS8" s="18">
        <v>0</v>
      </c>
      <c r="AT8" s="18">
        <v>138394127.25999999</v>
      </c>
      <c r="AU8" s="18">
        <v>0</v>
      </c>
      <c r="AV8" s="18">
        <v>323537372.22000003</v>
      </c>
      <c r="AW8" s="18">
        <v>0</v>
      </c>
      <c r="AX8" s="18">
        <v>98411.350000000093</v>
      </c>
      <c r="AY8" s="18">
        <v>0</v>
      </c>
      <c r="AZ8" s="18">
        <v>0</v>
      </c>
      <c r="BA8" s="18">
        <v>0</v>
      </c>
      <c r="BB8" s="18">
        <v>61512085.299999997</v>
      </c>
      <c r="BC8" s="18">
        <v>0</v>
      </c>
      <c r="BD8" s="18">
        <v>354587145.20999753</v>
      </c>
      <c r="BE8" s="18">
        <v>0</v>
      </c>
      <c r="BF8" s="18">
        <v>0</v>
      </c>
      <c r="BG8" s="18">
        <v>0</v>
      </c>
      <c r="BH8" s="18">
        <v>30089358.760000002</v>
      </c>
      <c r="BI8" s="18">
        <v>0</v>
      </c>
      <c r="BJ8" s="18">
        <v>26815132.829999998</v>
      </c>
      <c r="BK8" s="18">
        <v>0</v>
      </c>
      <c r="BL8" s="18">
        <v>37079866.579999998</v>
      </c>
      <c r="BM8" s="18">
        <v>0</v>
      </c>
      <c r="BN8" s="18">
        <v>0</v>
      </c>
      <c r="BO8" s="18">
        <v>0</v>
      </c>
      <c r="BP8" s="18">
        <v>1884419.52</v>
      </c>
      <c r="BQ8" s="18">
        <v>0</v>
      </c>
      <c r="BR8" s="18">
        <v>777328.87</v>
      </c>
      <c r="BS8" s="18">
        <v>0</v>
      </c>
      <c r="BT8" s="18">
        <v>0</v>
      </c>
      <c r="BU8" s="18">
        <v>0</v>
      </c>
      <c r="BV8" s="18">
        <v>174639052.03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11378324.039999999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325740368.94999999</v>
      </c>
      <c r="DA8" s="18">
        <v>0</v>
      </c>
      <c r="DB8" s="18">
        <v>0</v>
      </c>
      <c r="DC8" s="18">
        <v>0</v>
      </c>
      <c r="DD8" s="18">
        <v>122759033.08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12797933.68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43655773.780000001</v>
      </c>
      <c r="DW8" s="18">
        <v>0</v>
      </c>
      <c r="DX8" s="18">
        <v>18269113.34</v>
      </c>
      <c r="DY8" s="18">
        <v>0</v>
      </c>
      <c r="DZ8" s="18">
        <v>0</v>
      </c>
      <c r="EA8" s="18">
        <v>0</v>
      </c>
      <c r="EB8" s="18">
        <v>3069732147.98</v>
      </c>
      <c r="EC8" s="18">
        <v>0</v>
      </c>
      <c r="ED8" s="18">
        <v>14189598.73</v>
      </c>
      <c r="EE8" s="18">
        <v>0</v>
      </c>
      <c r="EF8" s="18">
        <v>295656550.84000003</v>
      </c>
      <c r="EG8" s="18">
        <v>0</v>
      </c>
      <c r="EH8" s="18">
        <v>217086968.31999999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95693683.230000004</v>
      </c>
      <c r="EO8" s="18">
        <v>0</v>
      </c>
      <c r="EP8" s="18">
        <v>0</v>
      </c>
      <c r="EQ8" s="18">
        <v>0</v>
      </c>
      <c r="ER8" s="18">
        <v>105458.75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2243534.5299999998</v>
      </c>
      <c r="EY8" s="18">
        <v>0</v>
      </c>
      <c r="EZ8" s="18">
        <v>195695361.75</v>
      </c>
      <c r="FA8" s="18">
        <v>0</v>
      </c>
      <c r="FB8" s="18">
        <v>0</v>
      </c>
      <c r="FC8" s="18">
        <v>0</v>
      </c>
      <c r="FD8" s="18">
        <v>4446961.01</v>
      </c>
      <c r="FE8" s="18">
        <v>0</v>
      </c>
      <c r="FF8" s="18">
        <v>1444739.79</v>
      </c>
      <c r="FG8" s="18">
        <v>0</v>
      </c>
      <c r="FH8" s="18">
        <v>0</v>
      </c>
      <c r="FI8" s="18">
        <v>0</v>
      </c>
      <c r="FJ8" s="18">
        <v>1579563.39</v>
      </c>
      <c r="FK8" s="18">
        <v>0</v>
      </c>
      <c r="FL8" s="18">
        <v>479265.13</v>
      </c>
      <c r="FM8" s="18">
        <v>0</v>
      </c>
      <c r="FN8" s="18">
        <v>325324921.21999991</v>
      </c>
      <c r="FO8" s="18">
        <v>0</v>
      </c>
      <c r="FP8" s="19">
        <v>4833268535.4599991</v>
      </c>
      <c r="FQ8" s="19">
        <v>0</v>
      </c>
      <c r="FR8" s="18">
        <v>2832792.12</v>
      </c>
      <c r="FS8" s="18">
        <v>0</v>
      </c>
      <c r="FT8" s="18">
        <v>734323.58000000007</v>
      </c>
      <c r="FU8" s="18">
        <v>0</v>
      </c>
      <c r="FV8" s="19">
        <v>1696704823.27</v>
      </c>
      <c r="FW8" s="19">
        <v>0</v>
      </c>
      <c r="FX8" s="18">
        <v>145780239.28</v>
      </c>
      <c r="FY8" s="18">
        <v>0</v>
      </c>
      <c r="FZ8" s="18">
        <v>1550924583.99</v>
      </c>
      <c r="GA8" s="18">
        <v>0</v>
      </c>
      <c r="GB8" s="19">
        <v>3132996596.4899993</v>
      </c>
      <c r="GC8" s="19">
        <v>0</v>
      </c>
      <c r="GD8" s="18">
        <v>797138473.13999987</v>
      </c>
      <c r="GE8" s="18">
        <v>0</v>
      </c>
      <c r="GF8" s="18">
        <v>2335858123.3499994</v>
      </c>
      <c r="GG8" s="18">
        <v>0</v>
      </c>
      <c r="GH8" s="18">
        <v>76244884.619999245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27683015763.950001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6227442051.1449995</v>
      </c>
      <c r="E9" s="19">
        <v>0</v>
      </c>
      <c r="F9" s="18">
        <v>2054710934.1999996</v>
      </c>
      <c r="G9" s="18">
        <v>0</v>
      </c>
      <c r="H9" s="18">
        <v>2263813413.8510003</v>
      </c>
      <c r="I9" s="18">
        <v>0</v>
      </c>
      <c r="J9" s="18">
        <v>1908917703.0939996</v>
      </c>
      <c r="K9" s="18">
        <v>0</v>
      </c>
      <c r="L9" s="18">
        <v>570008322</v>
      </c>
      <c r="M9" s="18">
        <v>0</v>
      </c>
      <c r="N9" s="18">
        <v>1143062078.27</v>
      </c>
      <c r="O9" s="18">
        <v>0</v>
      </c>
      <c r="P9" s="18">
        <v>7370887.1200000001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407231.22</v>
      </c>
      <c r="W9" s="18">
        <v>0</v>
      </c>
      <c r="X9" s="18">
        <v>0</v>
      </c>
      <c r="Y9" s="18">
        <v>0</v>
      </c>
      <c r="Z9" s="18">
        <v>593317434.74000001</v>
      </c>
      <c r="AA9" s="18">
        <v>0</v>
      </c>
      <c r="AB9" s="18">
        <v>0</v>
      </c>
      <c r="AC9" s="18">
        <v>0</v>
      </c>
      <c r="AD9" s="18">
        <v>341760174.95999998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11752795347.480001</v>
      </c>
      <c r="AK9" s="18">
        <v>0</v>
      </c>
      <c r="AL9" s="18">
        <v>140872571.71000001</v>
      </c>
      <c r="AM9" s="18">
        <v>0</v>
      </c>
      <c r="AN9" s="18">
        <v>1312582004.3200002</v>
      </c>
      <c r="AO9" s="18">
        <v>0</v>
      </c>
      <c r="AP9" s="18">
        <v>8274364814.9800005</v>
      </c>
      <c r="AQ9" s="18">
        <v>0</v>
      </c>
      <c r="AR9" s="18">
        <v>14765678.93</v>
      </c>
      <c r="AS9" s="18">
        <v>0</v>
      </c>
      <c r="AT9" s="18">
        <v>157980477.09999999</v>
      </c>
      <c r="AU9" s="18">
        <v>0</v>
      </c>
      <c r="AV9" s="18">
        <v>148307432.47999999</v>
      </c>
      <c r="AW9" s="18">
        <v>0</v>
      </c>
      <c r="AX9" s="18">
        <v>214462.76</v>
      </c>
      <c r="AY9" s="18">
        <v>0</v>
      </c>
      <c r="AZ9" s="18">
        <v>0</v>
      </c>
      <c r="BA9" s="18">
        <v>0</v>
      </c>
      <c r="BB9" s="18">
        <v>4429409.71</v>
      </c>
      <c r="BC9" s="18">
        <v>0</v>
      </c>
      <c r="BD9" s="18">
        <v>233824212.33000001</v>
      </c>
      <c r="BE9" s="18">
        <v>0</v>
      </c>
      <c r="BF9" s="18">
        <v>0</v>
      </c>
      <c r="BG9" s="18">
        <v>0</v>
      </c>
      <c r="BH9" s="18">
        <v>118716801.63000001</v>
      </c>
      <c r="BI9" s="18">
        <v>0</v>
      </c>
      <c r="BJ9" s="18">
        <v>11109063.9</v>
      </c>
      <c r="BK9" s="18">
        <v>0</v>
      </c>
      <c r="BL9" s="18">
        <v>21734110.700000003</v>
      </c>
      <c r="BM9" s="18">
        <v>0</v>
      </c>
      <c r="BN9" s="18">
        <v>13188998.520000001</v>
      </c>
      <c r="BO9" s="18">
        <v>0</v>
      </c>
      <c r="BP9" s="18">
        <v>16448578.449999999</v>
      </c>
      <c r="BQ9" s="18">
        <v>0</v>
      </c>
      <c r="BR9" s="18">
        <v>1390044.68</v>
      </c>
      <c r="BS9" s="18">
        <v>0</v>
      </c>
      <c r="BT9" s="18">
        <v>0</v>
      </c>
      <c r="BU9" s="18">
        <v>0</v>
      </c>
      <c r="BV9" s="18">
        <v>91627194.269999996</v>
      </c>
      <c r="BW9" s="18">
        <v>0</v>
      </c>
      <c r="BX9" s="18">
        <v>392706.11000000004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392914112.11000001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18755715.399999999</v>
      </c>
      <c r="DW9" s="18">
        <v>0</v>
      </c>
      <c r="DX9" s="18">
        <v>3622865.59</v>
      </c>
      <c r="DY9" s="18">
        <v>0</v>
      </c>
      <c r="DZ9" s="18">
        <v>0</v>
      </c>
      <c r="EA9" s="18">
        <v>0</v>
      </c>
      <c r="EB9" s="18">
        <v>1006367446.98</v>
      </c>
      <c r="EC9" s="18">
        <v>0</v>
      </c>
      <c r="ED9" s="18">
        <v>102825799.25</v>
      </c>
      <c r="EE9" s="18">
        <v>0</v>
      </c>
      <c r="EF9" s="18">
        <v>96532522.340000004</v>
      </c>
      <c r="EG9" s="18">
        <v>0</v>
      </c>
      <c r="EH9" s="18">
        <v>219768684.72000003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132603164.65000001</v>
      </c>
      <c r="EO9" s="18">
        <v>0</v>
      </c>
      <c r="EP9" s="18">
        <v>0</v>
      </c>
      <c r="EQ9" s="18">
        <v>0</v>
      </c>
      <c r="ER9" s="18">
        <v>2492.3000000000002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2398169.54</v>
      </c>
      <c r="EY9" s="18">
        <v>0</v>
      </c>
      <c r="EZ9" s="18">
        <v>52781744.100000001</v>
      </c>
      <c r="FA9" s="18">
        <v>0</v>
      </c>
      <c r="FB9" s="18">
        <v>29595284.539999999</v>
      </c>
      <c r="FC9" s="18">
        <v>0</v>
      </c>
      <c r="FD9" s="18">
        <v>58308767.699999996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51446.86</v>
      </c>
      <c r="FM9" s="18">
        <v>0</v>
      </c>
      <c r="FN9" s="18">
        <v>0</v>
      </c>
      <c r="FO9" s="18">
        <v>0</v>
      </c>
      <c r="FP9" s="19">
        <v>62871047766.790001</v>
      </c>
      <c r="FQ9" s="19">
        <v>0</v>
      </c>
      <c r="FR9" s="18">
        <v>0</v>
      </c>
      <c r="FS9" s="18">
        <v>0</v>
      </c>
      <c r="FT9" s="18">
        <v>15938018.07</v>
      </c>
      <c r="FU9" s="18">
        <v>0</v>
      </c>
      <c r="FV9" s="19">
        <v>19679713833.159164</v>
      </c>
      <c r="FW9" s="19">
        <v>0</v>
      </c>
      <c r="FX9" s="18">
        <v>3771014156.7093835</v>
      </c>
      <c r="FY9" s="18">
        <v>0</v>
      </c>
      <c r="FZ9" s="18">
        <v>15908699676.44978</v>
      </c>
      <c r="GA9" s="18">
        <v>0</v>
      </c>
      <c r="GB9" s="19">
        <v>43175395915.560837</v>
      </c>
      <c r="GC9" s="19">
        <v>0</v>
      </c>
      <c r="GD9" s="18">
        <v>11347017143.940216</v>
      </c>
      <c r="GE9" s="18">
        <v>0</v>
      </c>
      <c r="GF9" s="18">
        <v>31828378771.620621</v>
      </c>
      <c r="GG9" s="18">
        <v>0</v>
      </c>
      <c r="GH9" s="18">
        <v>263818886.66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96449506959.045059</v>
      </c>
      <c r="HW9" s="18">
        <v>0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11054685897.959999</v>
      </c>
      <c r="E10" s="19">
        <v>0</v>
      </c>
      <c r="F10" s="18">
        <v>2387005399.4400001</v>
      </c>
      <c r="G10" s="18">
        <v>0</v>
      </c>
      <c r="H10" s="18">
        <v>4289688888.1399999</v>
      </c>
      <c r="I10" s="18">
        <v>0</v>
      </c>
      <c r="J10" s="18">
        <v>4377991610.3800001</v>
      </c>
      <c r="K10" s="18">
        <v>0</v>
      </c>
      <c r="L10" s="18">
        <v>177343780.81999999</v>
      </c>
      <c r="M10" s="18">
        <v>0</v>
      </c>
      <c r="N10" s="18">
        <v>1437179113.5000501</v>
      </c>
      <c r="O10" s="18">
        <v>0</v>
      </c>
      <c r="P10" s="18">
        <v>59550396.399999999</v>
      </c>
      <c r="Q10" s="18">
        <v>0</v>
      </c>
      <c r="R10" s="18">
        <v>8250413.6600000001</v>
      </c>
      <c r="S10" s="18">
        <v>0</v>
      </c>
      <c r="T10" s="18">
        <v>0</v>
      </c>
      <c r="U10" s="18">
        <v>0</v>
      </c>
      <c r="V10" s="18">
        <v>2371917.16</v>
      </c>
      <c r="W10" s="18">
        <v>0</v>
      </c>
      <c r="X10" s="18">
        <v>0</v>
      </c>
      <c r="Y10" s="18">
        <v>0</v>
      </c>
      <c r="Z10" s="18">
        <v>1331013811.0900099</v>
      </c>
      <c r="AA10" s="18">
        <v>0</v>
      </c>
      <c r="AB10" s="18">
        <v>636903.49</v>
      </c>
      <c r="AC10" s="18">
        <v>0</v>
      </c>
      <c r="AD10" s="18">
        <v>1282191981.4000001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18">
        <v>7899479058.7597399</v>
      </c>
      <c r="AK10" s="18">
        <v>0</v>
      </c>
      <c r="AL10" s="18">
        <v>428220682.38999999</v>
      </c>
      <c r="AM10" s="18">
        <v>0</v>
      </c>
      <c r="AN10" s="18">
        <v>1092900017.53004</v>
      </c>
      <c r="AO10" s="18">
        <v>0</v>
      </c>
      <c r="AP10" s="18">
        <v>12840801214.159201</v>
      </c>
      <c r="AQ10" s="18">
        <v>0</v>
      </c>
      <c r="AR10" s="18">
        <v>76465699.290009603</v>
      </c>
      <c r="AS10" s="18">
        <v>0</v>
      </c>
      <c r="AT10" s="18">
        <v>512343485.89999902</v>
      </c>
      <c r="AU10" s="18">
        <v>0</v>
      </c>
      <c r="AV10" s="18">
        <v>563706700.09040296</v>
      </c>
      <c r="AW10" s="18">
        <v>0</v>
      </c>
      <c r="AX10" s="18">
        <v>452050.46</v>
      </c>
      <c r="AY10" s="18">
        <v>0</v>
      </c>
      <c r="AZ10" s="18">
        <v>0</v>
      </c>
      <c r="BA10" s="18">
        <v>0</v>
      </c>
      <c r="BB10" s="18">
        <v>93775662.619978905</v>
      </c>
      <c r="BC10" s="18">
        <v>0</v>
      </c>
      <c r="BD10" s="18">
        <v>154871485.25994399</v>
      </c>
      <c r="BE10" s="18">
        <v>0</v>
      </c>
      <c r="BF10" s="18">
        <v>20289995.190000001</v>
      </c>
      <c r="BG10" s="18">
        <v>0</v>
      </c>
      <c r="BH10" s="18">
        <v>76046853.949999094</v>
      </c>
      <c r="BI10" s="18">
        <v>0</v>
      </c>
      <c r="BJ10" s="18">
        <v>216804299.13</v>
      </c>
      <c r="BK10" s="18">
        <v>0</v>
      </c>
      <c r="BL10" s="18">
        <v>231169225.47999999</v>
      </c>
      <c r="BM10" s="18">
        <v>0</v>
      </c>
      <c r="BN10" s="18">
        <v>13585697.35</v>
      </c>
      <c r="BO10" s="18">
        <v>0</v>
      </c>
      <c r="BP10" s="18">
        <v>71684742.319999993</v>
      </c>
      <c r="BQ10" s="18">
        <v>0</v>
      </c>
      <c r="BR10" s="18">
        <v>14770955.519999901</v>
      </c>
      <c r="BS10" s="18">
        <v>0</v>
      </c>
      <c r="BT10" s="18">
        <v>0</v>
      </c>
      <c r="BU10" s="18">
        <v>0</v>
      </c>
      <c r="BV10" s="18">
        <v>255942179.97000301</v>
      </c>
      <c r="BW10" s="18">
        <v>0</v>
      </c>
      <c r="BX10" s="18">
        <v>11520706.66</v>
      </c>
      <c r="BY10" s="18">
        <v>0</v>
      </c>
      <c r="BZ10" s="18">
        <v>0</v>
      </c>
      <c r="CA10" s="18">
        <v>0</v>
      </c>
      <c r="CB10" s="18">
        <v>5617535.05999994</v>
      </c>
      <c r="CC10" s="18">
        <v>0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1200820321.1960399</v>
      </c>
      <c r="DE10" s="18">
        <v>0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0</v>
      </c>
      <c r="DP10" s="18">
        <v>4518872.72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65298110.450001299</v>
      </c>
      <c r="DW10" s="18">
        <v>0</v>
      </c>
      <c r="DX10" s="18">
        <v>417255098.80006897</v>
      </c>
      <c r="DY10" s="18">
        <v>0</v>
      </c>
      <c r="DZ10" s="18">
        <v>0</v>
      </c>
      <c r="EA10" s="18">
        <v>0</v>
      </c>
      <c r="EB10" s="18">
        <v>1145386857.79</v>
      </c>
      <c r="EC10" s="18">
        <v>0</v>
      </c>
      <c r="ED10" s="18">
        <v>67235824.319999993</v>
      </c>
      <c r="EE10" s="18">
        <v>0</v>
      </c>
      <c r="EF10" s="18">
        <v>438723661.12</v>
      </c>
      <c r="EG10" s="18">
        <v>0</v>
      </c>
      <c r="EH10" s="18">
        <v>314279299.82997298</v>
      </c>
      <c r="EI10" s="18">
        <v>0</v>
      </c>
      <c r="EJ10" s="18">
        <v>0</v>
      </c>
      <c r="EK10" s="18">
        <v>0</v>
      </c>
      <c r="EL10" s="18">
        <v>0</v>
      </c>
      <c r="EM10" s="18">
        <v>0</v>
      </c>
      <c r="EN10" s="18">
        <v>158572554.06</v>
      </c>
      <c r="EO10" s="18">
        <v>0</v>
      </c>
      <c r="EP10" s="18">
        <v>0</v>
      </c>
      <c r="EQ10" s="18">
        <v>0</v>
      </c>
      <c r="ER10" s="18">
        <v>508694.23</v>
      </c>
      <c r="ES10" s="18">
        <v>0</v>
      </c>
      <c r="ET10" s="18">
        <v>0</v>
      </c>
      <c r="EU10" s="18">
        <v>0</v>
      </c>
      <c r="EV10" s="18">
        <v>0</v>
      </c>
      <c r="EW10" s="18">
        <v>0</v>
      </c>
      <c r="EX10" s="18">
        <v>32862077.469999999</v>
      </c>
      <c r="EY10" s="18">
        <v>0</v>
      </c>
      <c r="EZ10" s="18">
        <v>1151583285.47</v>
      </c>
      <c r="FA10" s="18">
        <v>0</v>
      </c>
      <c r="FB10" s="18">
        <v>172878391.640001</v>
      </c>
      <c r="FC10" s="18">
        <v>0</v>
      </c>
      <c r="FD10" s="18">
        <v>274511916.43000001</v>
      </c>
      <c r="FE10" s="18">
        <v>0</v>
      </c>
      <c r="FF10" s="18">
        <v>0</v>
      </c>
      <c r="FG10" s="18">
        <v>0</v>
      </c>
      <c r="FH10" s="18">
        <v>0</v>
      </c>
      <c r="FI10" s="18">
        <v>0</v>
      </c>
      <c r="FJ10" s="18">
        <v>612760.5</v>
      </c>
      <c r="FK10" s="18">
        <v>0</v>
      </c>
      <c r="FL10" s="18">
        <v>11244073.07</v>
      </c>
      <c r="FM10" s="18">
        <v>0</v>
      </c>
      <c r="FN10" s="18">
        <v>2058238.4099999899</v>
      </c>
      <c r="FO10" s="18">
        <v>0</v>
      </c>
      <c r="FP10" s="19">
        <v>17267722254.798317</v>
      </c>
      <c r="FQ10" s="19">
        <v>0</v>
      </c>
      <c r="FR10" s="18">
        <v>5436543</v>
      </c>
      <c r="FS10" s="18">
        <v>0</v>
      </c>
      <c r="FT10" s="18">
        <v>3500212.7599999001</v>
      </c>
      <c r="FU10" s="18">
        <v>0</v>
      </c>
      <c r="FV10" s="19">
        <v>7313075089.7494936</v>
      </c>
      <c r="FW10" s="19">
        <v>0</v>
      </c>
      <c r="FX10" s="18">
        <v>3215332749.1399584</v>
      </c>
      <c r="FY10" s="18">
        <v>0</v>
      </c>
      <c r="FZ10" s="18">
        <v>4097742340.6095352</v>
      </c>
      <c r="GA10" s="18">
        <v>0</v>
      </c>
      <c r="GB10" s="19">
        <v>9945710409.2888241</v>
      </c>
      <c r="GC10" s="19">
        <v>0</v>
      </c>
      <c r="GD10" s="18">
        <v>4437304753.5909214</v>
      </c>
      <c r="GE10" s="18">
        <v>0</v>
      </c>
      <c r="GF10" s="18">
        <v>5508405655.6979027</v>
      </c>
      <c r="GG10" s="18">
        <v>0</v>
      </c>
      <c r="GH10" s="18">
        <v>88495577.100006506</v>
      </c>
      <c r="GI10" s="18">
        <v>0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62748240331.973785</v>
      </c>
      <c r="HW10" s="18">
        <v>0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31985536.560600001</v>
      </c>
      <c r="E11" s="19">
        <v>0</v>
      </c>
      <c r="F11" s="18">
        <v>16411666.8506</v>
      </c>
      <c r="G11" s="18">
        <v>0</v>
      </c>
      <c r="H11" s="18">
        <v>14694345.43</v>
      </c>
      <c r="I11" s="18">
        <v>0</v>
      </c>
      <c r="J11" s="18">
        <v>879524.28</v>
      </c>
      <c r="K11" s="18">
        <v>0</v>
      </c>
      <c r="L11" s="18">
        <v>0</v>
      </c>
      <c r="M11" s="18">
        <v>0</v>
      </c>
      <c r="N11" s="18">
        <v>559772198.88999999</v>
      </c>
      <c r="O11" s="18">
        <v>0</v>
      </c>
      <c r="P11" s="18">
        <v>0</v>
      </c>
      <c r="Q11" s="18">
        <v>0</v>
      </c>
      <c r="R11" s="18">
        <v>27923519.379999999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103005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6626753515.6450005</v>
      </c>
      <c r="AK11" s="18">
        <v>0</v>
      </c>
      <c r="AL11" s="18">
        <v>40403193.869999997</v>
      </c>
      <c r="AM11" s="18">
        <v>0</v>
      </c>
      <c r="AN11" s="18">
        <v>464443196.74860001</v>
      </c>
      <c r="AO11" s="18">
        <v>0</v>
      </c>
      <c r="AP11" s="18">
        <v>1859030721.8448999</v>
      </c>
      <c r="AQ11" s="18">
        <v>0</v>
      </c>
      <c r="AR11" s="18">
        <v>0</v>
      </c>
      <c r="AS11" s="18">
        <v>0</v>
      </c>
      <c r="AT11" s="18">
        <v>585861.21</v>
      </c>
      <c r="AU11" s="18">
        <v>0</v>
      </c>
      <c r="AV11" s="18">
        <v>9881887.5270000007</v>
      </c>
      <c r="AW11" s="18">
        <v>0</v>
      </c>
      <c r="AX11" s="18">
        <v>952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772774.68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229978.18</v>
      </c>
      <c r="BS11" s="18">
        <v>0</v>
      </c>
      <c r="BT11" s="18">
        <v>0</v>
      </c>
      <c r="BU11" s="18">
        <v>0</v>
      </c>
      <c r="BV11" s="18">
        <v>7220295.2999999998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64554.1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133630238.3523</v>
      </c>
      <c r="CK11" s="18">
        <v>0</v>
      </c>
      <c r="CL11" s="18">
        <v>1685807.1259999999</v>
      </c>
      <c r="CM11" s="18">
        <v>0</v>
      </c>
      <c r="CN11" s="18">
        <v>1136854.8195</v>
      </c>
      <c r="CO11" s="18">
        <v>0</v>
      </c>
      <c r="CP11" s="18">
        <v>0</v>
      </c>
      <c r="CQ11" s="18">
        <v>0</v>
      </c>
      <c r="CR11" s="18">
        <v>736937.9375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39067874.639399998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103744.73699999999</v>
      </c>
      <c r="DU11" s="18">
        <v>0</v>
      </c>
      <c r="DV11" s="18">
        <v>0</v>
      </c>
      <c r="DW11" s="18">
        <v>0</v>
      </c>
      <c r="DX11" s="18">
        <v>956985199.10140002</v>
      </c>
      <c r="DY11" s="18">
        <v>0</v>
      </c>
      <c r="DZ11" s="18">
        <v>0</v>
      </c>
      <c r="EA11" s="18">
        <v>0</v>
      </c>
      <c r="EB11" s="18">
        <v>2126332.1090000002</v>
      </c>
      <c r="EC11" s="18">
        <v>0</v>
      </c>
      <c r="ED11" s="18">
        <v>2026078.79</v>
      </c>
      <c r="EE11" s="18">
        <v>0</v>
      </c>
      <c r="EF11" s="18">
        <v>211547.88</v>
      </c>
      <c r="EG11" s="18">
        <v>0</v>
      </c>
      <c r="EH11" s="18">
        <v>2633968.7820000001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262961.64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3234114.89</v>
      </c>
      <c r="EY11" s="18">
        <v>0</v>
      </c>
      <c r="EZ11" s="18">
        <v>662433638.35000002</v>
      </c>
      <c r="FA11" s="18">
        <v>0</v>
      </c>
      <c r="FB11" s="18">
        <v>0</v>
      </c>
      <c r="FC11" s="18">
        <v>0</v>
      </c>
      <c r="FD11" s="18">
        <v>47913938.979999997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61370240.409999996</v>
      </c>
      <c r="FK11" s="18">
        <v>0</v>
      </c>
      <c r="FL11" s="18">
        <v>1726337.48</v>
      </c>
      <c r="FM11" s="18">
        <v>0</v>
      </c>
      <c r="FN11" s="18">
        <v>90883189.989999995</v>
      </c>
      <c r="FO11" s="18">
        <v>0</v>
      </c>
      <c r="FP11" s="19">
        <v>456408710.58000004</v>
      </c>
      <c r="FQ11" s="19">
        <v>0</v>
      </c>
      <c r="FR11" s="18">
        <v>12971876.18</v>
      </c>
      <c r="FS11" s="18">
        <v>0</v>
      </c>
      <c r="FT11" s="18">
        <v>24992600.600000001</v>
      </c>
      <c r="FU11" s="18">
        <v>0</v>
      </c>
      <c r="FV11" s="19">
        <v>112466959.43000001</v>
      </c>
      <c r="FW11" s="19">
        <v>0</v>
      </c>
      <c r="FX11" s="18">
        <v>0</v>
      </c>
      <c r="FY11" s="18">
        <v>0</v>
      </c>
      <c r="FZ11" s="18">
        <v>112466959.43000001</v>
      </c>
      <c r="GA11" s="18">
        <v>0</v>
      </c>
      <c r="GB11" s="19">
        <v>305977274.37</v>
      </c>
      <c r="GC11" s="19">
        <v>0</v>
      </c>
      <c r="GD11" s="18">
        <v>0</v>
      </c>
      <c r="GE11" s="18">
        <v>0</v>
      </c>
      <c r="GF11" s="18">
        <v>305977274.37</v>
      </c>
      <c r="GG11" s="18">
        <v>0</v>
      </c>
      <c r="GH11" s="18">
        <v>5036366.71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12098785274.240196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549222255.6812675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549222255.6812675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883425710.65999997</v>
      </c>
      <c r="E13" s="19">
        <v>0</v>
      </c>
      <c r="F13" s="18">
        <v>99912935.790000007</v>
      </c>
      <c r="G13" s="18">
        <v>0</v>
      </c>
      <c r="H13" s="18">
        <v>420772777.84999996</v>
      </c>
      <c r="I13" s="18">
        <v>0</v>
      </c>
      <c r="J13" s="18">
        <v>362739997.01999998</v>
      </c>
      <c r="K13" s="18">
        <v>0</v>
      </c>
      <c r="L13" s="18">
        <v>45238953.059999995</v>
      </c>
      <c r="M13" s="18">
        <v>0</v>
      </c>
      <c r="N13" s="18">
        <v>333706451.42000002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118071940.28999999</v>
      </c>
      <c r="AA13" s="18">
        <v>0</v>
      </c>
      <c r="AB13" s="18">
        <v>0</v>
      </c>
      <c r="AC13" s="18">
        <v>0</v>
      </c>
      <c r="AD13" s="18">
        <v>37988450.359999992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9251097147.2527142</v>
      </c>
      <c r="AK13" s="18">
        <v>0</v>
      </c>
      <c r="AL13" s="18">
        <v>1710563.5872885003</v>
      </c>
      <c r="AM13" s="18">
        <v>0</v>
      </c>
      <c r="AN13" s="18">
        <v>404624101.90999997</v>
      </c>
      <c r="AO13" s="18">
        <v>0</v>
      </c>
      <c r="AP13" s="18">
        <v>3629841892.6700006</v>
      </c>
      <c r="AQ13" s="18">
        <v>0</v>
      </c>
      <c r="AR13" s="18">
        <v>128137.4</v>
      </c>
      <c r="AS13" s="18">
        <v>0</v>
      </c>
      <c r="AT13" s="18">
        <v>81114015.589999989</v>
      </c>
      <c r="AU13" s="18">
        <v>0</v>
      </c>
      <c r="AV13" s="18">
        <v>63164812.719999999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948697.28</v>
      </c>
      <c r="BC13" s="18">
        <v>0</v>
      </c>
      <c r="BD13" s="18">
        <v>12447602.310000001</v>
      </c>
      <c r="BE13" s="18">
        <v>0</v>
      </c>
      <c r="BF13" s="18">
        <v>0</v>
      </c>
      <c r="BG13" s="18">
        <v>0</v>
      </c>
      <c r="BH13" s="18">
        <v>559830.27</v>
      </c>
      <c r="BI13" s="18">
        <v>0</v>
      </c>
      <c r="BJ13" s="18">
        <v>172405735.08000001</v>
      </c>
      <c r="BK13" s="18">
        <v>0</v>
      </c>
      <c r="BL13" s="18">
        <v>811252.48</v>
      </c>
      <c r="BM13" s="18">
        <v>0</v>
      </c>
      <c r="BN13" s="18">
        <v>1923945.75</v>
      </c>
      <c r="BO13" s="18">
        <v>0</v>
      </c>
      <c r="BP13" s="18">
        <v>0</v>
      </c>
      <c r="BQ13" s="18">
        <v>0</v>
      </c>
      <c r="BR13" s="18">
        <v>77885.100000000006</v>
      </c>
      <c r="BS13" s="18">
        <v>0</v>
      </c>
      <c r="BT13" s="18">
        <v>0</v>
      </c>
      <c r="BU13" s="18">
        <v>0</v>
      </c>
      <c r="BV13" s="18">
        <v>255649648.43000001</v>
      </c>
      <c r="BW13" s="18">
        <v>0</v>
      </c>
      <c r="BX13" s="18">
        <v>202585.71</v>
      </c>
      <c r="BY13" s="18">
        <v>0</v>
      </c>
      <c r="BZ13" s="18">
        <v>0</v>
      </c>
      <c r="CA13" s="18">
        <v>0</v>
      </c>
      <c r="CB13" s="18">
        <v>264291.15000000002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47955493.170000002</v>
      </c>
      <c r="CM13" s="18">
        <v>0</v>
      </c>
      <c r="CN13" s="18">
        <v>27391510.910000004</v>
      </c>
      <c r="CO13" s="18">
        <v>0</v>
      </c>
      <c r="CP13" s="18">
        <v>0</v>
      </c>
      <c r="CQ13" s="18">
        <v>0</v>
      </c>
      <c r="CR13" s="18">
        <v>18477617.050000004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60647382.420000002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-62.26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16563744.42</v>
      </c>
      <c r="DY13" s="18">
        <v>0</v>
      </c>
      <c r="DZ13" s="18">
        <v>0</v>
      </c>
      <c r="EA13" s="18">
        <v>0</v>
      </c>
      <c r="EB13" s="18">
        <v>89063032.310000002</v>
      </c>
      <c r="EC13" s="18">
        <v>0</v>
      </c>
      <c r="ED13" s="18">
        <v>6295788.2999999998</v>
      </c>
      <c r="EE13" s="18">
        <v>0</v>
      </c>
      <c r="EF13" s="18">
        <v>237843771.34</v>
      </c>
      <c r="EG13" s="18">
        <v>0</v>
      </c>
      <c r="EH13" s="18">
        <v>39787261.160000004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19862764.09</v>
      </c>
      <c r="FO13" s="18">
        <v>0</v>
      </c>
      <c r="FP13" s="19">
        <v>174186165.86999992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172763673.95999992</v>
      </c>
      <c r="FW13" s="19">
        <v>0</v>
      </c>
      <c r="FX13" s="18">
        <v>3020652.4499999993</v>
      </c>
      <c r="FY13" s="18">
        <v>0</v>
      </c>
      <c r="FZ13" s="18">
        <v>169743021.50999993</v>
      </c>
      <c r="GA13" s="18">
        <v>0</v>
      </c>
      <c r="GB13" s="19">
        <v>1422491.9100000001</v>
      </c>
      <c r="GC13" s="19">
        <v>0</v>
      </c>
      <c r="GD13" s="18">
        <v>1422491.9100000001</v>
      </c>
      <c r="GE13" s="18">
        <v>0</v>
      </c>
      <c r="GF13" s="18">
        <v>0</v>
      </c>
      <c r="GG13" s="18">
        <v>0</v>
      </c>
      <c r="GH13" s="18">
        <v>18815767.440000005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16052293886.699999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12885173433.280008</v>
      </c>
      <c r="E14" s="19">
        <v>205165841.79999989</v>
      </c>
      <c r="F14" s="18">
        <v>2502560049.8116212</v>
      </c>
      <c r="G14" s="18">
        <v>33670779.268387504</v>
      </c>
      <c r="H14" s="18">
        <v>2623378401.2873697</v>
      </c>
      <c r="I14" s="18">
        <v>43331714.892630205</v>
      </c>
      <c r="J14" s="18">
        <v>7759234982.1810169</v>
      </c>
      <c r="K14" s="18">
        <v>128163347.63898219</v>
      </c>
      <c r="L14" s="18">
        <v>1893248826.9200001</v>
      </c>
      <c r="M14" s="18">
        <v>3970616.1</v>
      </c>
      <c r="N14" s="18">
        <v>1169586853.8900001</v>
      </c>
      <c r="O14" s="18">
        <v>0</v>
      </c>
      <c r="P14" s="18">
        <v>-830689.87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689804.5</v>
      </c>
      <c r="W14" s="18">
        <v>0</v>
      </c>
      <c r="X14" s="18">
        <v>0</v>
      </c>
      <c r="Y14" s="18">
        <v>0</v>
      </c>
      <c r="Z14" s="18">
        <v>852142342.75</v>
      </c>
      <c r="AA14" s="18">
        <v>4984547.0900000008</v>
      </c>
      <c r="AB14" s="18">
        <v>0</v>
      </c>
      <c r="AC14" s="18">
        <v>0</v>
      </c>
      <c r="AD14" s="18">
        <v>561666964.0999999</v>
      </c>
      <c r="AE14" s="18">
        <v>2549191.1999999997</v>
      </c>
      <c r="AF14" s="18">
        <v>0</v>
      </c>
      <c r="AG14" s="18">
        <v>0</v>
      </c>
      <c r="AH14" s="18">
        <v>0</v>
      </c>
      <c r="AI14" s="18">
        <v>0</v>
      </c>
      <c r="AJ14" s="18">
        <v>14088213554.34</v>
      </c>
      <c r="AK14" s="18">
        <v>0</v>
      </c>
      <c r="AL14" s="18">
        <v>110234950.5</v>
      </c>
      <c r="AM14" s="18">
        <v>0</v>
      </c>
      <c r="AN14" s="18">
        <v>1203485011.3299994</v>
      </c>
      <c r="AO14" s="18">
        <v>60438086.240000568</v>
      </c>
      <c r="AP14" s="18">
        <v>9767641944.5100021</v>
      </c>
      <c r="AQ14" s="18">
        <v>285096621.43999952</v>
      </c>
      <c r="AR14" s="18">
        <v>400188.86</v>
      </c>
      <c r="AS14" s="18">
        <v>0</v>
      </c>
      <c r="AT14" s="18">
        <v>482362988.58999997</v>
      </c>
      <c r="AU14" s="18">
        <v>1303170.5</v>
      </c>
      <c r="AV14" s="18">
        <v>425982686.87</v>
      </c>
      <c r="AW14" s="18">
        <v>9316905.3100000024</v>
      </c>
      <c r="AX14" s="18">
        <v>22836.62</v>
      </c>
      <c r="AY14" s="18">
        <v>24.77</v>
      </c>
      <c r="AZ14" s="18">
        <v>0</v>
      </c>
      <c r="BA14" s="18">
        <v>0</v>
      </c>
      <c r="BB14" s="18">
        <v>58421971.999999993</v>
      </c>
      <c r="BC14" s="18">
        <v>4580647.9800000023</v>
      </c>
      <c r="BD14" s="18">
        <v>320179349.14999998</v>
      </c>
      <c r="BE14" s="18">
        <v>2643212.48</v>
      </c>
      <c r="BF14" s="18">
        <v>234531.59</v>
      </c>
      <c r="BG14" s="18">
        <v>0</v>
      </c>
      <c r="BH14" s="18">
        <v>11250105.390000001</v>
      </c>
      <c r="BI14" s="18">
        <v>0</v>
      </c>
      <c r="BJ14" s="18">
        <v>6095199.3300000001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6481357.0899999999</v>
      </c>
      <c r="BQ14" s="18">
        <v>0</v>
      </c>
      <c r="BR14" s="18">
        <v>707540.38</v>
      </c>
      <c r="BS14" s="18">
        <v>0</v>
      </c>
      <c r="BT14" s="18">
        <v>0</v>
      </c>
      <c r="BU14" s="18">
        <v>0</v>
      </c>
      <c r="BV14" s="18">
        <v>62868254.100000001</v>
      </c>
      <c r="BW14" s="18">
        <v>7770.75</v>
      </c>
      <c r="BX14" s="18">
        <v>685175.56</v>
      </c>
      <c r="BY14" s="18">
        <v>0</v>
      </c>
      <c r="BZ14" s="18">
        <v>0</v>
      </c>
      <c r="CA14" s="18">
        <v>0</v>
      </c>
      <c r="CB14" s="18">
        <v>35038792.940000005</v>
      </c>
      <c r="CC14" s="18">
        <v>222968.15000000002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559159023.96999991</v>
      </c>
      <c r="DE14" s="18">
        <v>3414179.1999999997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28375357.469999999</v>
      </c>
      <c r="DW14" s="18">
        <v>0</v>
      </c>
      <c r="DX14" s="18">
        <v>79049951.810000002</v>
      </c>
      <c r="DY14" s="18">
        <v>9496.0500000000011</v>
      </c>
      <c r="DZ14" s="18">
        <v>0</v>
      </c>
      <c r="EA14" s="18">
        <v>0</v>
      </c>
      <c r="EB14" s="18">
        <v>1089974083.8300002</v>
      </c>
      <c r="EC14" s="18">
        <v>5543193.1100000013</v>
      </c>
      <c r="ED14" s="18">
        <v>265039553.33000001</v>
      </c>
      <c r="EE14" s="18">
        <v>1511974.97</v>
      </c>
      <c r="EF14" s="18">
        <v>775973096.57000005</v>
      </c>
      <c r="EG14" s="18">
        <v>10055980.790000001</v>
      </c>
      <c r="EH14" s="18">
        <v>1020887129.7199999</v>
      </c>
      <c r="EI14" s="18">
        <v>21973020.700000003</v>
      </c>
      <c r="EJ14" s="18">
        <v>0</v>
      </c>
      <c r="EK14" s="18">
        <v>0</v>
      </c>
      <c r="EL14" s="18">
        <v>0</v>
      </c>
      <c r="EM14" s="18">
        <v>0</v>
      </c>
      <c r="EN14" s="18">
        <v>1007326164.22</v>
      </c>
      <c r="EO14" s="18">
        <v>1114.6100000000001</v>
      </c>
      <c r="EP14" s="18">
        <v>0</v>
      </c>
      <c r="EQ14" s="18">
        <v>0</v>
      </c>
      <c r="ER14" s="18">
        <v>88305.61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5954032.5300000003</v>
      </c>
      <c r="EY14" s="18">
        <v>0</v>
      </c>
      <c r="EZ14" s="18">
        <v>940501846.50999999</v>
      </c>
      <c r="FA14" s="18">
        <v>0</v>
      </c>
      <c r="FB14" s="18">
        <v>2872589.96</v>
      </c>
      <c r="FC14" s="18">
        <v>0</v>
      </c>
      <c r="FD14" s="18">
        <v>14964750.41</v>
      </c>
      <c r="FE14" s="18">
        <v>0</v>
      </c>
      <c r="FF14" s="18">
        <v>217411.32</v>
      </c>
      <c r="FG14" s="18">
        <v>0</v>
      </c>
      <c r="FH14" s="18">
        <v>0</v>
      </c>
      <c r="FI14" s="18">
        <v>0</v>
      </c>
      <c r="FJ14" s="18">
        <v>259200</v>
      </c>
      <c r="FK14" s="18">
        <v>0</v>
      </c>
      <c r="FL14" s="18">
        <v>1922882.58</v>
      </c>
      <c r="FM14" s="18">
        <v>0</v>
      </c>
      <c r="FN14" s="18">
        <v>327626.89</v>
      </c>
      <c r="FO14" s="18">
        <v>0.1</v>
      </c>
      <c r="FP14" s="19">
        <v>15347147059.669994</v>
      </c>
      <c r="FQ14" s="19">
        <v>57247005.429999992</v>
      </c>
      <c r="FR14" s="18">
        <v>3988762.5599999609</v>
      </c>
      <c r="FS14" s="18">
        <v>0</v>
      </c>
      <c r="FT14" s="18">
        <v>600021.76000000001</v>
      </c>
      <c r="FU14" s="18">
        <v>0</v>
      </c>
      <c r="FV14" s="19">
        <v>10054906145.279995</v>
      </c>
      <c r="FW14" s="19">
        <v>0</v>
      </c>
      <c r="FX14" s="18">
        <v>389217942.29000038</v>
      </c>
      <c r="FY14" s="18">
        <v>0</v>
      </c>
      <c r="FZ14" s="18">
        <v>9665688202.989994</v>
      </c>
      <c r="GA14" s="18">
        <v>0</v>
      </c>
      <c r="GB14" s="19">
        <v>5287652130.0699997</v>
      </c>
      <c r="GC14" s="19">
        <v>57247005.429999992</v>
      </c>
      <c r="GD14" s="18">
        <v>1959963546.0899901</v>
      </c>
      <c r="GE14" s="18">
        <v>14499638.09</v>
      </c>
      <c r="GF14" s="18">
        <v>3327688583.98001</v>
      </c>
      <c r="GG14" s="18">
        <v>42747367.339999996</v>
      </c>
      <c r="GH14" s="18">
        <v>89182920.179999992</v>
      </c>
      <c r="GI14" s="18">
        <v>618421.5299999991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65171206961.299995</v>
      </c>
      <c r="HW14" s="18">
        <v>680653990.29999983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4190664.765099695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4311744.6393588865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56286411.040044524</v>
      </c>
      <c r="DE15" s="18">
        <v>0</v>
      </c>
      <c r="DF15" s="18">
        <v>26263394.41952382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1530581.9562681941</v>
      </c>
      <c r="DU15" s="18">
        <v>0</v>
      </c>
      <c r="DV15" s="18">
        <v>62244581.170351841</v>
      </c>
      <c r="DW15" s="18">
        <v>0</v>
      </c>
      <c r="DX15" s="18">
        <v>747448.91411525244</v>
      </c>
      <c r="DY15" s="18">
        <v>0</v>
      </c>
      <c r="DZ15" s="18">
        <v>0</v>
      </c>
      <c r="EA15" s="18">
        <v>0</v>
      </c>
      <c r="EB15" s="18">
        <v>171964911.69285855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4576896495.2614298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4904436362.4495268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646328993.19845593</v>
      </c>
      <c r="DO16" s="18">
        <v>0</v>
      </c>
      <c r="DP16" s="18">
        <v>0</v>
      </c>
      <c r="DQ16" s="18">
        <v>353799439.29510701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646328993.19845593</v>
      </c>
      <c r="HW16" s="18">
        <v>353799439.29510701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53267918</v>
      </c>
      <c r="E17" s="19">
        <v>0</v>
      </c>
      <c r="F17" s="18">
        <v>3611090</v>
      </c>
      <c r="G17" s="18">
        <v>0</v>
      </c>
      <c r="H17" s="18">
        <v>18208656</v>
      </c>
      <c r="I17" s="18">
        <v>0</v>
      </c>
      <c r="J17" s="18">
        <v>31448172</v>
      </c>
      <c r="K17" s="18">
        <v>0</v>
      </c>
      <c r="L17" s="18">
        <v>25275299</v>
      </c>
      <c r="M17" s="18">
        <v>0</v>
      </c>
      <c r="N17" s="18">
        <v>12618486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120443947</v>
      </c>
      <c r="AA17" s="18">
        <v>0</v>
      </c>
      <c r="AB17" s="18">
        <v>0</v>
      </c>
      <c r="AC17" s="18">
        <v>0</v>
      </c>
      <c r="AD17" s="18">
        <v>49532672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3190522201.54</v>
      </c>
      <c r="AK17" s="18">
        <v>0</v>
      </c>
      <c r="AL17" s="18">
        <v>0</v>
      </c>
      <c r="AM17" s="18">
        <v>0</v>
      </c>
      <c r="AN17" s="18">
        <v>58044374.590000004</v>
      </c>
      <c r="AO17" s="18">
        <v>0</v>
      </c>
      <c r="AP17" s="18">
        <v>10728506.120000001</v>
      </c>
      <c r="AQ17" s="18">
        <v>0</v>
      </c>
      <c r="AR17" s="18">
        <v>0</v>
      </c>
      <c r="AS17" s="18">
        <v>0</v>
      </c>
      <c r="AT17" s="18">
        <v>109123309</v>
      </c>
      <c r="AU17" s="18">
        <v>0</v>
      </c>
      <c r="AV17" s="18">
        <v>36656658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1173724</v>
      </c>
      <c r="BC17" s="18">
        <v>0</v>
      </c>
      <c r="BD17" s="18">
        <v>7171882</v>
      </c>
      <c r="BE17" s="18">
        <v>0</v>
      </c>
      <c r="BF17" s="18">
        <v>0</v>
      </c>
      <c r="BG17" s="18">
        <v>0</v>
      </c>
      <c r="BH17" s="18">
        <v>1066368</v>
      </c>
      <c r="BI17" s="18">
        <v>0</v>
      </c>
      <c r="BJ17" s="18">
        <v>-746785</v>
      </c>
      <c r="BK17" s="18">
        <v>0</v>
      </c>
      <c r="BL17" s="18">
        <v>1630117</v>
      </c>
      <c r="BM17" s="18">
        <v>0</v>
      </c>
      <c r="BN17" s="18">
        <v>0</v>
      </c>
      <c r="BO17" s="18">
        <v>0</v>
      </c>
      <c r="BP17" s="18">
        <v>0</v>
      </c>
      <c r="BQ17" s="18">
        <v>0</v>
      </c>
      <c r="BR17" s="18">
        <v>33378</v>
      </c>
      <c r="BS17" s="18">
        <v>0</v>
      </c>
      <c r="BT17" s="18">
        <v>0</v>
      </c>
      <c r="BU17" s="18">
        <v>0</v>
      </c>
      <c r="BV17" s="18">
        <v>11182996</v>
      </c>
      <c r="BW17" s="18">
        <v>0</v>
      </c>
      <c r="BX17" s="18">
        <v>70024</v>
      </c>
      <c r="BY17" s="18">
        <v>0</v>
      </c>
      <c r="BZ17" s="18">
        <v>0</v>
      </c>
      <c r="CA17" s="18">
        <v>0</v>
      </c>
      <c r="CB17" s="18">
        <v>2781309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512881108</v>
      </c>
      <c r="CK17" s="18">
        <v>0</v>
      </c>
      <c r="CL17" s="18">
        <v>5891399</v>
      </c>
      <c r="CM17" s="18">
        <v>0</v>
      </c>
      <c r="CN17" s="18">
        <v>5905480</v>
      </c>
      <c r="CO17" s="18">
        <v>0</v>
      </c>
      <c r="CP17" s="18">
        <v>0</v>
      </c>
      <c r="CQ17" s="18">
        <v>0</v>
      </c>
      <c r="CR17" s="18">
        <v>3542408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32458987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13246022</v>
      </c>
      <c r="DY17" s="18">
        <v>0</v>
      </c>
      <c r="DZ17" s="18">
        <v>0</v>
      </c>
      <c r="EA17" s="18">
        <v>0</v>
      </c>
      <c r="EB17" s="18">
        <v>58397894</v>
      </c>
      <c r="EC17" s="18">
        <v>0</v>
      </c>
      <c r="ED17" s="18">
        <v>4339751</v>
      </c>
      <c r="EE17" s="18">
        <v>0</v>
      </c>
      <c r="EF17" s="18">
        <v>418307012</v>
      </c>
      <c r="EG17" s="18">
        <v>0</v>
      </c>
      <c r="EH17" s="18">
        <v>23929107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24698467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161324</v>
      </c>
      <c r="GI17" s="18">
        <v>0</v>
      </c>
      <c r="GJ17" s="18">
        <v>226043608.62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5020378951.8699999</v>
      </c>
      <c r="HW17" s="18">
        <v>0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91332936.759174034</v>
      </c>
      <c r="E18" s="19">
        <v>0</v>
      </c>
      <c r="F18" s="18">
        <v>3328151.2722828146</v>
      </c>
      <c r="G18" s="18">
        <v>0</v>
      </c>
      <c r="H18" s="18">
        <v>60085533.405725606</v>
      </c>
      <c r="I18" s="18">
        <v>0</v>
      </c>
      <c r="J18" s="18">
        <v>27919252.081165615</v>
      </c>
      <c r="K18" s="18">
        <v>0</v>
      </c>
      <c r="L18" s="18">
        <v>30167698.829999998</v>
      </c>
      <c r="M18" s="18">
        <v>0</v>
      </c>
      <c r="N18" s="18">
        <v>9097930.3900000006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111944399.40000001</v>
      </c>
      <c r="AA18" s="18">
        <v>0</v>
      </c>
      <c r="AB18" s="18">
        <v>0</v>
      </c>
      <c r="AC18" s="18">
        <v>0</v>
      </c>
      <c r="AD18" s="18">
        <v>0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2068.9</v>
      </c>
      <c r="AQ18" s="18">
        <v>0</v>
      </c>
      <c r="AR18" s="18">
        <v>0</v>
      </c>
      <c r="AS18" s="18">
        <v>0</v>
      </c>
      <c r="AT18" s="18">
        <v>89142526.170000002</v>
      </c>
      <c r="AU18" s="18">
        <v>0</v>
      </c>
      <c r="AV18" s="18">
        <v>66057257.649999999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2277011.85</v>
      </c>
      <c r="BC18" s="18">
        <v>0</v>
      </c>
      <c r="BD18" s="18">
        <v>4303214.3499999996</v>
      </c>
      <c r="BE18" s="18">
        <v>0</v>
      </c>
      <c r="BF18" s="18">
        <v>0</v>
      </c>
      <c r="BG18" s="18">
        <v>0</v>
      </c>
      <c r="BH18" s="18">
        <v>14166872.41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0</v>
      </c>
      <c r="BQ18" s="18">
        <v>0</v>
      </c>
      <c r="BR18" s="18">
        <v>1718820.6</v>
      </c>
      <c r="BS18" s="18">
        <v>0</v>
      </c>
      <c r="BT18" s="18">
        <v>0</v>
      </c>
      <c r="BU18" s="18">
        <v>0</v>
      </c>
      <c r="BV18" s="18">
        <v>37015239.270000003</v>
      </c>
      <c r="BW18" s="18">
        <v>0</v>
      </c>
      <c r="BX18" s="18">
        <v>381731.52</v>
      </c>
      <c r="BY18" s="18">
        <v>0</v>
      </c>
      <c r="BZ18" s="18">
        <v>0</v>
      </c>
      <c r="CA18" s="18">
        <v>0</v>
      </c>
      <c r="CB18" s="18">
        <v>5866.79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464918481.68000001</v>
      </c>
      <c r="CK18" s="18">
        <v>0</v>
      </c>
      <c r="CL18" s="18">
        <v>8373867.25</v>
      </c>
      <c r="CM18" s="18">
        <v>0</v>
      </c>
      <c r="CN18" s="18">
        <v>10290.620000000001</v>
      </c>
      <c r="CO18" s="18">
        <v>0</v>
      </c>
      <c r="CP18" s="18">
        <v>0</v>
      </c>
      <c r="CQ18" s="18">
        <v>0</v>
      </c>
      <c r="CR18" s="18">
        <v>15946407.619999999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47478766.950000003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394215.94</v>
      </c>
      <c r="DY18" s="18">
        <v>0</v>
      </c>
      <c r="DZ18" s="18">
        <v>0</v>
      </c>
      <c r="EA18" s="18">
        <v>0</v>
      </c>
      <c r="EB18" s="18">
        <v>214683519.86000001</v>
      </c>
      <c r="EC18" s="18">
        <v>0</v>
      </c>
      <c r="ED18" s="18">
        <v>39602485.460000001</v>
      </c>
      <c r="EE18" s="18">
        <v>0</v>
      </c>
      <c r="EF18" s="18">
        <v>149296514.84</v>
      </c>
      <c r="EG18" s="18">
        <v>0</v>
      </c>
      <c r="EH18" s="18">
        <v>20959714.719999999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98985418.439999998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9338943.5800000001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1527602201.849174</v>
      </c>
      <c r="HW18" s="18">
        <v>0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69913985.539999977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620047191.19971883</v>
      </c>
      <c r="DO19" s="18">
        <v>0</v>
      </c>
      <c r="DP19" s="18">
        <v>106107019.83290699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796068196.57262576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6107374400.5200005</v>
      </c>
      <c r="E20" s="19">
        <v>0</v>
      </c>
      <c r="F20" s="18">
        <v>2096593869.3900001</v>
      </c>
      <c r="G20" s="18">
        <v>0</v>
      </c>
      <c r="H20" s="18">
        <v>2419892710.8099999</v>
      </c>
      <c r="I20" s="18">
        <v>0</v>
      </c>
      <c r="J20" s="18">
        <v>1590887820.3200002</v>
      </c>
      <c r="K20" s="18">
        <v>0</v>
      </c>
      <c r="L20" s="18">
        <v>11392.69</v>
      </c>
      <c r="M20" s="18">
        <v>0</v>
      </c>
      <c r="N20" s="18">
        <v>519064928.33000004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3500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291095890.98000002</v>
      </c>
      <c r="AA20" s="18">
        <v>0</v>
      </c>
      <c r="AB20" s="18">
        <v>269987.65999999997</v>
      </c>
      <c r="AC20" s="18">
        <v>0</v>
      </c>
      <c r="AD20" s="18">
        <v>140665027.84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1978026159.7299993</v>
      </c>
      <c r="AK20" s="18">
        <v>0</v>
      </c>
      <c r="AL20" s="18">
        <v>1068513.3799999999</v>
      </c>
      <c r="AM20" s="18">
        <v>0</v>
      </c>
      <c r="AN20" s="18">
        <v>400941157.66999996</v>
      </c>
      <c r="AO20" s="18">
        <v>0</v>
      </c>
      <c r="AP20" s="18">
        <v>2042446924.4400001</v>
      </c>
      <c r="AQ20" s="18">
        <v>0</v>
      </c>
      <c r="AR20" s="18">
        <v>272946.27</v>
      </c>
      <c r="AS20" s="18">
        <v>0</v>
      </c>
      <c r="AT20" s="18">
        <v>208855942.74000004</v>
      </c>
      <c r="AU20" s="18">
        <v>0</v>
      </c>
      <c r="AV20" s="18">
        <v>245571197.15000004</v>
      </c>
      <c r="AW20" s="18">
        <v>0</v>
      </c>
      <c r="AX20" s="18">
        <v>0</v>
      </c>
      <c r="AY20" s="18">
        <v>0</v>
      </c>
      <c r="AZ20" s="18">
        <v>140211</v>
      </c>
      <c r="BA20" s="18">
        <v>0</v>
      </c>
      <c r="BB20" s="18">
        <v>99085173.519999996</v>
      </c>
      <c r="BC20" s="18">
        <v>0</v>
      </c>
      <c r="BD20" s="18">
        <v>900483745.61000001</v>
      </c>
      <c r="BE20" s="18">
        <v>0</v>
      </c>
      <c r="BF20" s="18">
        <v>0</v>
      </c>
      <c r="BG20" s="18">
        <v>0</v>
      </c>
      <c r="BH20" s="18">
        <v>2837212.7</v>
      </c>
      <c r="BI20" s="18">
        <v>0</v>
      </c>
      <c r="BJ20" s="18">
        <v>23813559.890000001</v>
      </c>
      <c r="BK20" s="18">
        <v>0</v>
      </c>
      <c r="BL20" s="18">
        <v>10706975.200000001</v>
      </c>
      <c r="BM20" s="18">
        <v>0</v>
      </c>
      <c r="BN20" s="18">
        <v>6901189.25</v>
      </c>
      <c r="BO20" s="18">
        <v>0</v>
      </c>
      <c r="BP20" s="18">
        <v>243307.13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26287430.23</v>
      </c>
      <c r="BW20" s="18">
        <v>0</v>
      </c>
      <c r="BX20" s="18">
        <v>644988.6</v>
      </c>
      <c r="BY20" s="18">
        <v>0</v>
      </c>
      <c r="BZ20" s="18">
        <v>0</v>
      </c>
      <c r="CA20" s="18">
        <v>0</v>
      </c>
      <c r="CB20" s="18">
        <v>20354756.359999999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579903770.27999997</v>
      </c>
      <c r="DE20" s="18">
        <v>0</v>
      </c>
      <c r="DF20" s="18">
        <v>158385.84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1744061.5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2178903.8200000003</v>
      </c>
      <c r="DW20" s="18">
        <v>0</v>
      </c>
      <c r="DX20" s="18">
        <v>98887917.549999982</v>
      </c>
      <c r="DY20" s="18">
        <v>0</v>
      </c>
      <c r="DZ20" s="18">
        <v>0</v>
      </c>
      <c r="EA20" s="18">
        <v>0</v>
      </c>
      <c r="EB20" s="18">
        <v>563915079.95000005</v>
      </c>
      <c r="EC20" s="18">
        <v>0</v>
      </c>
      <c r="ED20" s="18">
        <v>72613637.299999997</v>
      </c>
      <c r="EE20" s="18">
        <v>0</v>
      </c>
      <c r="EF20" s="18">
        <v>164296922.05000001</v>
      </c>
      <c r="EG20" s="18">
        <v>0</v>
      </c>
      <c r="EH20" s="18">
        <v>191491693.47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0</v>
      </c>
      <c r="EW20" s="18">
        <v>0</v>
      </c>
      <c r="EX20" s="18">
        <v>1404638.56</v>
      </c>
      <c r="EY20" s="18">
        <v>0</v>
      </c>
      <c r="EZ20" s="18">
        <v>499973857.36000001</v>
      </c>
      <c r="FA20" s="18">
        <v>0</v>
      </c>
      <c r="FB20" s="18">
        <v>0</v>
      </c>
      <c r="FC20" s="18">
        <v>0</v>
      </c>
      <c r="FD20" s="18">
        <v>98921442.349999994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17477770.780000001</v>
      </c>
      <c r="FK20" s="18">
        <v>0</v>
      </c>
      <c r="FL20" s="18">
        <v>1002353.74</v>
      </c>
      <c r="FM20" s="18">
        <v>0</v>
      </c>
      <c r="FN20" s="18">
        <v>1196549.9100000001</v>
      </c>
      <c r="FO20" s="18">
        <v>0</v>
      </c>
      <c r="FP20" s="19">
        <v>2516946719.0099988</v>
      </c>
      <c r="FQ20" s="19">
        <v>0</v>
      </c>
      <c r="FR20" s="18">
        <v>55704881.729999989</v>
      </c>
      <c r="FS20" s="18">
        <v>0</v>
      </c>
      <c r="FT20" s="18">
        <v>0</v>
      </c>
      <c r="FU20" s="18">
        <v>0</v>
      </c>
      <c r="FV20" s="19">
        <v>1281716650.5799997</v>
      </c>
      <c r="FW20" s="19">
        <v>0</v>
      </c>
      <c r="FX20" s="18">
        <v>1123033245.2799997</v>
      </c>
      <c r="FY20" s="18">
        <v>0</v>
      </c>
      <c r="FZ20" s="18">
        <v>158683405.30000004</v>
      </c>
      <c r="GA20" s="18">
        <v>0</v>
      </c>
      <c r="GB20" s="19">
        <v>1179525186.6999991</v>
      </c>
      <c r="GC20" s="19">
        <v>0</v>
      </c>
      <c r="GD20" s="18">
        <v>60726291.789999999</v>
      </c>
      <c r="GE20" s="18">
        <v>0</v>
      </c>
      <c r="GF20" s="18">
        <v>1118798894.9099991</v>
      </c>
      <c r="GG20" s="18">
        <v>0</v>
      </c>
      <c r="GH20" s="18">
        <v>43585631.920000002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17882865854.279999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196201712.18000001</v>
      </c>
      <c r="E21" s="19">
        <v>0</v>
      </c>
      <c r="F21" s="18">
        <v>59157873.159999996</v>
      </c>
      <c r="G21" s="18">
        <v>0</v>
      </c>
      <c r="H21" s="18">
        <v>39783410.280000001</v>
      </c>
      <c r="I21" s="18">
        <v>0</v>
      </c>
      <c r="J21" s="18">
        <v>97260428.739999995</v>
      </c>
      <c r="K21" s="18">
        <v>0</v>
      </c>
      <c r="L21" s="18">
        <v>0</v>
      </c>
      <c r="M21" s="18">
        <v>0</v>
      </c>
      <c r="N21" s="18">
        <v>114905365.93000001</v>
      </c>
      <c r="O21" s="18">
        <v>0</v>
      </c>
      <c r="P21" s="18">
        <v>0</v>
      </c>
      <c r="Q21" s="18">
        <v>0</v>
      </c>
      <c r="R21" s="18">
        <v>6001785.71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9792619.3399999999</v>
      </c>
      <c r="AA21" s="18">
        <v>0</v>
      </c>
      <c r="AB21" s="18">
        <v>0</v>
      </c>
      <c r="AC21" s="18">
        <v>0</v>
      </c>
      <c r="AD21" s="18">
        <v>140260.01999999999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4694122378</v>
      </c>
      <c r="AK21" s="18">
        <v>16923159.579999998</v>
      </c>
      <c r="AL21" s="18">
        <v>0</v>
      </c>
      <c r="AM21" s="18">
        <v>0</v>
      </c>
      <c r="AN21" s="18">
        <v>42907480.939999998</v>
      </c>
      <c r="AO21" s="18">
        <v>3716.53</v>
      </c>
      <c r="AP21" s="18">
        <v>482801334.32999998</v>
      </c>
      <c r="AQ21" s="18">
        <v>10355.9</v>
      </c>
      <c r="AR21" s="18">
        <v>0</v>
      </c>
      <c r="AS21" s="18">
        <v>0</v>
      </c>
      <c r="AT21" s="18">
        <v>12700091.630000001</v>
      </c>
      <c r="AU21" s="18">
        <v>0</v>
      </c>
      <c r="AV21" s="18">
        <v>39325474.060000002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935942.37</v>
      </c>
      <c r="BC21" s="18">
        <v>0</v>
      </c>
      <c r="BD21" s="18">
        <v>2102585.42</v>
      </c>
      <c r="BE21" s="18">
        <v>0</v>
      </c>
      <c r="BF21" s="18">
        <v>0</v>
      </c>
      <c r="BG21" s="18">
        <v>0</v>
      </c>
      <c r="BH21" s="18">
        <v>1028995.31</v>
      </c>
      <c r="BI21" s="18">
        <v>0</v>
      </c>
      <c r="BJ21" s="18">
        <v>1622588.1</v>
      </c>
      <c r="BK21" s="18">
        <v>0</v>
      </c>
      <c r="BL21" s="18">
        <v>1003293.45</v>
      </c>
      <c r="BM21" s="18">
        <v>0</v>
      </c>
      <c r="BN21" s="18">
        <v>47775.81</v>
      </c>
      <c r="BO21" s="18">
        <v>0</v>
      </c>
      <c r="BP21" s="18">
        <v>226125</v>
      </c>
      <c r="BQ21" s="18">
        <v>0</v>
      </c>
      <c r="BR21" s="18">
        <v>17750</v>
      </c>
      <c r="BS21" s="18">
        <v>0</v>
      </c>
      <c r="BT21" s="18">
        <v>0</v>
      </c>
      <c r="BU21" s="18">
        <v>0</v>
      </c>
      <c r="BV21" s="18">
        <v>25648641.629999999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2498189.2400000002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16201802.35</v>
      </c>
      <c r="CK21" s="18">
        <v>0</v>
      </c>
      <c r="CL21" s="18">
        <v>11932.03</v>
      </c>
      <c r="CM21" s="18">
        <v>0</v>
      </c>
      <c r="CN21" s="18">
        <v>135942.43</v>
      </c>
      <c r="CO21" s="18">
        <v>0</v>
      </c>
      <c r="CP21" s="18">
        <v>0</v>
      </c>
      <c r="CQ21" s="18">
        <v>0</v>
      </c>
      <c r="CR21" s="18">
        <v>11932.03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12693296.619999999</v>
      </c>
      <c r="DE21" s="18">
        <v>7.87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52734.5</v>
      </c>
      <c r="DU21" s="18">
        <v>0</v>
      </c>
      <c r="DV21" s="18">
        <v>4421.54</v>
      </c>
      <c r="DW21" s="18">
        <v>0</v>
      </c>
      <c r="DX21" s="18">
        <v>95762800.180000007</v>
      </c>
      <c r="DY21" s="18">
        <v>3856.01</v>
      </c>
      <c r="DZ21" s="18">
        <v>0</v>
      </c>
      <c r="EA21" s="18">
        <v>0</v>
      </c>
      <c r="EB21" s="18">
        <v>17847592.23</v>
      </c>
      <c r="EC21" s="18">
        <v>0</v>
      </c>
      <c r="ED21" s="18">
        <v>1210185.26</v>
      </c>
      <c r="EE21" s="18">
        <v>0</v>
      </c>
      <c r="EF21" s="18">
        <v>6107014.6699999999</v>
      </c>
      <c r="EG21" s="18">
        <v>0</v>
      </c>
      <c r="EH21" s="18">
        <v>3933800.03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998424.21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649452.16</v>
      </c>
      <c r="EY21" s="18">
        <v>0</v>
      </c>
      <c r="EZ21" s="18">
        <v>20174367.629999999</v>
      </c>
      <c r="FA21" s="18">
        <v>0</v>
      </c>
      <c r="FB21" s="18">
        <v>0</v>
      </c>
      <c r="FC21" s="18">
        <v>0</v>
      </c>
      <c r="FD21" s="18">
        <v>157838.56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25291223.390000001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25291223.390000001</v>
      </c>
      <c r="FW21" s="19">
        <v>0</v>
      </c>
      <c r="FX21" s="18">
        <v>25291223.390000001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359687.54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5835634835.8300018</v>
      </c>
      <c r="HW21" s="18">
        <v>16941095.890000001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13127681418.950001</v>
      </c>
      <c r="E22" s="19">
        <v>107435898.55</v>
      </c>
      <c r="F22" s="18">
        <v>4380723820.4499998</v>
      </c>
      <c r="G22" s="18">
        <v>4608389.83</v>
      </c>
      <c r="H22" s="18">
        <v>4324174393.0700006</v>
      </c>
      <c r="I22" s="18">
        <v>102164780.56999999</v>
      </c>
      <c r="J22" s="18">
        <v>4422783205.4300003</v>
      </c>
      <c r="K22" s="18">
        <v>662728.15</v>
      </c>
      <c r="L22" s="18">
        <v>118298973.86</v>
      </c>
      <c r="M22" s="18">
        <v>41461.24</v>
      </c>
      <c r="N22" s="18">
        <v>3105152359.0900002</v>
      </c>
      <c r="O22" s="18">
        <v>0</v>
      </c>
      <c r="P22" s="18">
        <v>425003.10000000003</v>
      </c>
      <c r="Q22" s="18">
        <v>0</v>
      </c>
      <c r="R22" s="18">
        <v>3922928.2</v>
      </c>
      <c r="S22" s="18">
        <v>0</v>
      </c>
      <c r="T22" s="18">
        <v>0</v>
      </c>
      <c r="U22" s="18">
        <v>0</v>
      </c>
      <c r="V22" s="18">
        <v>65999480.719999999</v>
      </c>
      <c r="W22" s="18">
        <v>0</v>
      </c>
      <c r="X22" s="18">
        <v>0</v>
      </c>
      <c r="Y22" s="18">
        <v>0</v>
      </c>
      <c r="Z22" s="18">
        <v>1235401793.78</v>
      </c>
      <c r="AA22" s="18">
        <v>4523465.07</v>
      </c>
      <c r="AB22" s="18">
        <v>0</v>
      </c>
      <c r="AC22" s="18">
        <v>0</v>
      </c>
      <c r="AD22" s="18">
        <v>1029779573.74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8687516723.4400005</v>
      </c>
      <c r="AK22" s="18">
        <v>0</v>
      </c>
      <c r="AL22" s="18">
        <v>577769610.72000003</v>
      </c>
      <c r="AM22" s="18">
        <v>0</v>
      </c>
      <c r="AN22" s="18">
        <v>886083348.62</v>
      </c>
      <c r="AO22" s="18">
        <v>34730347.200000003</v>
      </c>
      <c r="AP22" s="18">
        <v>12874117651.140001</v>
      </c>
      <c r="AQ22" s="18">
        <v>132020173.04000001</v>
      </c>
      <c r="AR22" s="18">
        <v>4911861.0500000007</v>
      </c>
      <c r="AS22" s="18">
        <v>0</v>
      </c>
      <c r="AT22" s="18">
        <v>712741026.26999998</v>
      </c>
      <c r="AU22" s="18">
        <v>765954.01</v>
      </c>
      <c r="AV22" s="18">
        <v>1095499867.71</v>
      </c>
      <c r="AW22" s="18">
        <v>840687.49</v>
      </c>
      <c r="AX22" s="18">
        <v>0</v>
      </c>
      <c r="AY22" s="18">
        <v>0</v>
      </c>
      <c r="AZ22" s="18">
        <v>0</v>
      </c>
      <c r="BA22" s="18">
        <v>0</v>
      </c>
      <c r="BB22" s="18">
        <v>3038357.99</v>
      </c>
      <c r="BC22" s="18">
        <v>0</v>
      </c>
      <c r="BD22" s="18">
        <v>359173691.58000004</v>
      </c>
      <c r="BE22" s="18">
        <v>4271662.0999999996</v>
      </c>
      <c r="BF22" s="18">
        <v>1466187.28</v>
      </c>
      <c r="BG22" s="18">
        <v>0</v>
      </c>
      <c r="BH22" s="18">
        <v>55082674.490000002</v>
      </c>
      <c r="BI22" s="18">
        <v>0</v>
      </c>
      <c r="BJ22" s="18">
        <v>1353655274.1700001</v>
      </c>
      <c r="BK22" s="18">
        <v>0</v>
      </c>
      <c r="BL22" s="18">
        <v>1237023527.5899999</v>
      </c>
      <c r="BM22" s="18">
        <v>0</v>
      </c>
      <c r="BN22" s="18">
        <v>113823720.56</v>
      </c>
      <c r="BO22" s="18">
        <v>0</v>
      </c>
      <c r="BP22" s="18">
        <v>110384278.67999999</v>
      </c>
      <c r="BQ22" s="18">
        <v>0</v>
      </c>
      <c r="BR22" s="18">
        <v>4991480.49</v>
      </c>
      <c r="BS22" s="18">
        <v>0</v>
      </c>
      <c r="BT22" s="18">
        <v>0</v>
      </c>
      <c r="BU22" s="18">
        <v>0</v>
      </c>
      <c r="BV22" s="18">
        <v>635456526.36000001</v>
      </c>
      <c r="BW22" s="18">
        <v>457.84</v>
      </c>
      <c r="BX22" s="18">
        <v>23797743.82</v>
      </c>
      <c r="BY22" s="18">
        <v>28500</v>
      </c>
      <c r="BZ22" s="18">
        <v>0</v>
      </c>
      <c r="CA22" s="18">
        <v>0</v>
      </c>
      <c r="CB22" s="18">
        <v>32256887.799999997</v>
      </c>
      <c r="CC22" s="18">
        <v>152497.01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11643369575.379999</v>
      </c>
      <c r="CK22" s="18">
        <v>57636377.439999998</v>
      </c>
      <c r="CL22" s="18">
        <v>1614313552.9300001</v>
      </c>
      <c r="CM22" s="18">
        <v>7809943.5599999996</v>
      </c>
      <c r="CN22" s="18">
        <v>3.88</v>
      </c>
      <c r="CO22" s="18">
        <v>0</v>
      </c>
      <c r="CP22" s="18">
        <v>0</v>
      </c>
      <c r="CQ22" s="18">
        <v>0</v>
      </c>
      <c r="CR22" s="18">
        <v>18072.73</v>
      </c>
      <c r="CS22" s="18">
        <v>20.88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5734288.6500000004</v>
      </c>
      <c r="DC22" s="18">
        <v>4829.51</v>
      </c>
      <c r="DD22" s="18">
        <v>4064078250.8000002</v>
      </c>
      <c r="DE22" s="18">
        <v>22999257.190000001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5465725.96</v>
      </c>
      <c r="DM22" s="18">
        <v>80483.81</v>
      </c>
      <c r="DN22" s="18">
        <v>66230400.600000001</v>
      </c>
      <c r="DO22" s="18">
        <v>105761329.18000001</v>
      </c>
      <c r="DP22" s="18">
        <v>1108926.6299999999</v>
      </c>
      <c r="DQ22" s="18">
        <v>0</v>
      </c>
      <c r="DR22" s="18">
        <v>0</v>
      </c>
      <c r="DS22" s="18">
        <v>0</v>
      </c>
      <c r="DT22" s="18">
        <v>20187089.689999998</v>
      </c>
      <c r="DU22" s="18">
        <v>10665.07</v>
      </c>
      <c r="DV22" s="18">
        <v>0</v>
      </c>
      <c r="DW22" s="18">
        <v>0</v>
      </c>
      <c r="DX22" s="18">
        <v>212717721.80999997</v>
      </c>
      <c r="DY22" s="18">
        <v>124232.32000000001</v>
      </c>
      <c r="DZ22" s="18">
        <v>0</v>
      </c>
      <c r="EA22" s="18">
        <v>0</v>
      </c>
      <c r="EB22" s="18">
        <v>1234495124.78</v>
      </c>
      <c r="EC22" s="18">
        <v>3149369.84</v>
      </c>
      <c r="ED22" s="18">
        <v>100038650.8</v>
      </c>
      <c r="EE22" s="18">
        <v>915489.35000000009</v>
      </c>
      <c r="EF22" s="18">
        <v>6103241339.9099998</v>
      </c>
      <c r="EG22" s="18">
        <v>9460528.5</v>
      </c>
      <c r="EH22" s="18">
        <v>998556641.48000002</v>
      </c>
      <c r="EI22" s="18">
        <v>8818769.5199999996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107119890.93999998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876625282.18999994</v>
      </c>
      <c r="EY22" s="18">
        <v>0</v>
      </c>
      <c r="EZ22" s="18">
        <v>11546315558.209999</v>
      </c>
      <c r="FA22" s="18">
        <v>0</v>
      </c>
      <c r="FB22" s="18">
        <v>117586344.97</v>
      </c>
      <c r="FC22" s="18">
        <v>0</v>
      </c>
      <c r="FD22" s="18">
        <v>9927967447.7200012</v>
      </c>
      <c r="FE22" s="18">
        <v>0</v>
      </c>
      <c r="FF22" s="18">
        <v>7229556.1699999999</v>
      </c>
      <c r="FG22" s="18">
        <v>0</v>
      </c>
      <c r="FH22" s="18">
        <v>0</v>
      </c>
      <c r="FI22" s="18">
        <v>0</v>
      </c>
      <c r="FJ22" s="18">
        <v>122344810.79000001</v>
      </c>
      <c r="FK22" s="18">
        <v>0</v>
      </c>
      <c r="FL22" s="18">
        <v>1795819970.6299999</v>
      </c>
      <c r="FM22" s="18">
        <v>0</v>
      </c>
      <c r="FN22" s="18">
        <v>2776280.12</v>
      </c>
      <c r="FO22" s="18">
        <v>0</v>
      </c>
      <c r="FP22" s="19">
        <v>14744760666.210001</v>
      </c>
      <c r="FQ22" s="19">
        <v>37637536.670000002</v>
      </c>
      <c r="FR22" s="18">
        <v>8520140.6799999997</v>
      </c>
      <c r="FS22" s="18">
        <v>0</v>
      </c>
      <c r="FT22" s="18">
        <v>2337287.37</v>
      </c>
      <c r="FU22" s="18">
        <v>0</v>
      </c>
      <c r="FV22" s="19">
        <v>7750958772.2299995</v>
      </c>
      <c r="FW22" s="19">
        <v>0</v>
      </c>
      <c r="FX22" s="18">
        <v>374482037.82999998</v>
      </c>
      <c r="FY22" s="18">
        <v>0</v>
      </c>
      <c r="FZ22" s="18">
        <v>7376476734.3999996</v>
      </c>
      <c r="GA22" s="18">
        <v>0</v>
      </c>
      <c r="GB22" s="19">
        <v>6982944465.9300013</v>
      </c>
      <c r="GC22" s="19">
        <v>37637536.670000002</v>
      </c>
      <c r="GD22" s="18">
        <v>305416092.91000003</v>
      </c>
      <c r="GE22" s="18">
        <v>1834172.11</v>
      </c>
      <c r="GF22" s="18">
        <v>6677528373.0200014</v>
      </c>
      <c r="GG22" s="18">
        <v>35803364.560000002</v>
      </c>
      <c r="GH22" s="18">
        <v>79924980.429999992</v>
      </c>
      <c r="GI22" s="18">
        <v>269408.18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112853478125.60999</v>
      </c>
      <c r="HW22" s="18">
        <v>539489344.56999993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3675324212.3499994</v>
      </c>
      <c r="E23" s="19">
        <v>0</v>
      </c>
      <c r="F23" s="18">
        <v>310466628.39999998</v>
      </c>
      <c r="G23" s="18">
        <v>0</v>
      </c>
      <c r="H23" s="18">
        <v>1891828170.9699996</v>
      </c>
      <c r="I23" s="18">
        <v>0</v>
      </c>
      <c r="J23" s="18">
        <v>1473029412.98</v>
      </c>
      <c r="K23" s="18">
        <v>0</v>
      </c>
      <c r="L23" s="18">
        <v>82245.63</v>
      </c>
      <c r="M23" s="18">
        <v>0</v>
      </c>
      <c r="N23" s="18">
        <v>896783334.96000004</v>
      </c>
      <c r="O23" s="18">
        <v>0</v>
      </c>
      <c r="P23" s="18">
        <v>0</v>
      </c>
      <c r="Q23" s="18">
        <v>0</v>
      </c>
      <c r="R23" s="18">
        <v>22345447.100000001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1443496892.9300001</v>
      </c>
      <c r="AA23" s="18">
        <v>0</v>
      </c>
      <c r="AB23" s="18">
        <v>0</v>
      </c>
      <c r="AC23" s="18">
        <v>0</v>
      </c>
      <c r="AD23" s="18">
        <v>118397245.16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12659815576.16</v>
      </c>
      <c r="AK23" s="18">
        <v>0</v>
      </c>
      <c r="AL23" s="18">
        <v>101013814.14</v>
      </c>
      <c r="AM23" s="18">
        <v>0</v>
      </c>
      <c r="AN23" s="18">
        <v>2077701827.1700001</v>
      </c>
      <c r="AO23" s="18">
        <v>0</v>
      </c>
      <c r="AP23" s="18">
        <v>7492051337.5100002</v>
      </c>
      <c r="AQ23" s="18">
        <v>0</v>
      </c>
      <c r="AR23" s="18">
        <v>8329729.7300000004</v>
      </c>
      <c r="AS23" s="18">
        <v>0</v>
      </c>
      <c r="AT23" s="18">
        <v>255954313.56999999</v>
      </c>
      <c r="AU23" s="18">
        <v>0</v>
      </c>
      <c r="AV23" s="18">
        <v>233057217.18000001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6858310.96</v>
      </c>
      <c r="BC23" s="18">
        <v>0</v>
      </c>
      <c r="BD23" s="18">
        <v>18513503.879999999</v>
      </c>
      <c r="BE23" s="18">
        <v>0</v>
      </c>
      <c r="BF23" s="18">
        <v>399925.66</v>
      </c>
      <c r="BG23" s="18">
        <v>0</v>
      </c>
      <c r="BH23" s="18">
        <v>14882395.07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553595</v>
      </c>
      <c r="BQ23" s="18">
        <v>0</v>
      </c>
      <c r="BR23" s="18">
        <v>3899404.36</v>
      </c>
      <c r="BS23" s="18">
        <v>0</v>
      </c>
      <c r="BT23" s="18">
        <v>0</v>
      </c>
      <c r="BU23" s="18">
        <v>0</v>
      </c>
      <c r="BV23" s="18">
        <v>3260875.46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12475833.99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781125169.75</v>
      </c>
      <c r="CK23" s="18">
        <v>0</v>
      </c>
      <c r="CL23" s="18">
        <v>13256268.5</v>
      </c>
      <c r="CM23" s="18">
        <v>0</v>
      </c>
      <c r="CN23" s="18">
        <v>19405040.93</v>
      </c>
      <c r="CO23" s="18">
        <v>0</v>
      </c>
      <c r="CP23" s="18">
        <v>0</v>
      </c>
      <c r="CQ23" s="18">
        <v>0</v>
      </c>
      <c r="CR23" s="18">
        <v>4304541.26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129339107.40000001</v>
      </c>
      <c r="DE23" s="18">
        <v>0</v>
      </c>
      <c r="DF23" s="18">
        <v>58537.53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143835558.22</v>
      </c>
      <c r="DY23" s="18">
        <v>0</v>
      </c>
      <c r="DZ23" s="18">
        <v>0</v>
      </c>
      <c r="EA23" s="18">
        <v>0</v>
      </c>
      <c r="EB23" s="18">
        <v>368171563.86000001</v>
      </c>
      <c r="EC23" s="18">
        <v>0</v>
      </c>
      <c r="ED23" s="18">
        <v>84288963.609999999</v>
      </c>
      <c r="EE23" s="18">
        <v>0</v>
      </c>
      <c r="EF23" s="18">
        <v>142608617.03999999</v>
      </c>
      <c r="EG23" s="18">
        <v>0</v>
      </c>
      <c r="EH23" s="18">
        <v>182331107.22999999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17266805.68</v>
      </c>
      <c r="EO23" s="18">
        <v>0</v>
      </c>
      <c r="EP23" s="18">
        <v>0</v>
      </c>
      <c r="EQ23" s="18">
        <v>0</v>
      </c>
      <c r="ER23" s="18">
        <v>271476.61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24942084.829999998</v>
      </c>
      <c r="EY23" s="18">
        <v>0</v>
      </c>
      <c r="EZ23" s="18">
        <v>2023039777.4300001</v>
      </c>
      <c r="FA23" s="18">
        <v>0</v>
      </c>
      <c r="FB23" s="18">
        <v>391059.9</v>
      </c>
      <c r="FC23" s="18">
        <v>0</v>
      </c>
      <c r="FD23" s="18">
        <v>125499219.26000001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20839887.02</v>
      </c>
      <c r="FK23" s="18">
        <v>0</v>
      </c>
      <c r="FL23" s="18">
        <v>2149272.06</v>
      </c>
      <c r="FM23" s="18">
        <v>0</v>
      </c>
      <c r="FN23" s="18">
        <v>0</v>
      </c>
      <c r="FO23" s="18">
        <v>0</v>
      </c>
      <c r="FP23" s="19">
        <v>1897398674.3400002</v>
      </c>
      <c r="FQ23" s="19">
        <v>0</v>
      </c>
      <c r="FR23" s="18">
        <v>7784451.04</v>
      </c>
      <c r="FS23" s="18">
        <v>0</v>
      </c>
      <c r="FT23" s="18">
        <v>882070</v>
      </c>
      <c r="FU23" s="18">
        <v>0</v>
      </c>
      <c r="FV23" s="19">
        <v>1055609851.1200002</v>
      </c>
      <c r="FW23" s="19">
        <v>0</v>
      </c>
      <c r="FX23" s="18">
        <v>9259098.4200000018</v>
      </c>
      <c r="FY23" s="18">
        <v>0</v>
      </c>
      <c r="FZ23" s="18">
        <v>1046350752.7000003</v>
      </c>
      <c r="GA23" s="18">
        <v>0</v>
      </c>
      <c r="GB23" s="19">
        <v>833122302.17999983</v>
      </c>
      <c r="GC23" s="19">
        <v>0</v>
      </c>
      <c r="GD23" s="18">
        <v>217609969.03999999</v>
      </c>
      <c r="GE23" s="18">
        <v>0</v>
      </c>
      <c r="GF23" s="18">
        <v>615512333.13999987</v>
      </c>
      <c r="GG23" s="18">
        <v>0</v>
      </c>
      <c r="GH23" s="18">
        <v>107908541.58</v>
      </c>
      <c r="GI23" s="18">
        <v>0</v>
      </c>
      <c r="GJ23" s="18">
        <v>927168765.80999994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36060797077.820007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513973199.9099983</v>
      </c>
      <c r="E24" s="19">
        <v>0</v>
      </c>
      <c r="F24" s="18">
        <v>62195122.749999337</v>
      </c>
      <c r="G24" s="18">
        <v>0</v>
      </c>
      <c r="H24" s="18">
        <v>291418471.26999903</v>
      </c>
      <c r="I24" s="18">
        <v>0</v>
      </c>
      <c r="J24" s="18">
        <v>160359605.88999993</v>
      </c>
      <c r="K24" s="18">
        <v>0</v>
      </c>
      <c r="L24" s="18">
        <v>14691377</v>
      </c>
      <c r="M24" s="18">
        <v>0</v>
      </c>
      <c r="N24" s="18">
        <v>253601650.68000311</v>
      </c>
      <c r="O24" s="18">
        <v>0</v>
      </c>
      <c r="P24" s="18">
        <v>4418681.34</v>
      </c>
      <c r="Q24" s="18">
        <v>0</v>
      </c>
      <c r="R24" s="18">
        <v>-537467.38000000198</v>
      </c>
      <c r="S24" s="18">
        <v>0</v>
      </c>
      <c r="T24" s="18">
        <v>0</v>
      </c>
      <c r="U24" s="18">
        <v>0</v>
      </c>
      <c r="V24" s="18">
        <v>2534030.29</v>
      </c>
      <c r="W24" s="18">
        <v>0</v>
      </c>
      <c r="X24" s="18">
        <v>0</v>
      </c>
      <c r="Y24" s="18">
        <v>0</v>
      </c>
      <c r="Z24" s="18">
        <v>45209632.619999893</v>
      </c>
      <c r="AA24" s="18">
        <v>0</v>
      </c>
      <c r="AB24" s="18">
        <v>0</v>
      </c>
      <c r="AC24" s="18">
        <v>0</v>
      </c>
      <c r="AD24" s="18">
        <v>11829321.74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3437876532.0001354</v>
      </c>
      <c r="AK24" s="18">
        <v>0</v>
      </c>
      <c r="AL24" s="18">
        <v>3622442.5000000005</v>
      </c>
      <c r="AM24" s="18">
        <v>0</v>
      </c>
      <c r="AN24" s="18">
        <v>281909601.13997102</v>
      </c>
      <c r="AO24" s="18">
        <v>0</v>
      </c>
      <c r="AP24" s="18">
        <v>1782779444.0499594</v>
      </c>
      <c r="AQ24" s="18">
        <v>0</v>
      </c>
      <c r="AR24" s="18">
        <v>0</v>
      </c>
      <c r="AS24" s="18">
        <v>0</v>
      </c>
      <c r="AT24" s="18">
        <v>17982935.759999998</v>
      </c>
      <c r="AU24" s="18">
        <v>0</v>
      </c>
      <c r="AV24" s="18">
        <v>48397425.71999912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7464841.9800000228</v>
      </c>
      <c r="BC24" s="18">
        <v>0</v>
      </c>
      <c r="BD24" s="18">
        <v>9788950.2899999805</v>
      </c>
      <c r="BE24" s="18">
        <v>0</v>
      </c>
      <c r="BF24" s="18">
        <v>0</v>
      </c>
      <c r="BG24" s="18">
        <v>0</v>
      </c>
      <c r="BH24" s="18">
        <v>-101361.83000000005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1690561.54</v>
      </c>
      <c r="BQ24" s="18">
        <v>0</v>
      </c>
      <c r="BR24" s="18">
        <v>320567.8</v>
      </c>
      <c r="BS24" s="18">
        <v>0</v>
      </c>
      <c r="BT24" s="18">
        <v>0</v>
      </c>
      <c r="BU24" s="18">
        <v>0</v>
      </c>
      <c r="BV24" s="18">
        <v>12075262.570000011</v>
      </c>
      <c r="BW24" s="18">
        <v>0</v>
      </c>
      <c r="BX24" s="18">
        <v>527126.48</v>
      </c>
      <c r="BY24" s="18">
        <v>0</v>
      </c>
      <c r="BZ24" s="18">
        <v>0</v>
      </c>
      <c r="CA24" s="18">
        <v>0</v>
      </c>
      <c r="CB24" s="18">
        <v>1637903.3699999999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963627239.29000199</v>
      </c>
      <c r="CK24" s="18">
        <v>0</v>
      </c>
      <c r="CL24" s="18">
        <v>20990954.290000089</v>
      </c>
      <c r="CM24" s="18">
        <v>0</v>
      </c>
      <c r="CN24" s="18">
        <v>19400910.180000089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254557460.72997445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31388773.069998764</v>
      </c>
      <c r="DY24" s="18">
        <v>0</v>
      </c>
      <c r="DZ24" s="18">
        <v>0</v>
      </c>
      <c r="EA24" s="18">
        <v>0</v>
      </c>
      <c r="EB24" s="18">
        <v>324403533.73000187</v>
      </c>
      <c r="EC24" s="18">
        <v>0</v>
      </c>
      <c r="ED24" s="18">
        <v>0</v>
      </c>
      <c r="EE24" s="18">
        <v>0</v>
      </c>
      <c r="EF24" s="18">
        <v>83351375.159999996</v>
      </c>
      <c r="EG24" s="18">
        <v>0</v>
      </c>
      <c r="EH24" s="18">
        <v>45997521.810002364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3769230.04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50284611.5</v>
      </c>
      <c r="EY24" s="18">
        <v>0</v>
      </c>
      <c r="EZ24" s="18">
        <v>4061094288.8900595</v>
      </c>
      <c r="FA24" s="18">
        <v>0</v>
      </c>
      <c r="FB24" s="18">
        <v>7308113</v>
      </c>
      <c r="FC24" s="18">
        <v>0</v>
      </c>
      <c r="FD24" s="18">
        <v>562002653.169999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26268928.669999998</v>
      </c>
      <c r="FK24" s="18">
        <v>0</v>
      </c>
      <c r="FL24" s="18">
        <v>117408188.56000011</v>
      </c>
      <c r="FM24" s="18">
        <v>0</v>
      </c>
      <c r="FN24" s="18">
        <v>53156</v>
      </c>
      <c r="FO24" s="18">
        <v>0</v>
      </c>
      <c r="FP24" s="19">
        <v>303226939.02999693</v>
      </c>
      <c r="FQ24" s="19">
        <v>0</v>
      </c>
      <c r="FR24" s="18">
        <v>9691042.75</v>
      </c>
      <c r="FS24" s="18">
        <v>0</v>
      </c>
      <c r="FT24" s="18">
        <v>0</v>
      </c>
      <c r="FU24" s="18">
        <v>0</v>
      </c>
      <c r="FV24" s="19">
        <v>279241701.93999696</v>
      </c>
      <c r="FW24" s="19">
        <v>0</v>
      </c>
      <c r="FX24" s="18">
        <v>0</v>
      </c>
      <c r="FY24" s="18">
        <v>0</v>
      </c>
      <c r="FZ24" s="18">
        <v>279241701.93999696</v>
      </c>
      <c r="GA24" s="18">
        <v>0</v>
      </c>
      <c r="GB24" s="19">
        <v>14294194.34</v>
      </c>
      <c r="GC24" s="19">
        <v>0</v>
      </c>
      <c r="GD24" s="18">
        <v>590132.81999999995</v>
      </c>
      <c r="GE24" s="18">
        <v>0</v>
      </c>
      <c r="GF24" s="18">
        <v>13704061.52</v>
      </c>
      <c r="GG24" s="18">
        <v>0</v>
      </c>
      <c r="GH24" s="18">
        <v>939997.69000000006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13327766534.3801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15223940.34</v>
      </c>
      <c r="E25" s="19">
        <v>0</v>
      </c>
      <c r="F25" s="18">
        <v>5480516.7279829998</v>
      </c>
      <c r="G25" s="18">
        <v>0</v>
      </c>
      <c r="H25" s="18">
        <v>8760542.9931310005</v>
      </c>
      <c r="I25" s="18">
        <v>0</v>
      </c>
      <c r="J25" s="18">
        <v>982880.61888600001</v>
      </c>
      <c r="K25" s="18">
        <v>0</v>
      </c>
      <c r="L25" s="18">
        <v>144331.84683299999</v>
      </c>
      <c r="M25" s="18">
        <v>0</v>
      </c>
      <c r="N25" s="18">
        <v>34342970.880000003</v>
      </c>
      <c r="O25" s="18">
        <v>0</v>
      </c>
      <c r="P25" s="18">
        <v>0</v>
      </c>
      <c r="Q25" s="18">
        <v>0</v>
      </c>
      <c r="R25" s="18">
        <v>4859218.38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15173515.187837997</v>
      </c>
      <c r="AA25" s="18">
        <v>0</v>
      </c>
      <c r="AB25" s="18">
        <v>0</v>
      </c>
      <c r="AC25" s="18">
        <v>0</v>
      </c>
      <c r="AD25" s="18">
        <v>1174227.711503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223393936.05999997</v>
      </c>
      <c r="AK25" s="18">
        <v>0</v>
      </c>
      <c r="AL25" s="18">
        <v>3102818.8176840004</v>
      </c>
      <c r="AM25" s="18">
        <v>0</v>
      </c>
      <c r="AN25" s="18">
        <v>70075461.734364986</v>
      </c>
      <c r="AO25" s="18">
        <v>0</v>
      </c>
      <c r="AP25" s="18">
        <v>105602389.15651102</v>
      </c>
      <c r="AQ25" s="18">
        <v>0</v>
      </c>
      <c r="AR25" s="18">
        <v>0</v>
      </c>
      <c r="AS25" s="18">
        <v>0</v>
      </c>
      <c r="AT25" s="18">
        <v>3808557.6899239989</v>
      </c>
      <c r="AU25" s="18">
        <v>0</v>
      </c>
      <c r="AV25" s="18">
        <v>6129515.9649360003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257207.40002299999</v>
      </c>
      <c r="BC25" s="18">
        <v>0</v>
      </c>
      <c r="BD25" s="18">
        <v>193162.63766500002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865302.63419800007</v>
      </c>
      <c r="BK25" s="18">
        <v>0</v>
      </c>
      <c r="BL25" s="18">
        <v>-126089.785802</v>
      </c>
      <c r="BM25" s="18">
        <v>0</v>
      </c>
      <c r="BN25" s="18">
        <v>0</v>
      </c>
      <c r="BO25" s="18">
        <v>0</v>
      </c>
      <c r="BP25" s="18">
        <v>2815.3599999999997</v>
      </c>
      <c r="BQ25" s="18">
        <v>0</v>
      </c>
      <c r="BR25" s="18">
        <v>5395.5</v>
      </c>
      <c r="BS25" s="18">
        <v>0</v>
      </c>
      <c r="BT25" s="18">
        <v>0</v>
      </c>
      <c r="BU25" s="18">
        <v>0</v>
      </c>
      <c r="BV25" s="18">
        <v>1879600.74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35.1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59625522.958064988</v>
      </c>
      <c r="CK25" s="18">
        <v>0</v>
      </c>
      <c r="CL25" s="18">
        <v>201919.43610600004</v>
      </c>
      <c r="CM25" s="18">
        <v>0</v>
      </c>
      <c r="CN25" s="18">
        <v>518343.18973200017</v>
      </c>
      <c r="CO25" s="18">
        <v>0</v>
      </c>
      <c r="CP25" s="18">
        <v>0</v>
      </c>
      <c r="CQ25" s="18">
        <v>0</v>
      </c>
      <c r="CR25" s="18">
        <v>48841.016639000001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2104486.4963080003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1394490.0948909994</v>
      </c>
      <c r="DY25" s="18">
        <v>0</v>
      </c>
      <c r="DZ25" s="18">
        <v>0</v>
      </c>
      <c r="EA25" s="18">
        <v>0</v>
      </c>
      <c r="EB25" s="18">
        <v>2383442.8438390009</v>
      </c>
      <c r="EC25" s="18">
        <v>0</v>
      </c>
      <c r="ED25" s="18">
        <v>453096.74689900002</v>
      </c>
      <c r="EE25" s="18">
        <v>0</v>
      </c>
      <c r="EF25" s="18">
        <v>6528937.6671019997</v>
      </c>
      <c r="EG25" s="18">
        <v>0</v>
      </c>
      <c r="EH25" s="18">
        <v>3027998.7598860003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259339.73</v>
      </c>
      <c r="EO25" s="18">
        <v>0</v>
      </c>
      <c r="EP25" s="18">
        <v>0</v>
      </c>
      <c r="EQ25" s="18">
        <v>0</v>
      </c>
      <c r="ER25" s="18">
        <v>87477.47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36994.379999999997</v>
      </c>
      <c r="EY25" s="18">
        <v>0</v>
      </c>
      <c r="EZ25" s="18">
        <v>422406780.97000003</v>
      </c>
      <c r="FA25" s="18">
        <v>0</v>
      </c>
      <c r="FB25" s="18">
        <v>0</v>
      </c>
      <c r="FC25" s="18">
        <v>0</v>
      </c>
      <c r="FD25" s="18">
        <v>9403072.1300000008</v>
      </c>
      <c r="FE25" s="18">
        <v>0</v>
      </c>
      <c r="FF25" s="18">
        <v>7758.22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93725.93</v>
      </c>
      <c r="FM25" s="18">
        <v>0</v>
      </c>
      <c r="FN25" s="18">
        <v>6385.89</v>
      </c>
      <c r="FO25" s="18">
        <v>0</v>
      </c>
      <c r="FP25" s="19">
        <v>107439268.69999999</v>
      </c>
      <c r="FQ25" s="19">
        <v>0</v>
      </c>
      <c r="FR25" s="18">
        <v>0</v>
      </c>
      <c r="FS25" s="18">
        <v>0</v>
      </c>
      <c r="FT25" s="18">
        <v>24149498.309999999</v>
      </c>
      <c r="FU25" s="18">
        <v>0</v>
      </c>
      <c r="FV25" s="19">
        <v>84224981.219999984</v>
      </c>
      <c r="FW25" s="19">
        <v>0</v>
      </c>
      <c r="FX25" s="18">
        <v>590058.32999999996</v>
      </c>
      <c r="FY25" s="18">
        <v>0</v>
      </c>
      <c r="FZ25" s="18">
        <v>83634922.889999986</v>
      </c>
      <c r="GA25" s="18">
        <v>0</v>
      </c>
      <c r="GB25" s="19">
        <v>-935210.83000000007</v>
      </c>
      <c r="GC25" s="19">
        <v>0</v>
      </c>
      <c r="GD25" s="18">
        <v>70161.42</v>
      </c>
      <c r="GE25" s="18">
        <v>0</v>
      </c>
      <c r="GF25" s="18">
        <v>-1005372.2500000001</v>
      </c>
      <c r="GG25" s="18">
        <v>0</v>
      </c>
      <c r="GH25" s="18">
        <v>4969427.5284829997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1107105623.5136275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3395830215.3235631</v>
      </c>
      <c r="E26" s="19">
        <v>12018315.936437216</v>
      </c>
      <c r="F26" s="18">
        <v>372786836.96308243</v>
      </c>
      <c r="G26" s="18">
        <v>110531.85771900001</v>
      </c>
      <c r="H26" s="18">
        <v>2706002027.8077135</v>
      </c>
      <c r="I26" s="18">
        <v>11907784.078718215</v>
      </c>
      <c r="J26" s="18">
        <v>317041350.55276728</v>
      </c>
      <c r="K26" s="18">
        <v>0</v>
      </c>
      <c r="L26" s="18">
        <v>11915853.039999999</v>
      </c>
      <c r="M26" s="18">
        <v>0</v>
      </c>
      <c r="N26" s="18">
        <v>215425777.36000001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304284596.07978749</v>
      </c>
      <c r="AA26" s="18">
        <v>22636227.700212486</v>
      </c>
      <c r="AB26" s="18">
        <v>0</v>
      </c>
      <c r="AC26" s="18">
        <v>0</v>
      </c>
      <c r="AD26" s="18">
        <v>172539919.44380015</v>
      </c>
      <c r="AE26" s="18">
        <v>52404276.64619986</v>
      </c>
      <c r="AF26" s="18">
        <v>0</v>
      </c>
      <c r="AG26" s="18">
        <v>0</v>
      </c>
      <c r="AH26" s="18">
        <v>0</v>
      </c>
      <c r="AI26" s="18">
        <v>0</v>
      </c>
      <c r="AJ26" s="18">
        <v>4308864402.2269764</v>
      </c>
      <c r="AK26" s="18">
        <v>0</v>
      </c>
      <c r="AL26" s="18">
        <v>22242255.33302398</v>
      </c>
      <c r="AM26" s="18">
        <v>0</v>
      </c>
      <c r="AN26" s="18">
        <v>294580901.13999999</v>
      </c>
      <c r="AO26" s="18">
        <v>0</v>
      </c>
      <c r="AP26" s="18">
        <v>1380744359.54</v>
      </c>
      <c r="AQ26" s="18">
        <v>0</v>
      </c>
      <c r="AR26" s="18">
        <v>8075</v>
      </c>
      <c r="AS26" s="18">
        <v>0</v>
      </c>
      <c r="AT26" s="18">
        <v>136888512.76750001</v>
      </c>
      <c r="AU26" s="18">
        <v>653650.63250000007</v>
      </c>
      <c r="AV26" s="18">
        <v>100774295.7665</v>
      </c>
      <c r="AW26" s="18">
        <v>358223.37350000005</v>
      </c>
      <c r="AX26" s="18">
        <v>0</v>
      </c>
      <c r="AY26" s="18">
        <v>0</v>
      </c>
      <c r="AZ26" s="18">
        <v>0</v>
      </c>
      <c r="BA26" s="18">
        <v>0</v>
      </c>
      <c r="BB26" s="18">
        <v>14746570.56231978</v>
      </c>
      <c r="BC26" s="18">
        <v>14306.547680219999</v>
      </c>
      <c r="BD26" s="18">
        <v>58965865.158604182</v>
      </c>
      <c r="BE26" s="18">
        <v>139095.641395813</v>
      </c>
      <c r="BF26" s="18">
        <v>0</v>
      </c>
      <c r="BG26" s="18">
        <v>0</v>
      </c>
      <c r="BH26" s="18">
        <v>2710383.78</v>
      </c>
      <c r="BI26" s="18">
        <v>0</v>
      </c>
      <c r="BJ26" s="18">
        <v>0</v>
      </c>
      <c r="BK26" s="18">
        <v>0</v>
      </c>
      <c r="BL26" s="18">
        <v>93699.39</v>
      </c>
      <c r="BM26" s="18">
        <v>0</v>
      </c>
      <c r="BN26" s="18">
        <v>0</v>
      </c>
      <c r="BO26" s="18">
        <v>0</v>
      </c>
      <c r="BP26" s="18">
        <v>195851.82</v>
      </c>
      <c r="BQ26" s="18">
        <v>0</v>
      </c>
      <c r="BR26" s="18">
        <v>127616.12</v>
      </c>
      <c r="BS26" s="18">
        <v>0</v>
      </c>
      <c r="BT26" s="18">
        <v>0</v>
      </c>
      <c r="BU26" s="18">
        <v>0</v>
      </c>
      <c r="BV26" s="18">
        <v>18668549.629999999</v>
      </c>
      <c r="BW26" s="18">
        <v>0</v>
      </c>
      <c r="BX26" s="18">
        <v>241438.41</v>
      </c>
      <c r="BY26" s="18">
        <v>0</v>
      </c>
      <c r="BZ26" s="18">
        <v>0</v>
      </c>
      <c r="CA26" s="18">
        <v>0</v>
      </c>
      <c r="CB26" s="18">
        <v>6864069.0800000001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91046214.05009</v>
      </c>
      <c r="DE26" s="18">
        <v>227981.31990999999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7166177.5499999998</v>
      </c>
      <c r="DY26" s="18">
        <v>0</v>
      </c>
      <c r="DZ26" s="18">
        <v>0</v>
      </c>
      <c r="EA26" s="18">
        <v>0</v>
      </c>
      <c r="EB26" s="18">
        <v>402519906.29110003</v>
      </c>
      <c r="EC26" s="18">
        <v>22914963.7689</v>
      </c>
      <c r="ED26" s="18">
        <v>94914295.296690002</v>
      </c>
      <c r="EE26" s="18">
        <v>2724441.65331</v>
      </c>
      <c r="EF26" s="18">
        <v>310988476.17364562</v>
      </c>
      <c r="EG26" s="18">
        <v>8524669.3763543703</v>
      </c>
      <c r="EH26" s="18">
        <v>339762797.83983439</v>
      </c>
      <c r="EI26" s="18">
        <v>4235047.6101655997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1695404.22</v>
      </c>
      <c r="EY26" s="18">
        <v>0</v>
      </c>
      <c r="EZ26" s="18">
        <v>17229989.59</v>
      </c>
      <c r="FA26" s="18">
        <v>0</v>
      </c>
      <c r="FB26" s="18">
        <v>0</v>
      </c>
      <c r="FC26" s="18">
        <v>0</v>
      </c>
      <c r="FD26" s="18">
        <v>3279063.68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7898509009.4799995</v>
      </c>
      <c r="FQ26" s="19">
        <v>0</v>
      </c>
      <c r="FR26" s="18">
        <v>-102805.45999999993</v>
      </c>
      <c r="FS26" s="18">
        <v>0</v>
      </c>
      <c r="FT26" s="18">
        <v>547049.13</v>
      </c>
      <c r="FU26" s="18">
        <v>0</v>
      </c>
      <c r="FV26" s="19">
        <v>2409464097.7800698</v>
      </c>
      <c r="FW26" s="19">
        <v>0</v>
      </c>
      <c r="FX26" s="18">
        <v>39307587.639999844</v>
      </c>
      <c r="FY26" s="18">
        <v>0</v>
      </c>
      <c r="FZ26" s="18">
        <v>2370156510.14007</v>
      </c>
      <c r="GA26" s="18">
        <v>0</v>
      </c>
      <c r="GB26" s="19">
        <v>5488600668.0299292</v>
      </c>
      <c r="GC26" s="19">
        <v>0</v>
      </c>
      <c r="GD26" s="18">
        <v>1134554170.7200015</v>
      </c>
      <c r="GE26" s="18">
        <v>0</v>
      </c>
      <c r="GF26" s="18">
        <v>4354046497.3099279</v>
      </c>
      <c r="GG26" s="18">
        <v>0</v>
      </c>
      <c r="GH26" s="18">
        <v>7796898.3499999978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19621621439.493431</v>
      </c>
      <c r="HW26" s="18">
        <v>126851200.20656553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567623694.77999997</v>
      </c>
      <c r="E27" s="19">
        <v>0</v>
      </c>
      <c r="F27" s="18">
        <v>76218421.969999999</v>
      </c>
      <c r="G27" s="18">
        <v>0</v>
      </c>
      <c r="H27" s="18">
        <v>148812965.62</v>
      </c>
      <c r="I27" s="18">
        <v>0</v>
      </c>
      <c r="J27" s="18">
        <v>342592307.19</v>
      </c>
      <c r="K27" s="18">
        <v>0</v>
      </c>
      <c r="L27" s="18">
        <v>22836918.329999998</v>
      </c>
      <c r="M27" s="18">
        <v>0</v>
      </c>
      <c r="N27" s="18">
        <v>642005336.91999996</v>
      </c>
      <c r="O27" s="18">
        <v>0</v>
      </c>
      <c r="P27" s="18">
        <v>0</v>
      </c>
      <c r="Q27" s="18">
        <v>0</v>
      </c>
      <c r="R27" s="18">
        <v>113328220.94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64077395.25</v>
      </c>
      <c r="AA27" s="18">
        <v>0</v>
      </c>
      <c r="AB27" s="18">
        <v>18812916.32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9401683113.6399994</v>
      </c>
      <c r="AK27" s="18">
        <v>0</v>
      </c>
      <c r="AL27" s="18">
        <v>0</v>
      </c>
      <c r="AM27" s="18">
        <v>0</v>
      </c>
      <c r="AN27" s="18">
        <v>856640578</v>
      </c>
      <c r="AO27" s="18">
        <v>0</v>
      </c>
      <c r="AP27" s="18">
        <v>4099680021.0300002</v>
      </c>
      <c r="AQ27" s="18">
        <v>0</v>
      </c>
      <c r="AR27" s="18">
        <v>0</v>
      </c>
      <c r="AS27" s="18">
        <v>0</v>
      </c>
      <c r="AT27" s="18">
        <v>166243086.19999999</v>
      </c>
      <c r="AU27" s="18">
        <v>0</v>
      </c>
      <c r="AV27" s="18">
        <v>210180751.15000001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9535290.3200000003</v>
      </c>
      <c r="BC27" s="18">
        <v>0</v>
      </c>
      <c r="BD27" s="18">
        <v>33523426.140000001</v>
      </c>
      <c r="BE27" s="18">
        <v>0</v>
      </c>
      <c r="BF27" s="18">
        <v>0</v>
      </c>
      <c r="BG27" s="18">
        <v>0</v>
      </c>
      <c r="BH27" s="18">
        <v>12318473.119999999</v>
      </c>
      <c r="BI27" s="18">
        <v>0</v>
      </c>
      <c r="BJ27" s="18">
        <v>22677497.300000001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38045.269999999997</v>
      </c>
      <c r="BS27" s="18">
        <v>0</v>
      </c>
      <c r="BT27" s="18">
        <v>0</v>
      </c>
      <c r="BU27" s="18">
        <v>0</v>
      </c>
      <c r="BV27" s="18">
        <v>39323754.100000001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65310423.729999997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1590498797.6600001</v>
      </c>
      <c r="CK27" s="18">
        <v>0</v>
      </c>
      <c r="CL27" s="18">
        <v>60230923.700000003</v>
      </c>
      <c r="CM27" s="18">
        <v>0</v>
      </c>
      <c r="CN27" s="18">
        <v>23021132.969999999</v>
      </c>
      <c r="CO27" s="18">
        <v>0</v>
      </c>
      <c r="CP27" s="18">
        <v>0</v>
      </c>
      <c r="CQ27" s="18">
        <v>0</v>
      </c>
      <c r="CR27" s="18">
        <v>21605877.77</v>
      </c>
      <c r="CS27" s="18">
        <v>0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1594722540.3699999</v>
      </c>
      <c r="DE27" s="18">
        <v>0</v>
      </c>
      <c r="DF27" s="18">
        <v>107.7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88541778.310000002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2021614.2200000002</v>
      </c>
      <c r="DW27" s="18">
        <v>0</v>
      </c>
      <c r="DX27" s="18">
        <v>71090589.489999995</v>
      </c>
      <c r="DY27" s="18">
        <v>0</v>
      </c>
      <c r="DZ27" s="18">
        <v>0</v>
      </c>
      <c r="EA27" s="18">
        <v>0</v>
      </c>
      <c r="EB27" s="18">
        <v>599408192.07000005</v>
      </c>
      <c r="EC27" s="18">
        <v>0</v>
      </c>
      <c r="ED27" s="18">
        <v>4919590.04</v>
      </c>
      <c r="EE27" s="18">
        <v>0</v>
      </c>
      <c r="EF27" s="18">
        <v>196298525.63</v>
      </c>
      <c r="EG27" s="18">
        <v>0</v>
      </c>
      <c r="EH27" s="18">
        <v>463444942.05000001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660685.27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9790228.6300000008</v>
      </c>
      <c r="EY27" s="18">
        <v>0</v>
      </c>
      <c r="EZ27" s="18">
        <v>830404347.76999998</v>
      </c>
      <c r="FA27" s="18">
        <v>0</v>
      </c>
      <c r="FB27" s="18">
        <v>1314354.43</v>
      </c>
      <c r="FC27" s="18">
        <v>0</v>
      </c>
      <c r="FD27" s="18">
        <v>55927061.210000001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31150.81</v>
      </c>
      <c r="FK27" s="18">
        <v>0</v>
      </c>
      <c r="FL27" s="18">
        <v>4681413.83</v>
      </c>
      <c r="FM27" s="18">
        <v>0</v>
      </c>
      <c r="FN27" s="18">
        <v>4535763.95</v>
      </c>
      <c r="FO27" s="18">
        <v>0</v>
      </c>
      <c r="FP27" s="19">
        <v>1186880046.6700001</v>
      </c>
      <c r="FQ27" s="19">
        <v>0</v>
      </c>
      <c r="FR27" s="18">
        <v>806502.67</v>
      </c>
      <c r="FS27" s="18">
        <v>0</v>
      </c>
      <c r="FT27" s="18">
        <v>0</v>
      </c>
      <c r="FU27" s="18">
        <v>0</v>
      </c>
      <c r="FV27" s="19">
        <v>474546835.27999997</v>
      </c>
      <c r="FW27" s="19">
        <v>0</v>
      </c>
      <c r="FX27" s="18">
        <v>0</v>
      </c>
      <c r="FY27" s="18">
        <v>0</v>
      </c>
      <c r="FZ27" s="18">
        <v>474546835.27999997</v>
      </c>
      <c r="GA27" s="18">
        <v>0</v>
      </c>
      <c r="GB27" s="19">
        <v>711526708.72000003</v>
      </c>
      <c r="GC27" s="19">
        <v>0</v>
      </c>
      <c r="GD27" s="18">
        <v>0</v>
      </c>
      <c r="GE27" s="18">
        <v>0</v>
      </c>
      <c r="GF27" s="18">
        <v>711526708.72000003</v>
      </c>
      <c r="GG27" s="18">
        <v>0</v>
      </c>
      <c r="GH27" s="18">
        <v>16754914.6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23172623521.69001</v>
      </c>
      <c r="HW27" s="18">
        <v>0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488003293.05000001</v>
      </c>
      <c r="E28" s="19">
        <v>0</v>
      </c>
      <c r="F28" s="18">
        <v>5541913.1799999997</v>
      </c>
      <c r="G28" s="18">
        <v>0</v>
      </c>
      <c r="H28" s="18">
        <v>366974240.94999999</v>
      </c>
      <c r="I28" s="18">
        <v>0</v>
      </c>
      <c r="J28" s="18">
        <v>115487138.92</v>
      </c>
      <c r="K28" s="18">
        <v>0</v>
      </c>
      <c r="L28" s="18">
        <v>821.62</v>
      </c>
      <c r="M28" s="18">
        <v>0</v>
      </c>
      <c r="N28" s="18">
        <v>10495279.82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10956330.439999999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83019802.799999997</v>
      </c>
      <c r="AO28" s="18">
        <v>0</v>
      </c>
      <c r="AP28" s="18">
        <v>597352177.12</v>
      </c>
      <c r="AQ28" s="18">
        <v>0</v>
      </c>
      <c r="AR28" s="18">
        <v>0</v>
      </c>
      <c r="AS28" s="18">
        <v>0</v>
      </c>
      <c r="AT28" s="18">
        <v>11433246.15</v>
      </c>
      <c r="AU28" s="18">
        <v>0</v>
      </c>
      <c r="AV28" s="18">
        <v>34766971.799999997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1326958.48</v>
      </c>
      <c r="BC28" s="18">
        <v>0</v>
      </c>
      <c r="BD28" s="18">
        <v>252636.95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3892828.58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74318.100000000006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113377259.19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49915.49</v>
      </c>
      <c r="DA28" s="18">
        <v>0</v>
      </c>
      <c r="DB28" s="18">
        <v>0</v>
      </c>
      <c r="DC28" s="18">
        <v>0</v>
      </c>
      <c r="DD28" s="18">
        <v>504174.31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6096825.8499999996</v>
      </c>
      <c r="DW28" s="18">
        <v>0</v>
      </c>
      <c r="DX28" s="18">
        <v>19168715.559999999</v>
      </c>
      <c r="DY28" s="18">
        <v>0</v>
      </c>
      <c r="DZ28" s="18">
        <v>0</v>
      </c>
      <c r="EA28" s="18">
        <v>0</v>
      </c>
      <c r="EB28" s="18">
        <v>7150579.04</v>
      </c>
      <c r="EC28" s="18">
        <v>0</v>
      </c>
      <c r="ED28" s="18">
        <v>57409.97</v>
      </c>
      <c r="EE28" s="18">
        <v>0</v>
      </c>
      <c r="EF28" s="18">
        <v>7905622.2800000003</v>
      </c>
      <c r="EG28" s="18">
        <v>0</v>
      </c>
      <c r="EH28" s="18">
        <v>11140927.810000001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2091780.21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1409117874.6199996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1365936472.4918003</v>
      </c>
      <c r="E29" s="19">
        <v>0</v>
      </c>
      <c r="F29" s="18">
        <v>154345232.00614429</v>
      </c>
      <c r="G29" s="18">
        <v>0</v>
      </c>
      <c r="H29" s="18">
        <v>834059358.05377591</v>
      </c>
      <c r="I29" s="18">
        <v>0</v>
      </c>
      <c r="J29" s="18">
        <v>377531882.43188</v>
      </c>
      <c r="K29" s="18">
        <v>0</v>
      </c>
      <c r="L29" s="18">
        <v>478267538.3944</v>
      </c>
      <c r="M29" s="18">
        <v>0</v>
      </c>
      <c r="N29" s="18">
        <v>812473288.23000002</v>
      </c>
      <c r="O29" s="18">
        <v>0</v>
      </c>
      <c r="P29" s="18">
        <v>438169.13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8203863.9299999997</v>
      </c>
      <c r="W29" s="18">
        <v>0</v>
      </c>
      <c r="X29" s="18">
        <v>0</v>
      </c>
      <c r="Y29" s="18">
        <v>0</v>
      </c>
      <c r="Z29" s="18">
        <v>750591104.61500001</v>
      </c>
      <c r="AA29" s="18">
        <v>0</v>
      </c>
      <c r="AB29" s="18">
        <v>0</v>
      </c>
      <c r="AC29" s="18">
        <v>0</v>
      </c>
      <c r="AD29" s="18">
        <v>156656413.22999999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6887315993.9400005</v>
      </c>
      <c r="AK29" s="18">
        <v>0</v>
      </c>
      <c r="AL29" s="18">
        <v>6189044.2599999998</v>
      </c>
      <c r="AM29" s="18">
        <v>0</v>
      </c>
      <c r="AN29" s="18">
        <v>549801689.80000007</v>
      </c>
      <c r="AO29" s="18">
        <v>0</v>
      </c>
      <c r="AP29" s="18">
        <v>4652089649.3299999</v>
      </c>
      <c r="AQ29" s="18">
        <v>0</v>
      </c>
      <c r="AR29" s="18">
        <v>194213.97</v>
      </c>
      <c r="AS29" s="18">
        <v>0</v>
      </c>
      <c r="AT29" s="18">
        <v>185046270.30590001</v>
      </c>
      <c r="AU29" s="18">
        <v>0</v>
      </c>
      <c r="AV29" s="18">
        <v>477738440.83829999</v>
      </c>
      <c r="AW29" s="18">
        <v>0</v>
      </c>
      <c r="AX29" s="18">
        <v>11656.22</v>
      </c>
      <c r="AY29" s="18">
        <v>0</v>
      </c>
      <c r="AZ29" s="18">
        <v>0</v>
      </c>
      <c r="BA29" s="18">
        <v>0</v>
      </c>
      <c r="BB29" s="18">
        <v>15664981.643999999</v>
      </c>
      <c r="BC29" s="18">
        <v>0</v>
      </c>
      <c r="BD29" s="18">
        <v>70829496.693199992</v>
      </c>
      <c r="BE29" s="18">
        <v>0</v>
      </c>
      <c r="BF29" s="18">
        <v>23364</v>
      </c>
      <c r="BG29" s="18">
        <v>0</v>
      </c>
      <c r="BH29" s="18">
        <v>16745597.17</v>
      </c>
      <c r="BI29" s="18">
        <v>0</v>
      </c>
      <c r="BJ29" s="18">
        <v>17656739</v>
      </c>
      <c r="BK29" s="18">
        <v>0</v>
      </c>
      <c r="BL29" s="18">
        <v>55356074.57</v>
      </c>
      <c r="BM29" s="18">
        <v>0</v>
      </c>
      <c r="BN29" s="18">
        <v>4658226.3600000003</v>
      </c>
      <c r="BO29" s="18">
        <v>0</v>
      </c>
      <c r="BP29" s="18">
        <v>3482245.66</v>
      </c>
      <c r="BQ29" s="18">
        <v>0</v>
      </c>
      <c r="BR29" s="18">
        <v>857482.47</v>
      </c>
      <c r="BS29" s="18">
        <v>0</v>
      </c>
      <c r="BT29" s="18">
        <v>0</v>
      </c>
      <c r="BU29" s="18">
        <v>0</v>
      </c>
      <c r="BV29" s="18">
        <v>1787658.94</v>
      </c>
      <c r="BW29" s="18">
        <v>0</v>
      </c>
      <c r="BX29" s="18">
        <v>3023436.8</v>
      </c>
      <c r="BY29" s="18">
        <v>0</v>
      </c>
      <c r="BZ29" s="18">
        <v>0</v>
      </c>
      <c r="CA29" s="18">
        <v>0</v>
      </c>
      <c r="CB29" s="18">
        <v>17221066.0858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3839515127.8537998</v>
      </c>
      <c r="CK29" s="18">
        <v>0</v>
      </c>
      <c r="CL29" s="18">
        <v>151064822.7622</v>
      </c>
      <c r="CM29" s="18">
        <v>0</v>
      </c>
      <c r="CN29" s="18">
        <v>345085478.83939999</v>
      </c>
      <c r="CO29" s="18">
        <v>0</v>
      </c>
      <c r="CP29" s="18">
        <v>0</v>
      </c>
      <c r="CQ29" s="18">
        <v>0</v>
      </c>
      <c r="CR29" s="18">
        <v>140862260.26409999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80608995.9322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827933841.17180002</v>
      </c>
      <c r="DY29" s="18">
        <v>0</v>
      </c>
      <c r="DZ29" s="18">
        <v>0</v>
      </c>
      <c r="EA29" s="18">
        <v>0</v>
      </c>
      <c r="EB29" s="18">
        <v>765932046.5553</v>
      </c>
      <c r="EC29" s="18">
        <v>0</v>
      </c>
      <c r="ED29" s="18">
        <v>135090678.99980003</v>
      </c>
      <c r="EE29" s="18">
        <v>0</v>
      </c>
      <c r="EF29" s="18">
        <v>1271233771.8099999</v>
      </c>
      <c r="EG29" s="18">
        <v>0</v>
      </c>
      <c r="EH29" s="18">
        <v>201202183.50549999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92260784.640000001</v>
      </c>
      <c r="EO29" s="18">
        <v>0</v>
      </c>
      <c r="EP29" s="18">
        <v>0</v>
      </c>
      <c r="EQ29" s="18">
        <v>0</v>
      </c>
      <c r="ER29" s="18">
        <v>0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9258324.5299999993</v>
      </c>
      <c r="EY29" s="18">
        <v>0</v>
      </c>
      <c r="EZ29" s="18">
        <v>1333188062.8499999</v>
      </c>
      <c r="FA29" s="18">
        <v>0</v>
      </c>
      <c r="FB29" s="18">
        <v>705477.33</v>
      </c>
      <c r="FC29" s="18">
        <v>0</v>
      </c>
      <c r="FD29" s="18">
        <v>17692159.809999999</v>
      </c>
      <c r="FE29" s="18">
        <v>0</v>
      </c>
      <c r="FF29" s="18">
        <v>0</v>
      </c>
      <c r="FG29" s="18">
        <v>0</v>
      </c>
      <c r="FH29" s="18">
        <v>0</v>
      </c>
      <c r="FI29" s="18">
        <v>0</v>
      </c>
      <c r="FJ29" s="18">
        <v>33676722.390000001</v>
      </c>
      <c r="FK29" s="18">
        <v>0</v>
      </c>
      <c r="FL29" s="18">
        <v>0</v>
      </c>
      <c r="FM29" s="18">
        <v>0</v>
      </c>
      <c r="FN29" s="18">
        <v>0</v>
      </c>
      <c r="FO29" s="18">
        <v>0</v>
      </c>
      <c r="FP29" s="19">
        <v>645601150.14001381</v>
      </c>
      <c r="FQ29" s="19">
        <v>0</v>
      </c>
      <c r="FR29" s="18">
        <v>22060275.850002933</v>
      </c>
      <c r="FS29" s="18">
        <v>0</v>
      </c>
      <c r="FT29" s="18">
        <v>4136308.45</v>
      </c>
      <c r="FU29" s="18">
        <v>0</v>
      </c>
      <c r="FV29" s="19">
        <v>434626615.40999836</v>
      </c>
      <c r="FW29" s="19">
        <v>0</v>
      </c>
      <c r="FX29" s="18">
        <v>12880331.100000065</v>
      </c>
      <c r="FY29" s="18">
        <v>0</v>
      </c>
      <c r="FZ29" s="18">
        <v>421746284.30999827</v>
      </c>
      <c r="GA29" s="18">
        <v>0</v>
      </c>
      <c r="GB29" s="19">
        <v>184777950.43001252</v>
      </c>
      <c r="GC29" s="19">
        <v>0</v>
      </c>
      <c r="GD29" s="18">
        <v>37582146.889999971</v>
      </c>
      <c r="GE29" s="18">
        <v>0</v>
      </c>
      <c r="GF29" s="18">
        <v>147195803.54001257</v>
      </c>
      <c r="GG29" s="18">
        <v>0</v>
      </c>
      <c r="GH29" s="18">
        <v>17318241.00999999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26446490308.472515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26300600.57</v>
      </c>
      <c r="E30" s="19">
        <v>0</v>
      </c>
      <c r="F30" s="18">
        <v>8901339.9148355592</v>
      </c>
      <c r="G30" s="18">
        <v>0</v>
      </c>
      <c r="H30" s="18">
        <v>9295348.7367288824</v>
      </c>
      <c r="I30" s="18">
        <v>0</v>
      </c>
      <c r="J30" s="18">
        <v>8103911.9184355596</v>
      </c>
      <c r="K30" s="18">
        <v>0</v>
      </c>
      <c r="L30" s="18">
        <v>2435886.38</v>
      </c>
      <c r="M30" s="18">
        <v>0</v>
      </c>
      <c r="N30" s="18">
        <v>43253831.11999996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84589348.059999973</v>
      </c>
      <c r="AA30" s="18">
        <v>0</v>
      </c>
      <c r="AB30" s="18">
        <v>0</v>
      </c>
      <c r="AC30" s="18">
        <v>0</v>
      </c>
      <c r="AD30" s="18">
        <v>790159.24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2073813074.1900005</v>
      </c>
      <c r="AK30" s="18">
        <v>0</v>
      </c>
      <c r="AL30" s="18">
        <v>3046410.9198193601</v>
      </c>
      <c r="AM30" s="18">
        <v>0</v>
      </c>
      <c r="AN30" s="18">
        <v>164023784.69001424</v>
      </c>
      <c r="AO30" s="18">
        <v>0</v>
      </c>
      <c r="AP30" s="18">
        <v>156388268.83999991</v>
      </c>
      <c r="AQ30" s="18">
        <v>0</v>
      </c>
      <c r="AR30" s="18">
        <v>0</v>
      </c>
      <c r="AS30" s="18">
        <v>0</v>
      </c>
      <c r="AT30" s="18">
        <v>8899621.1499999538</v>
      </c>
      <c r="AU30" s="18">
        <v>0</v>
      </c>
      <c r="AV30" s="18">
        <v>14985304.929999813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1393752.2200000002</v>
      </c>
      <c r="BC30" s="18">
        <v>0</v>
      </c>
      <c r="BD30" s="18">
        <v>4954581.5599997193</v>
      </c>
      <c r="BE30" s="18">
        <v>0</v>
      </c>
      <c r="BF30" s="18">
        <v>0</v>
      </c>
      <c r="BG30" s="18">
        <v>0</v>
      </c>
      <c r="BH30" s="18">
        <v>156802.01999999999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238280.26999999987</v>
      </c>
      <c r="BS30" s="18">
        <v>0</v>
      </c>
      <c r="BT30" s="18">
        <v>0</v>
      </c>
      <c r="BU30" s="18">
        <v>0</v>
      </c>
      <c r="BV30" s="18">
        <v>32226.17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8268652.0499993321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108301084.65000001</v>
      </c>
      <c r="CK30" s="18">
        <v>0</v>
      </c>
      <c r="CL30" s="18">
        <v>3397979.659999989</v>
      </c>
      <c r="CM30" s="18">
        <v>0</v>
      </c>
      <c r="CN30" s="18">
        <v>5738424.1999999704</v>
      </c>
      <c r="CO30" s="18">
        <v>0</v>
      </c>
      <c r="CP30" s="18">
        <v>0</v>
      </c>
      <c r="CQ30" s="18">
        <v>0</v>
      </c>
      <c r="CR30" s="18">
        <v>2543608.4599999906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179094005.06999999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11814393.42000022</v>
      </c>
      <c r="DY30" s="18">
        <v>0</v>
      </c>
      <c r="DZ30" s="18">
        <v>0</v>
      </c>
      <c r="EA30" s="18">
        <v>0</v>
      </c>
      <c r="EB30" s="18">
        <v>14292589.669999998</v>
      </c>
      <c r="EC30" s="18">
        <v>0</v>
      </c>
      <c r="ED30" s="18">
        <v>1576817.36</v>
      </c>
      <c r="EE30" s="18">
        <v>0</v>
      </c>
      <c r="EF30" s="18">
        <v>28957272.139999993</v>
      </c>
      <c r="EG30" s="18">
        <v>0</v>
      </c>
      <c r="EH30" s="18">
        <v>9671348.2399999425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11233.75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511925.13</v>
      </c>
      <c r="EY30" s="18">
        <v>0</v>
      </c>
      <c r="EZ30" s="18">
        <v>83366764.99000001</v>
      </c>
      <c r="FA30" s="18">
        <v>0</v>
      </c>
      <c r="FB30" s="18">
        <v>0</v>
      </c>
      <c r="FC30" s="18">
        <v>0</v>
      </c>
      <c r="FD30" s="18">
        <v>4826548.04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386248.17000000004</v>
      </c>
      <c r="FM30" s="18">
        <v>0</v>
      </c>
      <c r="FN30" s="18">
        <v>0</v>
      </c>
      <c r="FO30" s="18">
        <v>0</v>
      </c>
      <c r="FP30" s="19">
        <v>173939961.7599999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1360209.74</v>
      </c>
      <c r="FW30" s="19">
        <v>0</v>
      </c>
      <c r="FX30" s="18">
        <v>1360209.74</v>
      </c>
      <c r="FY30" s="18">
        <v>0</v>
      </c>
      <c r="FZ30" s="18">
        <v>0</v>
      </c>
      <c r="GA30" s="18">
        <v>0</v>
      </c>
      <c r="GB30" s="19">
        <v>172579752.01999989</v>
      </c>
      <c r="GC30" s="19">
        <v>0</v>
      </c>
      <c r="GD30" s="18">
        <v>0</v>
      </c>
      <c r="GE30" s="18">
        <v>0</v>
      </c>
      <c r="GF30" s="18">
        <v>172579752.01999989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3222000789.0898328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935875867.76820612</v>
      </c>
      <c r="E31" s="19">
        <v>0</v>
      </c>
      <c r="F31" s="18">
        <v>83505269.224372</v>
      </c>
      <c r="G31" s="18">
        <v>0</v>
      </c>
      <c r="H31" s="18">
        <v>238518731.51184103</v>
      </c>
      <c r="I31" s="18">
        <v>0</v>
      </c>
      <c r="J31" s="18">
        <v>613851867.03199303</v>
      </c>
      <c r="K31" s="18">
        <v>0</v>
      </c>
      <c r="L31" s="18">
        <v>201734366.83133799</v>
      </c>
      <c r="M31" s="18">
        <v>0</v>
      </c>
      <c r="N31" s="18">
        <v>269848432.24999994</v>
      </c>
      <c r="O31" s="18">
        <v>0</v>
      </c>
      <c r="P31" s="18">
        <v>0</v>
      </c>
      <c r="Q31" s="18">
        <v>0</v>
      </c>
      <c r="R31" s="18">
        <v>54108717.240000002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531524977.55500597</v>
      </c>
      <c r="AA31" s="18">
        <v>0</v>
      </c>
      <c r="AB31" s="18">
        <v>0</v>
      </c>
      <c r="AC31" s="18">
        <v>0</v>
      </c>
      <c r="AD31" s="18">
        <v>329050273.125485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14773436048.1</v>
      </c>
      <c r="AK31" s="18">
        <v>0</v>
      </c>
      <c r="AL31" s="18">
        <v>97557039.425730005</v>
      </c>
      <c r="AM31" s="18">
        <v>0</v>
      </c>
      <c r="AN31" s="18">
        <v>1377181453.3410902</v>
      </c>
      <c r="AO31" s="18">
        <v>0</v>
      </c>
      <c r="AP31" s="18">
        <v>12015460781.361641</v>
      </c>
      <c r="AQ31" s="18">
        <v>0</v>
      </c>
      <c r="AR31" s="18">
        <v>8021741.1103460006</v>
      </c>
      <c r="AS31" s="18">
        <v>0</v>
      </c>
      <c r="AT31" s="18">
        <v>177716011.772995</v>
      </c>
      <c r="AU31" s="18">
        <v>0</v>
      </c>
      <c r="AV31" s="18">
        <v>142214276.77485901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21828668.936829001</v>
      </c>
      <c r="BC31" s="18">
        <v>0</v>
      </c>
      <c r="BD31" s="18">
        <v>125154863.73768</v>
      </c>
      <c r="BE31" s="18">
        <v>0</v>
      </c>
      <c r="BF31" s="18">
        <v>904000</v>
      </c>
      <c r="BG31" s="18">
        <v>0</v>
      </c>
      <c r="BH31" s="18">
        <v>16895322.060596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5605544.1500000004</v>
      </c>
      <c r="BQ31" s="18">
        <v>0</v>
      </c>
      <c r="BR31" s="18">
        <v>20098744.574008998</v>
      </c>
      <c r="BS31" s="18">
        <v>0</v>
      </c>
      <c r="BT31" s="18">
        <v>0</v>
      </c>
      <c r="BU31" s="18">
        <v>0</v>
      </c>
      <c r="BV31" s="18">
        <v>94727232.821898997</v>
      </c>
      <c r="BW31" s="18">
        <v>0</v>
      </c>
      <c r="BX31" s="18">
        <v>1115054.380009</v>
      </c>
      <c r="BY31" s="18">
        <v>0</v>
      </c>
      <c r="BZ31" s="18">
        <v>2665035.4411670002</v>
      </c>
      <c r="CA31" s="18">
        <v>0</v>
      </c>
      <c r="CB31" s="18">
        <v>9907595.3015470002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3080345273.6866732</v>
      </c>
      <c r="CK31" s="18">
        <v>0</v>
      </c>
      <c r="CL31" s="18">
        <v>46845835.034798995</v>
      </c>
      <c r="CM31" s="18">
        <v>0</v>
      </c>
      <c r="CN31" s="18">
        <v>44704537.065338999</v>
      </c>
      <c r="CO31" s="18">
        <v>0</v>
      </c>
      <c r="CP31" s="18">
        <v>0</v>
      </c>
      <c r="CQ31" s="18">
        <v>0</v>
      </c>
      <c r="CR31" s="18">
        <v>42010247.689929001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152408512.38660601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1853589.7268929998</v>
      </c>
      <c r="DU31" s="18">
        <v>0</v>
      </c>
      <c r="DV31" s="18">
        <v>0</v>
      </c>
      <c r="DW31" s="18">
        <v>0</v>
      </c>
      <c r="DX31" s="18">
        <v>401227603.32396799</v>
      </c>
      <c r="DY31" s="18">
        <v>0</v>
      </c>
      <c r="DZ31" s="18">
        <v>0</v>
      </c>
      <c r="EA31" s="18">
        <v>0</v>
      </c>
      <c r="EB31" s="18">
        <v>403018505.24306798</v>
      </c>
      <c r="EC31" s="18">
        <v>0</v>
      </c>
      <c r="ED31" s="18">
        <v>135009505.33987898</v>
      </c>
      <c r="EE31" s="18">
        <v>0</v>
      </c>
      <c r="EF31" s="18">
        <v>329254526.98394394</v>
      </c>
      <c r="EG31" s="18">
        <v>0</v>
      </c>
      <c r="EH31" s="18">
        <v>226318783.36654502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110362643.88793701</v>
      </c>
      <c r="EO31" s="18">
        <v>0</v>
      </c>
      <c r="EP31" s="18">
        <v>0</v>
      </c>
      <c r="EQ31" s="18">
        <v>0</v>
      </c>
      <c r="ER31" s="18">
        <v>10841.86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7343170.9100000001</v>
      </c>
      <c r="EY31" s="18">
        <v>0</v>
      </c>
      <c r="EZ31" s="18">
        <v>409629470.63</v>
      </c>
      <c r="FA31" s="18">
        <v>0</v>
      </c>
      <c r="FB31" s="18">
        <v>0</v>
      </c>
      <c r="FC31" s="18">
        <v>0</v>
      </c>
      <c r="FD31" s="18">
        <v>20294213.609999999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215784</v>
      </c>
      <c r="FK31" s="18">
        <v>0</v>
      </c>
      <c r="FL31" s="18">
        <v>942161.12</v>
      </c>
      <c r="FM31" s="18">
        <v>0</v>
      </c>
      <c r="FN31" s="18">
        <v>3521474.95</v>
      </c>
      <c r="FO31" s="18">
        <v>0</v>
      </c>
      <c r="FP31" s="19">
        <v>1296132805.706959</v>
      </c>
      <c r="FQ31" s="19">
        <v>0</v>
      </c>
      <c r="FR31" s="18">
        <v>2089456.316501</v>
      </c>
      <c r="FS31" s="18">
        <v>0</v>
      </c>
      <c r="FT31" s="18">
        <v>44341679.350000001</v>
      </c>
      <c r="FU31" s="18">
        <v>0</v>
      </c>
      <c r="FV31" s="19">
        <v>1248434267.54</v>
      </c>
      <c r="FW31" s="19">
        <v>0</v>
      </c>
      <c r="FX31" s="18">
        <v>27352578.73</v>
      </c>
      <c r="FY31" s="18">
        <v>0</v>
      </c>
      <c r="FZ31" s="18">
        <v>1221081688.8099999</v>
      </c>
      <c r="GA31" s="18">
        <v>0</v>
      </c>
      <c r="GB31" s="19">
        <v>1267402.500458</v>
      </c>
      <c r="GC31" s="19">
        <v>0</v>
      </c>
      <c r="GD31" s="18">
        <v>777741.05045800004</v>
      </c>
      <c r="GE31" s="18">
        <v>0</v>
      </c>
      <c r="GF31" s="18">
        <v>489661.45</v>
      </c>
      <c r="GG31" s="18">
        <v>0</v>
      </c>
      <c r="GH31" s="18">
        <v>209676237.72029904</v>
      </c>
      <c r="GI31" s="18">
        <v>0</v>
      </c>
      <c r="GJ31" s="18">
        <v>0</v>
      </c>
      <c r="GK31" s="18">
        <v>0</v>
      </c>
      <c r="GL31" s="18">
        <v>517967.59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38134275739.893265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653542880.3400414</v>
      </c>
      <c r="E32" s="19">
        <v>0</v>
      </c>
      <c r="F32" s="18">
        <v>129690784.47000955</v>
      </c>
      <c r="G32" s="18">
        <v>0</v>
      </c>
      <c r="H32" s="18">
        <v>286538587.12000042</v>
      </c>
      <c r="I32" s="18">
        <v>0</v>
      </c>
      <c r="J32" s="18">
        <v>237313508.75003147</v>
      </c>
      <c r="K32" s="18">
        <v>0</v>
      </c>
      <c r="L32" s="18">
        <v>3870808.350000001</v>
      </c>
      <c r="M32" s="18">
        <v>0</v>
      </c>
      <c r="N32" s="18">
        <v>995648405.55993021</v>
      </c>
      <c r="O32" s="18">
        <v>0</v>
      </c>
      <c r="P32" s="18">
        <v>1549512.7400000007</v>
      </c>
      <c r="Q32" s="18">
        <v>0</v>
      </c>
      <c r="R32" s="18">
        <v>20476290.95999999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530764035.45000499</v>
      </c>
      <c r="AA32" s="18">
        <v>0</v>
      </c>
      <c r="AB32" s="18">
        <v>0</v>
      </c>
      <c r="AC32" s="18">
        <v>0</v>
      </c>
      <c r="AD32" s="18">
        <v>105992606.60000008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11206432396.137697</v>
      </c>
      <c r="AK32" s="18">
        <v>0</v>
      </c>
      <c r="AL32" s="18">
        <v>36060590.899999723</v>
      </c>
      <c r="AM32" s="18">
        <v>0</v>
      </c>
      <c r="AN32" s="18">
        <v>447916437.18991834</v>
      </c>
      <c r="AO32" s="18">
        <v>0</v>
      </c>
      <c r="AP32" s="18">
        <v>3602979768.919899</v>
      </c>
      <c r="AQ32" s="18">
        <v>0</v>
      </c>
      <c r="AR32" s="18">
        <v>9454695.9700000025</v>
      </c>
      <c r="AS32" s="18">
        <v>0</v>
      </c>
      <c r="AT32" s="18">
        <v>109289840.57000002</v>
      </c>
      <c r="AU32" s="18">
        <v>0</v>
      </c>
      <c r="AV32" s="18">
        <v>264640326.70999965</v>
      </c>
      <c r="AW32" s="18">
        <v>0</v>
      </c>
      <c r="AX32" s="18">
        <v>521778.32999999984</v>
      </c>
      <c r="AY32" s="18">
        <v>0</v>
      </c>
      <c r="AZ32" s="18">
        <v>0</v>
      </c>
      <c r="BA32" s="18">
        <v>0</v>
      </c>
      <c r="BB32" s="18">
        <v>7926509.3599994481</v>
      </c>
      <c r="BC32" s="18">
        <v>0</v>
      </c>
      <c r="BD32" s="18">
        <v>40759077.010000244</v>
      </c>
      <c r="BE32" s="18">
        <v>0</v>
      </c>
      <c r="BF32" s="18">
        <v>0</v>
      </c>
      <c r="BG32" s="18">
        <v>0</v>
      </c>
      <c r="BH32" s="18">
        <v>2425465.81</v>
      </c>
      <c r="BI32" s="18">
        <v>0</v>
      </c>
      <c r="BJ32" s="18">
        <v>78517152.650000021</v>
      </c>
      <c r="BK32" s="18">
        <v>0</v>
      </c>
      <c r="BL32" s="18">
        <v>9022255.7100000009</v>
      </c>
      <c r="BM32" s="18">
        <v>0</v>
      </c>
      <c r="BN32" s="18">
        <v>7247639.8799999971</v>
      </c>
      <c r="BO32" s="18">
        <v>0</v>
      </c>
      <c r="BP32" s="18">
        <v>144396.82</v>
      </c>
      <c r="BQ32" s="18">
        <v>0</v>
      </c>
      <c r="BR32" s="18">
        <v>1225471.5299999998</v>
      </c>
      <c r="BS32" s="18">
        <v>0</v>
      </c>
      <c r="BT32" s="18">
        <v>0</v>
      </c>
      <c r="BU32" s="18">
        <v>0</v>
      </c>
      <c r="BV32" s="18">
        <v>43333.29</v>
      </c>
      <c r="BW32" s="18">
        <v>0</v>
      </c>
      <c r="BX32" s="18">
        <v>131455</v>
      </c>
      <c r="BY32" s="18">
        <v>0</v>
      </c>
      <c r="BZ32" s="18">
        <v>0</v>
      </c>
      <c r="CA32" s="18">
        <v>0</v>
      </c>
      <c r="CB32" s="18">
        <v>4170328.0300000003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2022651491.3199391</v>
      </c>
      <c r="CK32" s="18">
        <v>0</v>
      </c>
      <c r="CL32" s="18">
        <v>138602331.49002436</v>
      </c>
      <c r="CM32" s="18">
        <v>0</v>
      </c>
      <c r="CN32" s="18">
        <v>47436991.760006122</v>
      </c>
      <c r="CO32" s="18">
        <v>0</v>
      </c>
      <c r="CP32" s="18">
        <v>0</v>
      </c>
      <c r="CQ32" s="18">
        <v>0</v>
      </c>
      <c r="CR32" s="18">
        <v>66983790.939998142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45278707.620012298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39231578.250000089</v>
      </c>
      <c r="DY32" s="18">
        <v>0</v>
      </c>
      <c r="DZ32" s="18">
        <v>0</v>
      </c>
      <c r="EA32" s="18">
        <v>0</v>
      </c>
      <c r="EB32" s="18">
        <v>113964018.32000001</v>
      </c>
      <c r="EC32" s="18">
        <v>0</v>
      </c>
      <c r="ED32" s="18">
        <v>1838474.7600000002</v>
      </c>
      <c r="EE32" s="18">
        <v>0</v>
      </c>
      <c r="EF32" s="18">
        <v>12595660.009999976</v>
      </c>
      <c r="EG32" s="18">
        <v>0</v>
      </c>
      <c r="EH32" s="18">
        <v>47130281.849999547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279151.22000000003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23680244.100000009</v>
      </c>
      <c r="EY32" s="18">
        <v>0</v>
      </c>
      <c r="EZ32" s="18">
        <v>737843163.21000421</v>
      </c>
      <c r="FA32" s="18">
        <v>0</v>
      </c>
      <c r="FB32" s="18">
        <v>0</v>
      </c>
      <c r="FC32" s="18">
        <v>0</v>
      </c>
      <c r="FD32" s="18">
        <v>48423039.990000017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1431090.9800000002</v>
      </c>
      <c r="FK32" s="18">
        <v>0</v>
      </c>
      <c r="FL32" s="18">
        <v>1861930.29</v>
      </c>
      <c r="FM32" s="18">
        <v>0</v>
      </c>
      <c r="FN32" s="18">
        <v>36257507.869804569</v>
      </c>
      <c r="FO32" s="18">
        <v>0</v>
      </c>
      <c r="FP32" s="19">
        <v>631239229.54000044</v>
      </c>
      <c r="FQ32" s="19">
        <v>0</v>
      </c>
      <c r="FR32" s="18">
        <v>29322373.479999803</v>
      </c>
      <c r="FS32" s="18">
        <v>0</v>
      </c>
      <c r="FT32" s="18">
        <v>1236313.54</v>
      </c>
      <c r="FU32" s="18">
        <v>0</v>
      </c>
      <c r="FV32" s="19">
        <v>600680542.52000058</v>
      </c>
      <c r="FW32" s="19">
        <v>0</v>
      </c>
      <c r="FX32" s="18">
        <v>11038891.079999991</v>
      </c>
      <c r="FY32" s="18">
        <v>0</v>
      </c>
      <c r="FZ32" s="18">
        <v>589641651.44000053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9560732.500000013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22167042875.83728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31755208.910000026</v>
      </c>
      <c r="E33" s="19">
        <v>0</v>
      </c>
      <c r="F33" s="18">
        <v>7829569.6500000292</v>
      </c>
      <c r="G33" s="18">
        <v>0</v>
      </c>
      <c r="H33" s="18">
        <v>346875.44</v>
      </c>
      <c r="I33" s="18">
        <v>0</v>
      </c>
      <c r="J33" s="18">
        <v>23578763.819999997</v>
      </c>
      <c r="K33" s="18">
        <v>0</v>
      </c>
      <c r="L33" s="18">
        <v>1219.53</v>
      </c>
      <c r="M33" s="18">
        <v>0</v>
      </c>
      <c r="N33" s="18">
        <v>321084916.53999406</v>
      </c>
      <c r="O33" s="18">
        <v>0</v>
      </c>
      <c r="P33" s="18">
        <v>0</v>
      </c>
      <c r="Q33" s="18">
        <v>0</v>
      </c>
      <c r="R33" s="18">
        <v>7339081.7299999911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18732099.139999926</v>
      </c>
      <c r="AA33" s="18">
        <v>0</v>
      </c>
      <c r="AB33" s="18">
        <v>11644392.32</v>
      </c>
      <c r="AC33" s="18">
        <v>0</v>
      </c>
      <c r="AD33" s="18">
        <v>32644.15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3228294739.3411942</v>
      </c>
      <c r="AK33" s="18">
        <v>0</v>
      </c>
      <c r="AL33" s="18">
        <v>66651.61</v>
      </c>
      <c r="AM33" s="18">
        <v>0</v>
      </c>
      <c r="AN33" s="18">
        <v>30489832.179996934</v>
      </c>
      <c r="AO33" s="18">
        <v>0</v>
      </c>
      <c r="AP33" s="18">
        <v>1234973112.9802032</v>
      </c>
      <c r="AQ33" s="18">
        <v>0</v>
      </c>
      <c r="AR33" s="18">
        <v>0</v>
      </c>
      <c r="AS33" s="18">
        <v>0</v>
      </c>
      <c r="AT33" s="18">
        <v>738142.1100000008</v>
      </c>
      <c r="AU33" s="18">
        <v>0</v>
      </c>
      <c r="AV33" s="18">
        <v>111817636.16001867</v>
      </c>
      <c r="AW33" s="18">
        <v>0</v>
      </c>
      <c r="AX33" s="18">
        <v>1180</v>
      </c>
      <c r="AY33" s="18">
        <v>0</v>
      </c>
      <c r="AZ33" s="18">
        <v>0</v>
      </c>
      <c r="BA33" s="18">
        <v>0</v>
      </c>
      <c r="BB33" s="18">
        <v>98405.960000000108</v>
      </c>
      <c r="BC33" s="18">
        <v>0</v>
      </c>
      <c r="BD33" s="18">
        <v>367177.0799999999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206175</v>
      </c>
      <c r="BQ33" s="18">
        <v>0</v>
      </c>
      <c r="BR33" s="18">
        <v>74113.789999999994</v>
      </c>
      <c r="BS33" s="18">
        <v>0</v>
      </c>
      <c r="BT33" s="18">
        <v>0</v>
      </c>
      <c r="BU33" s="18">
        <v>0</v>
      </c>
      <c r="BV33" s="18">
        <v>-14254254.769999977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5976.3099999999995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42474235.269993171</v>
      </c>
      <c r="CK33" s="18">
        <v>0</v>
      </c>
      <c r="CL33" s="18">
        <v>515758.08000000042</v>
      </c>
      <c r="CM33" s="18">
        <v>0</v>
      </c>
      <c r="CN33" s="18">
        <v>722185.42999999877</v>
      </c>
      <c r="CO33" s="18">
        <v>0</v>
      </c>
      <c r="CP33" s="18">
        <v>0</v>
      </c>
      <c r="CQ33" s="18">
        <v>0</v>
      </c>
      <c r="CR33" s="18">
        <v>2622360.0699999905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6429277.7600005753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94144.299999999901</v>
      </c>
      <c r="DW33" s="18">
        <v>0</v>
      </c>
      <c r="DX33" s="18">
        <v>8502462.1100016218</v>
      </c>
      <c r="DY33" s="18">
        <v>0</v>
      </c>
      <c r="DZ33" s="18">
        <v>0</v>
      </c>
      <c r="EA33" s="18">
        <v>0</v>
      </c>
      <c r="EB33" s="18">
        <v>925058.81999999972</v>
      </c>
      <c r="EC33" s="18">
        <v>0</v>
      </c>
      <c r="ED33" s="18">
        <v>0</v>
      </c>
      <c r="EE33" s="18">
        <v>0</v>
      </c>
      <c r="EF33" s="18">
        <v>147831.72000000012</v>
      </c>
      <c r="EG33" s="18">
        <v>0</v>
      </c>
      <c r="EH33" s="18">
        <v>346459.40000000037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21449.15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418336.13</v>
      </c>
      <c r="EY33" s="18">
        <v>0</v>
      </c>
      <c r="EZ33" s="18">
        <v>219888380.84000036</v>
      </c>
      <c r="FA33" s="18">
        <v>0</v>
      </c>
      <c r="FB33" s="18">
        <v>0</v>
      </c>
      <c r="FC33" s="18">
        <v>0</v>
      </c>
      <c r="FD33" s="18">
        <v>3535038.1799999918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90000</v>
      </c>
      <c r="FK33" s="18">
        <v>0</v>
      </c>
      <c r="FL33" s="18">
        <v>8789.58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33406971.370002531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5303617188.2814054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190270946.51999998</v>
      </c>
      <c r="E34" s="19">
        <v>0</v>
      </c>
      <c r="F34" s="18">
        <v>34989798.939999998</v>
      </c>
      <c r="G34" s="18">
        <v>0</v>
      </c>
      <c r="H34" s="18">
        <v>155281147.57999998</v>
      </c>
      <c r="I34" s="18">
        <v>0</v>
      </c>
      <c r="J34" s="18">
        <v>0</v>
      </c>
      <c r="K34" s="18">
        <v>0</v>
      </c>
      <c r="L34" s="18">
        <v>531960759.69999999</v>
      </c>
      <c r="M34" s="18">
        <v>0</v>
      </c>
      <c r="N34" s="18">
        <v>53845516.850000001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324461351.29999995</v>
      </c>
      <c r="AA34" s="18">
        <v>0</v>
      </c>
      <c r="AB34" s="18">
        <v>0</v>
      </c>
      <c r="AC34" s="18">
        <v>0</v>
      </c>
      <c r="AD34" s="18">
        <v>43735193.259999998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545324.72</v>
      </c>
      <c r="AK34" s="18">
        <v>0</v>
      </c>
      <c r="AL34" s="18">
        <v>0</v>
      </c>
      <c r="AM34" s="18">
        <v>0</v>
      </c>
      <c r="AN34" s="18">
        <v>20057096.279999997</v>
      </c>
      <c r="AO34" s="18">
        <v>0</v>
      </c>
      <c r="AP34" s="18">
        <v>196566763.24000001</v>
      </c>
      <c r="AQ34" s="18">
        <v>0</v>
      </c>
      <c r="AR34" s="18">
        <v>0</v>
      </c>
      <c r="AS34" s="18">
        <v>0</v>
      </c>
      <c r="AT34" s="18">
        <v>165480644.20999998</v>
      </c>
      <c r="AU34" s="18">
        <v>0</v>
      </c>
      <c r="AV34" s="18">
        <v>55769469.430000007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19104709.910000004</v>
      </c>
      <c r="BC34" s="18">
        <v>0</v>
      </c>
      <c r="BD34" s="18">
        <v>41158558.130000003</v>
      </c>
      <c r="BE34" s="18">
        <v>0</v>
      </c>
      <c r="BF34" s="18">
        <v>0</v>
      </c>
      <c r="BG34" s="18">
        <v>0</v>
      </c>
      <c r="BH34" s="18">
        <v>121557.68</v>
      </c>
      <c r="BI34" s="18">
        <v>0</v>
      </c>
      <c r="BJ34" s="18">
        <v>0</v>
      </c>
      <c r="BK34" s="18">
        <v>0</v>
      </c>
      <c r="BL34" s="18">
        <v>30999439.280000001</v>
      </c>
      <c r="BM34" s="18">
        <v>0</v>
      </c>
      <c r="BN34" s="18">
        <v>0</v>
      </c>
      <c r="BO34" s="18">
        <v>0</v>
      </c>
      <c r="BP34" s="18">
        <v>4500</v>
      </c>
      <c r="BQ34" s="18">
        <v>0</v>
      </c>
      <c r="BR34" s="18">
        <v>85155.04</v>
      </c>
      <c r="BS34" s="18">
        <v>0</v>
      </c>
      <c r="BT34" s="18">
        <v>0</v>
      </c>
      <c r="BU34" s="18">
        <v>0</v>
      </c>
      <c r="BV34" s="18">
        <v>322335560.54000002</v>
      </c>
      <c r="BW34" s="18">
        <v>0</v>
      </c>
      <c r="BX34" s="18">
        <v>15395272.020000001</v>
      </c>
      <c r="BY34" s="18">
        <v>0</v>
      </c>
      <c r="BZ34" s="18">
        <v>14020.08</v>
      </c>
      <c r="CA34" s="18">
        <v>0</v>
      </c>
      <c r="CB34" s="18">
        <v>41472555.149999999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627858199.14999998</v>
      </c>
      <c r="CK34" s="18">
        <v>0</v>
      </c>
      <c r="CL34" s="18">
        <v>65423981.310000002</v>
      </c>
      <c r="CM34" s="18">
        <v>0</v>
      </c>
      <c r="CN34" s="18">
        <v>10898973.459999999</v>
      </c>
      <c r="CO34" s="18">
        <v>0</v>
      </c>
      <c r="CP34" s="18">
        <v>0</v>
      </c>
      <c r="CQ34" s="18">
        <v>0</v>
      </c>
      <c r="CR34" s="18">
        <v>2164495.34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123331310.53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6062519.7599999998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7494896.9099999992</v>
      </c>
      <c r="DY34" s="18">
        <v>0</v>
      </c>
      <c r="DZ34" s="18">
        <v>0</v>
      </c>
      <c r="EA34" s="18">
        <v>0</v>
      </c>
      <c r="EB34" s="18">
        <v>29127515.59</v>
      </c>
      <c r="EC34" s="18">
        <v>0</v>
      </c>
      <c r="ED34" s="18">
        <v>4617474.96</v>
      </c>
      <c r="EE34" s="18">
        <v>0</v>
      </c>
      <c r="EF34" s="18">
        <v>1477455.8299999998</v>
      </c>
      <c r="EG34" s="18">
        <v>0</v>
      </c>
      <c r="EH34" s="18">
        <v>2191784162.6700001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86736212.280000001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12096324.360000001</v>
      </c>
      <c r="FO34" s="18">
        <v>0</v>
      </c>
      <c r="FP34" s="19">
        <v>48564301.010000005</v>
      </c>
      <c r="FQ34" s="19">
        <v>0</v>
      </c>
      <c r="FR34" s="18">
        <v>948697.81000000238</v>
      </c>
      <c r="FS34" s="18">
        <v>0</v>
      </c>
      <c r="FT34" s="18">
        <v>47615603.200000003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234396836.59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5505419053.0900002</v>
      </c>
      <c r="HW34" s="18">
        <v>0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44285317.280000009</v>
      </c>
      <c r="E35" s="19">
        <v>0</v>
      </c>
      <c r="F35" s="18">
        <v>11639841.280000009</v>
      </c>
      <c r="G35" s="18">
        <v>0</v>
      </c>
      <c r="H35" s="18">
        <v>14125311</v>
      </c>
      <c r="I35" s="18">
        <v>0</v>
      </c>
      <c r="J35" s="18">
        <v>18520165</v>
      </c>
      <c r="K35" s="18">
        <v>0</v>
      </c>
      <c r="L35" s="18">
        <v>0</v>
      </c>
      <c r="M35" s="18">
        <v>0</v>
      </c>
      <c r="N35" s="18">
        <v>47660545.25</v>
      </c>
      <c r="O35" s="18">
        <v>0</v>
      </c>
      <c r="P35" s="18">
        <v>50153643.320000008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60464303.779999994</v>
      </c>
      <c r="AA35" s="18">
        <v>0</v>
      </c>
      <c r="AB35" s="18">
        <v>0</v>
      </c>
      <c r="AC35" s="18">
        <v>0</v>
      </c>
      <c r="AD35" s="18">
        <v>5663159.3500000006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891026311.77999997</v>
      </c>
      <c r="AK35" s="18">
        <v>0</v>
      </c>
      <c r="AL35" s="18">
        <v>1830461</v>
      </c>
      <c r="AM35" s="18">
        <v>0</v>
      </c>
      <c r="AN35" s="18">
        <v>61393051.439999998</v>
      </c>
      <c r="AO35" s="18">
        <v>0</v>
      </c>
      <c r="AP35" s="18">
        <v>455886104.68999976</v>
      </c>
      <c r="AQ35" s="18">
        <v>0</v>
      </c>
      <c r="AR35" s="18">
        <v>9881181.7300000004</v>
      </c>
      <c r="AS35" s="18">
        <v>0</v>
      </c>
      <c r="AT35" s="18">
        <v>23379854</v>
      </c>
      <c r="AU35" s="18">
        <v>0</v>
      </c>
      <c r="AV35" s="18">
        <v>16618858.91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1050227.22</v>
      </c>
      <c r="BC35" s="18">
        <v>0</v>
      </c>
      <c r="BD35" s="18">
        <v>3583034.5300000003</v>
      </c>
      <c r="BE35" s="18">
        <v>0</v>
      </c>
      <c r="BF35" s="18">
        <v>0</v>
      </c>
      <c r="BG35" s="18">
        <v>0</v>
      </c>
      <c r="BH35" s="18">
        <v>145001.95000000001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1093613.23</v>
      </c>
      <c r="BQ35" s="18">
        <v>0</v>
      </c>
      <c r="BR35" s="18">
        <v>249501.4</v>
      </c>
      <c r="BS35" s="18">
        <v>0</v>
      </c>
      <c r="BT35" s="18">
        <v>0</v>
      </c>
      <c r="BU35" s="18">
        <v>0</v>
      </c>
      <c r="BV35" s="18">
        <v>12583341.109999999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133311.65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88391091.090000004</v>
      </c>
      <c r="CK35" s="18">
        <v>0</v>
      </c>
      <c r="CL35" s="18">
        <v>5100971.67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12034297.040000001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31087541.650000002</v>
      </c>
      <c r="EC35" s="18">
        <v>0</v>
      </c>
      <c r="ED35" s="18">
        <v>337941.32999999996</v>
      </c>
      <c r="EE35" s="18">
        <v>0</v>
      </c>
      <c r="EF35" s="18">
        <v>45501179.109999999</v>
      </c>
      <c r="EG35" s="18">
        <v>0</v>
      </c>
      <c r="EH35" s="18">
        <v>7834356.2999999998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477024422.90999973</v>
      </c>
      <c r="FQ35" s="19">
        <v>0</v>
      </c>
      <c r="FR35" s="18">
        <v>0</v>
      </c>
      <c r="FS35" s="18">
        <v>0</v>
      </c>
      <c r="FT35" s="18">
        <v>10162431.069999998</v>
      </c>
      <c r="FU35" s="18">
        <v>0</v>
      </c>
      <c r="FV35" s="19">
        <v>466861991.83999974</v>
      </c>
      <c r="FW35" s="19">
        <v>0</v>
      </c>
      <c r="FX35" s="18">
        <v>0</v>
      </c>
      <c r="FY35" s="18">
        <v>0</v>
      </c>
      <c r="FZ35" s="18">
        <v>466861991.83999974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44761468.369999997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2399154093.0899997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274253444.91000003</v>
      </c>
      <c r="AE36" s="18">
        <v>222854719.75999999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730468.5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0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499336492.17999995</v>
      </c>
      <c r="CA36" s="18">
        <v>839842813.62999988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774320405.58999991</v>
      </c>
      <c r="HW36" s="18">
        <v>1062697533.3899999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2401550078.5498409</v>
      </c>
      <c r="E37" s="19">
        <v>24185087.759999938</v>
      </c>
      <c r="F37" s="18">
        <v>190637335.01993901</v>
      </c>
      <c r="G37" s="18">
        <v>6051443.7199999401</v>
      </c>
      <c r="H37" s="18">
        <v>1597631426.2799001</v>
      </c>
      <c r="I37" s="18">
        <v>16061091.75</v>
      </c>
      <c r="J37" s="18">
        <v>613281317.25000203</v>
      </c>
      <c r="K37" s="18">
        <v>2072552.29</v>
      </c>
      <c r="L37" s="18">
        <v>5708146.29</v>
      </c>
      <c r="M37" s="18">
        <v>40065.449999999997</v>
      </c>
      <c r="N37" s="18">
        <v>73118627.359999999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220828233.72</v>
      </c>
      <c r="AA37" s="18">
        <v>1826344.98</v>
      </c>
      <c r="AB37" s="18">
        <v>1095784.7</v>
      </c>
      <c r="AC37" s="18">
        <v>42250</v>
      </c>
      <c r="AD37" s="18">
        <v>22415317.940000001</v>
      </c>
      <c r="AE37" s="18">
        <v>78493.05</v>
      </c>
      <c r="AF37" s="18">
        <v>0</v>
      </c>
      <c r="AG37" s="18">
        <v>0</v>
      </c>
      <c r="AH37" s="18">
        <v>0</v>
      </c>
      <c r="AI37" s="18">
        <v>0</v>
      </c>
      <c r="AJ37" s="18">
        <v>8977316494.2099991</v>
      </c>
      <c r="AK37" s="18">
        <v>7827579.7999999998</v>
      </c>
      <c r="AL37" s="18">
        <v>0</v>
      </c>
      <c r="AM37" s="18">
        <v>0</v>
      </c>
      <c r="AN37" s="18">
        <v>352079495.06999999</v>
      </c>
      <c r="AO37" s="18">
        <v>1700</v>
      </c>
      <c r="AP37" s="18">
        <v>3178639734.9200001</v>
      </c>
      <c r="AQ37" s="18">
        <v>36104473.469999999</v>
      </c>
      <c r="AR37" s="18">
        <v>10800</v>
      </c>
      <c r="AS37" s="18">
        <v>0</v>
      </c>
      <c r="AT37" s="18">
        <v>101523744.95999999</v>
      </c>
      <c r="AU37" s="18">
        <v>1007767.71</v>
      </c>
      <c r="AV37" s="18">
        <v>270229032.11000001</v>
      </c>
      <c r="AW37" s="18">
        <v>795637.18</v>
      </c>
      <c r="AX37" s="18">
        <v>0</v>
      </c>
      <c r="AY37" s="18">
        <v>0</v>
      </c>
      <c r="AZ37" s="18">
        <v>0</v>
      </c>
      <c r="BA37" s="18">
        <v>0</v>
      </c>
      <c r="BB37" s="18">
        <v>11693142.5</v>
      </c>
      <c r="BC37" s="18">
        <v>356812.88</v>
      </c>
      <c r="BD37" s="18">
        <v>35270089.100000001</v>
      </c>
      <c r="BE37" s="18">
        <v>1684193.71</v>
      </c>
      <c r="BF37" s="18">
        <v>6584040</v>
      </c>
      <c r="BG37" s="18">
        <v>0</v>
      </c>
      <c r="BH37" s="18">
        <v>11033913.939999999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829217.17</v>
      </c>
      <c r="BQ37" s="18">
        <v>0</v>
      </c>
      <c r="BR37" s="18">
        <v>1409669.66</v>
      </c>
      <c r="BS37" s="18">
        <v>0</v>
      </c>
      <c r="BT37" s="18">
        <v>0</v>
      </c>
      <c r="BU37" s="18">
        <v>0</v>
      </c>
      <c r="BV37" s="18">
        <v>308949082.60000002</v>
      </c>
      <c r="BW37" s="18">
        <v>187519.7</v>
      </c>
      <c r="BX37" s="18">
        <v>0</v>
      </c>
      <c r="BY37" s="18">
        <v>0</v>
      </c>
      <c r="BZ37" s="18">
        <v>0</v>
      </c>
      <c r="CA37" s="18">
        <v>0</v>
      </c>
      <c r="CB37" s="18">
        <v>12442408.48</v>
      </c>
      <c r="CC37" s="18">
        <v>748.92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491178472.98000002</v>
      </c>
      <c r="DE37" s="18">
        <v>11819589.289999999</v>
      </c>
      <c r="DF37" s="18">
        <v>-3166.2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948242.98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24084584.079999998</v>
      </c>
      <c r="DY37" s="18">
        <v>107873.57</v>
      </c>
      <c r="DZ37" s="18">
        <v>0</v>
      </c>
      <c r="EA37" s="18">
        <v>0</v>
      </c>
      <c r="EB37" s="18">
        <v>863818208.35000002</v>
      </c>
      <c r="EC37" s="18">
        <v>897275.24</v>
      </c>
      <c r="ED37" s="18">
        <v>13762130.800000001</v>
      </c>
      <c r="EE37" s="18">
        <v>0</v>
      </c>
      <c r="EF37" s="18">
        <v>25594222.539999999</v>
      </c>
      <c r="EG37" s="18">
        <v>283466.21000000002</v>
      </c>
      <c r="EH37" s="18">
        <v>134169028.98999999</v>
      </c>
      <c r="EI37" s="18">
        <v>1907857.61</v>
      </c>
      <c r="EJ37" s="18">
        <v>0</v>
      </c>
      <c r="EK37" s="18">
        <v>0</v>
      </c>
      <c r="EL37" s="18">
        <v>0</v>
      </c>
      <c r="EM37" s="18">
        <v>0</v>
      </c>
      <c r="EN37" s="18">
        <v>138668684.13999999</v>
      </c>
      <c r="EO37" s="18">
        <v>89042.880000000005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440312.78</v>
      </c>
      <c r="EY37" s="18">
        <v>0</v>
      </c>
      <c r="EZ37" s="18">
        <v>66046250.32</v>
      </c>
      <c r="FA37" s="18">
        <v>0</v>
      </c>
      <c r="FB37" s="18">
        <v>0</v>
      </c>
      <c r="FC37" s="18">
        <v>0</v>
      </c>
      <c r="FD37" s="18">
        <v>157642.04999999999</v>
      </c>
      <c r="FE37" s="18">
        <v>0</v>
      </c>
      <c r="FF37" s="18">
        <v>7327653.3300000001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727949410.76007795</v>
      </c>
      <c r="FQ37" s="19">
        <v>4558670.6500000004</v>
      </c>
      <c r="FR37" s="18">
        <v>10932.05</v>
      </c>
      <c r="FS37" s="18">
        <v>0</v>
      </c>
      <c r="FT37" s="18">
        <v>0</v>
      </c>
      <c r="FU37" s="18">
        <v>0</v>
      </c>
      <c r="FV37" s="19">
        <v>183405105.31999999</v>
      </c>
      <c r="FW37" s="19">
        <v>0</v>
      </c>
      <c r="FX37" s="18">
        <v>14778798.810000001</v>
      </c>
      <c r="FY37" s="18">
        <v>0</v>
      </c>
      <c r="FZ37" s="18">
        <v>168626306.50999999</v>
      </c>
      <c r="GA37" s="18">
        <v>0</v>
      </c>
      <c r="GB37" s="19">
        <v>544533373.39007795</v>
      </c>
      <c r="GC37" s="19">
        <v>4558670.6500000004</v>
      </c>
      <c r="GD37" s="18">
        <v>0</v>
      </c>
      <c r="GE37" s="18">
        <v>0</v>
      </c>
      <c r="GF37" s="18">
        <v>544533373.39007795</v>
      </c>
      <c r="GG37" s="18">
        <v>4558670.6500000004</v>
      </c>
      <c r="GH37" s="18">
        <v>13764558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18500633289.179916</v>
      </c>
      <c r="HW37" s="18">
        <v>93802450.059999898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277267916.25999999</v>
      </c>
      <c r="E38" s="19">
        <v>0</v>
      </c>
      <c r="F38" s="18">
        <v>240088350.95999998</v>
      </c>
      <c r="G38" s="18">
        <v>0</v>
      </c>
      <c r="H38" s="18">
        <v>37179565.299999997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508671730.30000001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8640005223.2399998</v>
      </c>
      <c r="AK38" s="18">
        <v>0</v>
      </c>
      <c r="AL38" s="18">
        <v>0</v>
      </c>
      <c r="AM38" s="18">
        <v>0</v>
      </c>
      <c r="AN38" s="18">
        <v>275415346.02999997</v>
      </c>
      <c r="AO38" s="18">
        <v>0</v>
      </c>
      <c r="AP38" s="18">
        <v>1733321686.7</v>
      </c>
      <c r="AQ38" s="18">
        <v>0</v>
      </c>
      <c r="AR38" s="18">
        <v>0</v>
      </c>
      <c r="AS38" s="18">
        <v>0</v>
      </c>
      <c r="AT38" s="18">
        <v>651958.36</v>
      </c>
      <c r="AU38" s="18">
        <v>0</v>
      </c>
      <c r="AV38" s="18">
        <v>1683589.67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8530769.1199999992</v>
      </c>
      <c r="BC38" s="18">
        <v>0</v>
      </c>
      <c r="BD38" s="18">
        <v>11556370.66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306728.38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186857918.46000001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15825089.310000001</v>
      </c>
      <c r="DY38" s="18">
        <v>0</v>
      </c>
      <c r="DZ38" s="18">
        <v>0</v>
      </c>
      <c r="EA38" s="18">
        <v>0</v>
      </c>
      <c r="EB38" s="18">
        <v>689932.26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5587308.3399999999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334850727.21000004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334850727.21000004</v>
      </c>
      <c r="FW38" s="19">
        <v>0</v>
      </c>
      <c r="FX38" s="18">
        <v>5164191.8</v>
      </c>
      <c r="FY38" s="18">
        <v>0</v>
      </c>
      <c r="FZ38" s="18">
        <v>329686535.41000003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2732798.25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12003955092.549999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38542731.799999997</v>
      </c>
      <c r="E39" s="19">
        <v>0</v>
      </c>
      <c r="F39" s="18">
        <v>7315680.6900000004</v>
      </c>
      <c r="G39" s="18">
        <v>0</v>
      </c>
      <c r="H39" s="18">
        <v>20871921.66</v>
      </c>
      <c r="I39" s="18">
        <v>0</v>
      </c>
      <c r="J39" s="18">
        <v>10355129.449999999</v>
      </c>
      <c r="K39" s="18">
        <v>0</v>
      </c>
      <c r="L39" s="18">
        <v>3592914.19</v>
      </c>
      <c r="M39" s="18">
        <v>0</v>
      </c>
      <c r="N39" s="18">
        <v>168576820.90000001</v>
      </c>
      <c r="O39" s="18">
        <v>0</v>
      </c>
      <c r="P39" s="18">
        <v>0</v>
      </c>
      <c r="Q39" s="18">
        <v>0</v>
      </c>
      <c r="R39" s="18">
        <v>60364721.920000002</v>
      </c>
      <c r="S39" s="18">
        <v>0</v>
      </c>
      <c r="T39" s="18">
        <v>0</v>
      </c>
      <c r="U39" s="18">
        <v>0</v>
      </c>
      <c r="V39" s="18">
        <v>5974202.7699999996</v>
      </c>
      <c r="W39" s="18">
        <v>0</v>
      </c>
      <c r="X39" s="18">
        <v>15455270.449999999</v>
      </c>
      <c r="Y39" s="18">
        <v>0</v>
      </c>
      <c r="Z39" s="18">
        <v>25418738.960000001</v>
      </c>
      <c r="AA39" s="18">
        <v>0</v>
      </c>
      <c r="AB39" s="18">
        <v>0</v>
      </c>
      <c r="AC39" s="18">
        <v>0</v>
      </c>
      <c r="AD39" s="18">
        <v>4070000.56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14243846424.960001</v>
      </c>
      <c r="AK39" s="18">
        <v>0</v>
      </c>
      <c r="AL39" s="18">
        <v>1779474.21</v>
      </c>
      <c r="AM39" s="18">
        <v>0</v>
      </c>
      <c r="AN39" s="18">
        <v>523331983.06</v>
      </c>
      <c r="AO39" s="18">
        <v>0</v>
      </c>
      <c r="AP39" s="18">
        <v>2045808655.1199999</v>
      </c>
      <c r="AQ39" s="18">
        <v>0</v>
      </c>
      <c r="AR39" s="18">
        <v>0</v>
      </c>
      <c r="AS39" s="18">
        <v>0</v>
      </c>
      <c r="AT39" s="18">
        <v>37208552.909999996</v>
      </c>
      <c r="AU39" s="18">
        <v>0</v>
      </c>
      <c r="AV39" s="18">
        <v>81631346.180000007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857848.86</v>
      </c>
      <c r="BC39" s="18">
        <v>0</v>
      </c>
      <c r="BD39" s="18">
        <v>2004929.54</v>
      </c>
      <c r="BE39" s="18">
        <v>0</v>
      </c>
      <c r="BF39" s="18">
        <v>300000</v>
      </c>
      <c r="BG39" s="18">
        <v>0</v>
      </c>
      <c r="BH39" s="18">
        <v>2040309.93</v>
      </c>
      <c r="BI39" s="18">
        <v>0</v>
      </c>
      <c r="BJ39" s="18">
        <v>241057.15</v>
      </c>
      <c r="BK39" s="18">
        <v>0</v>
      </c>
      <c r="BL39" s="18">
        <v>1294521.58</v>
      </c>
      <c r="BM39" s="18">
        <v>0</v>
      </c>
      <c r="BN39" s="18">
        <v>0</v>
      </c>
      <c r="BO39" s="18">
        <v>0</v>
      </c>
      <c r="BP39" s="18">
        <v>2467869.58</v>
      </c>
      <c r="BQ39" s="18">
        <v>0</v>
      </c>
      <c r="BR39" s="18">
        <v>116801.75</v>
      </c>
      <c r="BS39" s="18">
        <v>0</v>
      </c>
      <c r="BT39" s="18">
        <v>0</v>
      </c>
      <c r="BU39" s="18">
        <v>0</v>
      </c>
      <c r="BV39" s="18">
        <v>1245873.21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7875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155731669.09</v>
      </c>
      <c r="CK39" s="18">
        <v>0</v>
      </c>
      <c r="CL39" s="18">
        <v>1180646.1499999999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1201351.22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36115802.280000001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185419.41</v>
      </c>
      <c r="DW39" s="18">
        <v>0</v>
      </c>
      <c r="DX39" s="18">
        <v>44247371.600000001</v>
      </c>
      <c r="DY39" s="18">
        <v>0</v>
      </c>
      <c r="DZ39" s="18">
        <v>0</v>
      </c>
      <c r="EA39" s="18">
        <v>0</v>
      </c>
      <c r="EB39" s="18">
        <v>118183774.97</v>
      </c>
      <c r="EC39" s="18">
        <v>0</v>
      </c>
      <c r="ED39" s="18">
        <v>22736294.399999999</v>
      </c>
      <c r="EE39" s="18">
        <v>0</v>
      </c>
      <c r="EF39" s="18">
        <v>118212116.76000001</v>
      </c>
      <c r="EG39" s="18">
        <v>0</v>
      </c>
      <c r="EH39" s="18">
        <v>11256111.93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48461.82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62928.81</v>
      </c>
      <c r="EY39" s="18">
        <v>0</v>
      </c>
      <c r="EZ39" s="18">
        <v>36770474.399999999</v>
      </c>
      <c r="FA39" s="18">
        <v>0</v>
      </c>
      <c r="FB39" s="18">
        <v>0</v>
      </c>
      <c r="FC39" s="18">
        <v>0</v>
      </c>
      <c r="FD39" s="18">
        <v>9249874.7699999996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-5506.2</v>
      </c>
      <c r="FM39" s="18">
        <v>0</v>
      </c>
      <c r="FN39" s="18">
        <v>0</v>
      </c>
      <c r="FO39" s="18">
        <v>0</v>
      </c>
      <c r="FP39" s="19">
        <v>28337105.219999999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28337105.219999999</v>
      </c>
      <c r="FW39" s="19">
        <v>0</v>
      </c>
      <c r="FX39" s="18">
        <v>0</v>
      </c>
      <c r="FY39" s="18">
        <v>0</v>
      </c>
      <c r="FZ39" s="18">
        <v>28337105.219999999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79857298.620000005</v>
      </c>
      <c r="GI39" s="18">
        <v>0</v>
      </c>
      <c r="GJ39" s="18">
        <v>1187053804.46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19116603924.300007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28865899.329999998</v>
      </c>
      <c r="E40" s="19">
        <v>0</v>
      </c>
      <c r="F40" s="18">
        <v>2458074.5099999998</v>
      </c>
      <c r="G40" s="18">
        <v>0</v>
      </c>
      <c r="H40" s="18">
        <v>12417521.630000001</v>
      </c>
      <c r="I40" s="18">
        <v>0</v>
      </c>
      <c r="J40" s="18">
        <v>13990303.189999999</v>
      </c>
      <c r="K40" s="18">
        <v>0</v>
      </c>
      <c r="L40" s="18">
        <v>575322.14</v>
      </c>
      <c r="M40" s="18">
        <v>0</v>
      </c>
      <c r="N40" s="18">
        <v>32534367.739999998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63822793.299999997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103372099.90000001</v>
      </c>
      <c r="AO40" s="18">
        <v>0</v>
      </c>
      <c r="AP40" s="18">
        <v>517841678.81999999</v>
      </c>
      <c r="AQ40" s="18">
        <v>0</v>
      </c>
      <c r="AR40" s="18">
        <v>31193249.57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360977.23</v>
      </c>
      <c r="BC40" s="18">
        <v>0</v>
      </c>
      <c r="BD40" s="18">
        <v>424987.69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164114045.50999999</v>
      </c>
      <c r="CK40" s="18">
        <v>0</v>
      </c>
      <c r="CL40" s="18">
        <v>3119096.35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14357606.51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36247497.789999999</v>
      </c>
      <c r="DY40" s="18">
        <v>0</v>
      </c>
      <c r="DZ40" s="18">
        <v>0</v>
      </c>
      <c r="EA40" s="18">
        <v>0</v>
      </c>
      <c r="EB40" s="18">
        <v>3526241.02</v>
      </c>
      <c r="EC40" s="18">
        <v>0</v>
      </c>
      <c r="ED40" s="18">
        <v>0</v>
      </c>
      <c r="EE40" s="18">
        <v>0</v>
      </c>
      <c r="EF40" s="18">
        <v>3597090.75</v>
      </c>
      <c r="EG40" s="18">
        <v>0</v>
      </c>
      <c r="EH40" s="18">
        <v>1048544.87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4378336.04</v>
      </c>
      <c r="GI40" s="18">
        <v>0</v>
      </c>
      <c r="GJ40" s="18">
        <v>54437.26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1009434271.8200001</v>
      </c>
      <c r="HW40" s="18">
        <v>0</v>
      </c>
    </row>
    <row r="41" spans="1:231" ht="12.75" customHeight="1">
      <c r="A41" s="55" t="s">
        <v>215</v>
      </c>
      <c r="B41" s="17">
        <v>1048</v>
      </c>
      <c r="C41" s="56" t="s">
        <v>147</v>
      </c>
      <c r="D41" s="19">
        <v>165095674.07000721</v>
      </c>
      <c r="E41" s="19">
        <v>0</v>
      </c>
      <c r="F41" s="18">
        <v>73841315.670006722</v>
      </c>
      <c r="G41" s="18">
        <v>0</v>
      </c>
      <c r="H41" s="18">
        <v>32719120.490000181</v>
      </c>
      <c r="I41" s="18">
        <v>0</v>
      </c>
      <c r="J41" s="18">
        <v>58535237.910000309</v>
      </c>
      <c r="K41" s="18">
        <v>0</v>
      </c>
      <c r="L41" s="18">
        <v>0</v>
      </c>
      <c r="M41" s="18">
        <v>0</v>
      </c>
      <c r="N41" s="18">
        <v>198441694.38000029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6883043.4299999448</v>
      </c>
      <c r="AA41" s="18">
        <v>0</v>
      </c>
      <c r="AB41" s="18">
        <v>0</v>
      </c>
      <c r="AC41" s="18">
        <v>0</v>
      </c>
      <c r="AD41" s="18">
        <v>1119739.5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4166959786.1800203</v>
      </c>
      <c r="AK41" s="18">
        <v>0</v>
      </c>
      <c r="AL41" s="18">
        <v>0</v>
      </c>
      <c r="AM41" s="18">
        <v>0</v>
      </c>
      <c r="AN41" s="18">
        <v>294378958.78999799</v>
      </c>
      <c r="AO41" s="18">
        <v>0</v>
      </c>
      <c r="AP41" s="18">
        <v>2616219357.9399972</v>
      </c>
      <c r="AQ41" s="18">
        <v>0</v>
      </c>
      <c r="AR41" s="18">
        <v>0</v>
      </c>
      <c r="AS41" s="18">
        <v>0</v>
      </c>
      <c r="AT41" s="18">
        <v>9943143.1699999925</v>
      </c>
      <c r="AU41" s="18">
        <v>0</v>
      </c>
      <c r="AV41" s="18">
        <v>8541150.2899968605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5624672.54</v>
      </c>
      <c r="BC41" s="18">
        <v>0</v>
      </c>
      <c r="BD41" s="18">
        <v>9872729.4500013329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3642595.87</v>
      </c>
      <c r="BK41" s="18">
        <v>0</v>
      </c>
      <c r="BL41" s="18">
        <v>17408293.900000002</v>
      </c>
      <c r="BM41" s="18">
        <v>0</v>
      </c>
      <c r="BN41" s="18">
        <v>47670.04</v>
      </c>
      <c r="BO41" s="18">
        <v>0</v>
      </c>
      <c r="BP41" s="18">
        <v>0</v>
      </c>
      <c r="BQ41" s="18">
        <v>0</v>
      </c>
      <c r="BR41" s="18">
        <v>31410</v>
      </c>
      <c r="BS41" s="18">
        <v>0</v>
      </c>
      <c r="BT41" s="18">
        <v>0</v>
      </c>
      <c r="BU41" s="18">
        <v>0</v>
      </c>
      <c r="BV41" s="18">
        <v>49750.539999999855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501514.58999999962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1271691454.2899466</v>
      </c>
      <c r="CK41" s="18">
        <v>0</v>
      </c>
      <c r="CL41" s="18">
        <v>64707763.980001368</v>
      </c>
      <c r="CM41" s="18">
        <v>0</v>
      </c>
      <c r="CN41" s="18">
        <v>24265077.440000594</v>
      </c>
      <c r="CO41" s="18">
        <v>0</v>
      </c>
      <c r="CP41" s="18">
        <v>0</v>
      </c>
      <c r="CQ41" s="18">
        <v>0</v>
      </c>
      <c r="CR41" s="18">
        <v>535085724.57998979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1241296775.6999743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10235.639999998806</v>
      </c>
      <c r="DU41" s="18">
        <v>0</v>
      </c>
      <c r="DV41" s="18">
        <v>0</v>
      </c>
      <c r="DW41" s="18">
        <v>0</v>
      </c>
      <c r="DX41" s="18">
        <v>438364127.74945873</v>
      </c>
      <c r="DY41" s="18">
        <v>0</v>
      </c>
      <c r="DZ41" s="18">
        <v>0</v>
      </c>
      <c r="EA41" s="18">
        <v>0</v>
      </c>
      <c r="EB41" s="18">
        <v>119531744.56999999</v>
      </c>
      <c r="EC41" s="18">
        <v>0</v>
      </c>
      <c r="ED41" s="18">
        <v>0</v>
      </c>
      <c r="EE41" s="18">
        <v>0</v>
      </c>
      <c r="EF41" s="18">
        <v>1095675.2100000004</v>
      </c>
      <c r="EG41" s="18">
        <v>0</v>
      </c>
      <c r="EH41" s="18">
        <v>100145826.7199994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49750.539999999855</v>
      </c>
      <c r="EO41" s="18">
        <v>0</v>
      </c>
      <c r="EP41" s="18">
        <v>0</v>
      </c>
      <c r="EQ41" s="18">
        <v>0</v>
      </c>
      <c r="ER41" s="18">
        <v>306063.68999999994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27928180.799999997</v>
      </c>
      <c r="EY41" s="18">
        <v>0</v>
      </c>
      <c r="EZ41" s="18">
        <v>561811184.31000352</v>
      </c>
      <c r="FA41" s="18">
        <v>0</v>
      </c>
      <c r="FB41" s="18">
        <v>1463569.54</v>
      </c>
      <c r="FC41" s="18">
        <v>0</v>
      </c>
      <c r="FD41" s="18">
        <v>182720976.23999983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5824846.6500000004</v>
      </c>
      <c r="FK41" s="18">
        <v>0</v>
      </c>
      <c r="FL41" s="18">
        <v>103093141.72000018</v>
      </c>
      <c r="FM41" s="18">
        <v>0</v>
      </c>
      <c r="FN41" s="18">
        <v>0</v>
      </c>
      <c r="FO41" s="18">
        <v>0</v>
      </c>
      <c r="FP41" s="19">
        <v>415841070.31999999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360724578.89999998</v>
      </c>
      <c r="FW41" s="19">
        <v>0</v>
      </c>
      <c r="FX41" s="18">
        <v>0</v>
      </c>
      <c r="FY41" s="18">
        <v>0</v>
      </c>
      <c r="FZ41" s="18">
        <v>360724578.89999998</v>
      </c>
      <c r="GA41" s="18">
        <v>0</v>
      </c>
      <c r="GB41" s="19">
        <v>55116491.420000002</v>
      </c>
      <c r="GC41" s="19">
        <v>0</v>
      </c>
      <c r="GD41" s="18">
        <v>0</v>
      </c>
      <c r="GE41" s="18">
        <v>0</v>
      </c>
      <c r="GF41" s="18">
        <v>55116491.420000002</v>
      </c>
      <c r="GG41" s="18">
        <v>0</v>
      </c>
      <c r="GH41" s="18">
        <v>272202.84999999998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12600266577.219395</v>
      </c>
      <c r="HW41" s="18">
        <v>0</v>
      </c>
    </row>
    <row r="42" spans="1:231" ht="12.75" customHeight="1">
      <c r="A42" s="55" t="s">
        <v>217</v>
      </c>
      <c r="B42" s="17">
        <v>1049</v>
      </c>
      <c r="C42" s="56" t="s">
        <v>147</v>
      </c>
      <c r="D42" s="19">
        <v>15104976.16999995</v>
      </c>
      <c r="E42" s="19">
        <v>0</v>
      </c>
      <c r="F42" s="18">
        <v>8291829.4799999744</v>
      </c>
      <c r="G42" s="18">
        <v>0</v>
      </c>
      <c r="H42" s="18">
        <v>0</v>
      </c>
      <c r="I42" s="18">
        <v>0</v>
      </c>
      <c r="J42" s="18">
        <v>6813146.6899999743</v>
      </c>
      <c r="K42" s="18">
        <v>0</v>
      </c>
      <c r="L42" s="18">
        <v>201.55</v>
      </c>
      <c r="M42" s="18">
        <v>0</v>
      </c>
      <c r="N42" s="18">
        <v>76316783.51000011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24240922.490000267</v>
      </c>
      <c r="AA42" s="18">
        <v>0</v>
      </c>
      <c r="AB42" s="18">
        <v>0</v>
      </c>
      <c r="AC42" s="18">
        <v>0</v>
      </c>
      <c r="AD42" s="18">
        <v>3068127.76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1692371939.2845848</v>
      </c>
      <c r="AK42" s="18">
        <v>0</v>
      </c>
      <c r="AL42" s="18">
        <v>45333150.47000102</v>
      </c>
      <c r="AM42" s="18">
        <v>0</v>
      </c>
      <c r="AN42" s="18">
        <v>383267638.25027519</v>
      </c>
      <c r="AO42" s="18">
        <v>0</v>
      </c>
      <c r="AP42" s="18">
        <v>1231491987.43997</v>
      </c>
      <c r="AQ42" s="18">
        <v>0</v>
      </c>
      <c r="AR42" s="18">
        <v>0</v>
      </c>
      <c r="AS42" s="18">
        <v>0</v>
      </c>
      <c r="AT42" s="18">
        <v>780652.28999999992</v>
      </c>
      <c r="AU42" s="18">
        <v>0</v>
      </c>
      <c r="AV42" s="18">
        <v>2808184.1799999899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1946763.4199999853</v>
      </c>
      <c r="BC42" s="18">
        <v>0</v>
      </c>
      <c r="BD42" s="18">
        <v>1895574.6299999976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0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63735.360000000008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73894497.840000123</v>
      </c>
      <c r="CK42" s="18">
        <v>0</v>
      </c>
      <c r="CL42" s="18">
        <v>1240287.7300000039</v>
      </c>
      <c r="CM42" s="18">
        <v>0</v>
      </c>
      <c r="CN42" s="18">
        <v>1075073.9700000065</v>
      </c>
      <c r="CO42" s="18">
        <v>0</v>
      </c>
      <c r="CP42" s="18">
        <v>0</v>
      </c>
      <c r="CQ42" s="18">
        <v>0</v>
      </c>
      <c r="CR42" s="18">
        <v>1068851.5400000059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35423285.46998693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110838670.73003285</v>
      </c>
      <c r="DY42" s="18">
        <v>0</v>
      </c>
      <c r="DZ42" s="18">
        <v>0</v>
      </c>
      <c r="EA42" s="18">
        <v>0</v>
      </c>
      <c r="EB42" s="18">
        <v>1151038.5399999984</v>
      </c>
      <c r="EC42" s="18">
        <v>0</v>
      </c>
      <c r="ED42" s="18">
        <v>0</v>
      </c>
      <c r="EE42" s="18">
        <v>0</v>
      </c>
      <c r="EF42" s="18">
        <v>18192.12</v>
      </c>
      <c r="EG42" s="18">
        <v>0</v>
      </c>
      <c r="EH42" s="18">
        <v>1230118.7800000003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-269.29000000000002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995071.92000000016</v>
      </c>
      <c r="EY42" s="18">
        <v>0</v>
      </c>
      <c r="EZ42" s="18">
        <v>143445921.41000038</v>
      </c>
      <c r="FA42" s="18">
        <v>0</v>
      </c>
      <c r="FB42" s="18">
        <v>0</v>
      </c>
      <c r="FC42" s="18">
        <v>0</v>
      </c>
      <c r="FD42" s="18">
        <v>7564043.3399999961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254754.74</v>
      </c>
      <c r="FM42" s="18">
        <v>0</v>
      </c>
      <c r="FN42" s="18">
        <v>0</v>
      </c>
      <c r="FO42" s="18">
        <v>0</v>
      </c>
      <c r="FP42" s="19">
        <v>136077753.32000017</v>
      </c>
      <c r="FQ42" s="19">
        <v>0</v>
      </c>
      <c r="FR42" s="18">
        <v>0</v>
      </c>
      <c r="FS42" s="18">
        <v>0</v>
      </c>
      <c r="FT42" s="18">
        <v>5570958</v>
      </c>
      <c r="FU42" s="18">
        <v>0</v>
      </c>
      <c r="FV42" s="19">
        <v>130506795.32000016</v>
      </c>
      <c r="FW42" s="19">
        <v>0</v>
      </c>
      <c r="FX42" s="18">
        <v>1911136.0700000019</v>
      </c>
      <c r="FY42" s="18">
        <v>0</v>
      </c>
      <c r="FZ42" s="18">
        <v>128595659.25000015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8829396.1800000556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4001797325.1448517</v>
      </c>
      <c r="HW42" s="18">
        <v>0</v>
      </c>
    </row>
    <row r="43" spans="1:231" ht="12.75" customHeight="1">
      <c r="A43" s="55" t="s">
        <v>219</v>
      </c>
      <c r="B43" s="17">
        <v>1051</v>
      </c>
      <c r="C43" s="56" t="s">
        <v>147</v>
      </c>
      <c r="D43" s="19">
        <v>-1108130.1700000002</v>
      </c>
      <c r="E43" s="19">
        <v>0</v>
      </c>
      <c r="F43" s="18">
        <v>-60323.61</v>
      </c>
      <c r="G43" s="18">
        <v>0</v>
      </c>
      <c r="H43" s="18">
        <v>-1047806.56</v>
      </c>
      <c r="I43" s="18">
        <v>0</v>
      </c>
      <c r="J43" s="18">
        <v>0</v>
      </c>
      <c r="K43" s="18">
        <v>0</v>
      </c>
      <c r="L43" s="18">
        <v>-171.39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-1143973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-153964.91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-3901.2599999999998</v>
      </c>
      <c r="AO43" s="18">
        <v>0</v>
      </c>
      <c r="AP43" s="18">
        <v>-139272.04</v>
      </c>
      <c r="AQ43" s="18">
        <v>0</v>
      </c>
      <c r="AR43" s="18">
        <v>-170.95</v>
      </c>
      <c r="AS43" s="18">
        <v>0</v>
      </c>
      <c r="AT43" s="18">
        <v>-63297.789999999994</v>
      </c>
      <c r="AU43" s="18">
        <v>0</v>
      </c>
      <c r="AV43" s="18">
        <v>-201958.57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-204.24</v>
      </c>
      <c r="BC43" s="18">
        <v>0</v>
      </c>
      <c r="BD43" s="18">
        <v>-1389.06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0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-47367.08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-3947.4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-1692073.8</v>
      </c>
      <c r="CK43" s="18">
        <v>0</v>
      </c>
      <c r="CL43" s="18">
        <v>-3640.35</v>
      </c>
      <c r="CM43" s="18">
        <v>0</v>
      </c>
      <c r="CN43" s="18">
        <v>-862.53</v>
      </c>
      <c r="CO43" s="18">
        <v>0</v>
      </c>
      <c r="CP43" s="18">
        <v>0</v>
      </c>
      <c r="CQ43" s="18">
        <v>0</v>
      </c>
      <c r="CR43" s="18">
        <v>-862.53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0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-1499.57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-28.240000000000002</v>
      </c>
      <c r="DU43" s="18">
        <v>0</v>
      </c>
      <c r="DV43" s="18">
        <v>0</v>
      </c>
      <c r="DW43" s="18">
        <v>0</v>
      </c>
      <c r="DX43" s="18">
        <v>-105.88999999999999</v>
      </c>
      <c r="DY43" s="18">
        <v>0</v>
      </c>
      <c r="DZ43" s="18">
        <v>0</v>
      </c>
      <c r="EA43" s="18">
        <v>0</v>
      </c>
      <c r="EB43" s="18">
        <v>-1204483.49</v>
      </c>
      <c r="EC43" s="18">
        <v>0</v>
      </c>
      <c r="ED43" s="18">
        <v>0</v>
      </c>
      <c r="EE43" s="18">
        <v>0</v>
      </c>
      <c r="EF43" s="18">
        <v>-220152</v>
      </c>
      <c r="EG43" s="18">
        <v>0</v>
      </c>
      <c r="EH43" s="18">
        <v>-5191.84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-5996648.1000000006</v>
      </c>
      <c r="HW43" s="18">
        <v>0</v>
      </c>
    </row>
    <row r="44" spans="1:231" ht="12.75" customHeight="1">
      <c r="A44" s="55" t="s">
        <v>221</v>
      </c>
      <c r="B44" s="17">
        <v>1052</v>
      </c>
      <c r="C44" s="56" t="s">
        <v>147</v>
      </c>
      <c r="D44" s="19">
        <v>913967.06</v>
      </c>
      <c r="E44" s="19">
        <v>0</v>
      </c>
      <c r="F44" s="18">
        <v>79575.819999999963</v>
      </c>
      <c r="G44" s="18">
        <v>0</v>
      </c>
      <c r="H44" s="18">
        <v>0</v>
      </c>
      <c r="I44" s="18">
        <v>0</v>
      </c>
      <c r="J44" s="18">
        <v>834391.24000000011</v>
      </c>
      <c r="K44" s="18">
        <v>0</v>
      </c>
      <c r="L44" s="18">
        <v>38509.479999999996</v>
      </c>
      <c r="M44" s="18">
        <v>0</v>
      </c>
      <c r="N44" s="18">
        <v>1717982.7200000011</v>
      </c>
      <c r="O44" s="18">
        <v>0</v>
      </c>
      <c r="P44" s="18">
        <v>0</v>
      </c>
      <c r="Q44" s="18">
        <v>0</v>
      </c>
      <c r="R44" s="18">
        <v>8538490.0799999982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5115784.6499999985</v>
      </c>
      <c r="AA44" s="18">
        <v>0</v>
      </c>
      <c r="AB44" s="18">
        <v>0</v>
      </c>
      <c r="AC44" s="18">
        <v>0</v>
      </c>
      <c r="AD44" s="18">
        <v>258294.89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3641284.4899999942</v>
      </c>
      <c r="AO44" s="18">
        <v>0</v>
      </c>
      <c r="AP44" s="18">
        <v>16254675.240000276</v>
      </c>
      <c r="AQ44" s="18">
        <v>0</v>
      </c>
      <c r="AR44" s="18">
        <v>0</v>
      </c>
      <c r="AS44" s="18">
        <v>0</v>
      </c>
      <c r="AT44" s="18">
        <v>1894866.42</v>
      </c>
      <c r="AU44" s="18">
        <v>0</v>
      </c>
      <c r="AV44" s="18">
        <v>1755051.4800000002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14001.460000000005</v>
      </c>
      <c r="BC44" s="18">
        <v>0</v>
      </c>
      <c r="BD44" s="18">
        <v>262775.24000000005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1996783.76</v>
      </c>
      <c r="BM44" s="18">
        <v>0</v>
      </c>
      <c r="BN44" s="18">
        <v>0</v>
      </c>
      <c r="BO44" s="18">
        <v>0</v>
      </c>
      <c r="BP44" s="18">
        <v>0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1180205.5599999998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2375.8500000000004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17351130.159999996</v>
      </c>
      <c r="CK44" s="18">
        <v>0</v>
      </c>
      <c r="CL44" s="18">
        <v>245124.48999999996</v>
      </c>
      <c r="CM44" s="18">
        <v>0</v>
      </c>
      <c r="CN44" s="18">
        <v>112876.70000000006</v>
      </c>
      <c r="CO44" s="18">
        <v>0</v>
      </c>
      <c r="CP44" s="18">
        <v>0</v>
      </c>
      <c r="CQ44" s="18">
        <v>0</v>
      </c>
      <c r="CR44" s="18">
        <v>42852.999999999985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563931.40999999631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360.30999999999995</v>
      </c>
      <c r="DU44" s="18">
        <v>0</v>
      </c>
      <c r="DV44" s="18">
        <v>0</v>
      </c>
      <c r="DW44" s="18">
        <v>0</v>
      </c>
      <c r="DX44" s="18">
        <v>771335.71000000113</v>
      </c>
      <c r="DY44" s="18">
        <v>0</v>
      </c>
      <c r="DZ44" s="18">
        <v>0</v>
      </c>
      <c r="EA44" s="18">
        <v>0</v>
      </c>
      <c r="EB44" s="18">
        <v>6131323.8499999996</v>
      </c>
      <c r="EC44" s="18">
        <v>0</v>
      </c>
      <c r="ED44" s="18">
        <v>152126.26999999999</v>
      </c>
      <c r="EE44" s="18">
        <v>0</v>
      </c>
      <c r="EF44" s="18">
        <v>1197694.3599999999</v>
      </c>
      <c r="EG44" s="18">
        <v>0</v>
      </c>
      <c r="EH44" s="18">
        <v>59731.799999999996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1182062.1300000001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1182062.1300000001</v>
      </c>
      <c r="FW44" s="19">
        <v>0</v>
      </c>
      <c r="FX44" s="18">
        <v>91103.2</v>
      </c>
      <c r="FY44" s="18">
        <v>0</v>
      </c>
      <c r="FZ44" s="18">
        <v>1090958.9300000002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1132852.2100000058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72528450.780000269</v>
      </c>
      <c r="HW44" s="18">
        <v>0</v>
      </c>
    </row>
    <row r="45" spans="1:231" ht="12.75" customHeight="1">
      <c r="A45" s="55" t="s">
        <v>223</v>
      </c>
      <c r="B45" s="17">
        <v>1053</v>
      </c>
      <c r="C45" s="56" t="s">
        <v>147</v>
      </c>
      <c r="D45" s="19">
        <v>15951294.01</v>
      </c>
      <c r="E45" s="19">
        <v>0</v>
      </c>
      <c r="F45" s="18">
        <v>15951294.01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339023645.26999998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13995169101.860001</v>
      </c>
      <c r="AK45" s="18">
        <v>0</v>
      </c>
      <c r="AL45" s="18">
        <v>0</v>
      </c>
      <c r="AM45" s="18">
        <v>0</v>
      </c>
      <c r="AN45" s="18">
        <v>277607338.50999999</v>
      </c>
      <c r="AO45" s="18">
        <v>0</v>
      </c>
      <c r="AP45" s="18">
        <v>4980715702.8299999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10224054.023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139730.41</v>
      </c>
      <c r="BC45" s="18">
        <v>0</v>
      </c>
      <c r="BD45" s="18">
        <v>2163009.63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0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120079428.09000002</v>
      </c>
      <c r="CK45" s="18">
        <v>0</v>
      </c>
      <c r="CL45" s="18">
        <v>656797.81999999995</v>
      </c>
      <c r="CM45" s="18">
        <v>0</v>
      </c>
      <c r="CN45" s="18">
        <v>1965831.7</v>
      </c>
      <c r="CO45" s="18">
        <v>0</v>
      </c>
      <c r="CP45" s="18">
        <v>0</v>
      </c>
      <c r="CQ45" s="18">
        <v>0</v>
      </c>
      <c r="CR45" s="18">
        <v>917421.96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737239101.61000001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656797.81999999995</v>
      </c>
      <c r="DU45" s="18">
        <v>0</v>
      </c>
      <c r="DV45" s="18">
        <v>0</v>
      </c>
      <c r="DW45" s="18">
        <v>0</v>
      </c>
      <c r="DX45" s="18">
        <v>732868529.57000005</v>
      </c>
      <c r="DY45" s="18">
        <v>0</v>
      </c>
      <c r="DZ45" s="18">
        <v>0</v>
      </c>
      <c r="EA45" s="18">
        <v>0</v>
      </c>
      <c r="EB45" s="18">
        <v>72969.05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12769.189999999999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487204806.91000009</v>
      </c>
      <c r="FQ45" s="19">
        <v>0</v>
      </c>
      <c r="FR45" s="18">
        <v>0</v>
      </c>
      <c r="FS45" s="18">
        <v>0</v>
      </c>
      <c r="FT45" s="18">
        <v>64299318.359999999</v>
      </c>
      <c r="FU45" s="18">
        <v>0</v>
      </c>
      <c r="FV45" s="19">
        <v>422905488.55000007</v>
      </c>
      <c r="FW45" s="19">
        <v>0</v>
      </c>
      <c r="FX45" s="18">
        <v>783511.1</v>
      </c>
      <c r="FY45" s="18">
        <v>0</v>
      </c>
      <c r="FZ45" s="18">
        <v>422121977.45000005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199117920.75399998</v>
      </c>
      <c r="GI45" s="18">
        <v>0</v>
      </c>
      <c r="GJ45" s="18">
        <v>0</v>
      </c>
      <c r="GK45" s="18">
        <v>0</v>
      </c>
      <c r="GL45" s="18">
        <v>172615.95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21901958866.967003</v>
      </c>
      <c r="HW45" s="18">
        <v>0</v>
      </c>
    </row>
    <row r="46" spans="1:231" ht="12.75" customHeight="1">
      <c r="A46" s="55" t="s">
        <v>225</v>
      </c>
      <c r="B46" s="17">
        <v>1055</v>
      </c>
      <c r="C46" s="56" t="s">
        <v>147</v>
      </c>
      <c r="D46" s="19">
        <v>-40954.04</v>
      </c>
      <c r="E46" s="19">
        <v>0</v>
      </c>
      <c r="F46" s="18">
        <v>-15079.24</v>
      </c>
      <c r="G46" s="18">
        <v>0</v>
      </c>
      <c r="H46" s="18">
        <v>-25874.799999999999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194.18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-374109.28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-576197.1</v>
      </c>
      <c r="AO46" s="18">
        <v>0</v>
      </c>
      <c r="AP46" s="18">
        <v>-3533523.49</v>
      </c>
      <c r="AQ46" s="18">
        <v>0</v>
      </c>
      <c r="AR46" s="18">
        <v>0</v>
      </c>
      <c r="AS46" s="18">
        <v>0</v>
      </c>
      <c r="AT46" s="18">
        <v>-32958.03</v>
      </c>
      <c r="AU46" s="18">
        <v>0</v>
      </c>
      <c r="AV46" s="18">
        <v>-50358.64</v>
      </c>
      <c r="AW46" s="18">
        <v>0</v>
      </c>
      <c r="AX46" s="18">
        <v>-158.19</v>
      </c>
      <c r="AY46" s="18">
        <v>0</v>
      </c>
      <c r="AZ46" s="18">
        <v>-1370.24</v>
      </c>
      <c r="BA46" s="18">
        <v>0</v>
      </c>
      <c r="BB46" s="18">
        <v>-8613.7900000000009</v>
      </c>
      <c r="BC46" s="18">
        <v>0</v>
      </c>
      <c r="BD46" s="18">
        <v>-18418.509999999998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0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-781.6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-349825.93</v>
      </c>
      <c r="CK46" s="18">
        <v>0</v>
      </c>
      <c r="CL46" s="18">
        <v>-5965.6</v>
      </c>
      <c r="CM46" s="18">
        <v>0</v>
      </c>
      <c r="CN46" s="18">
        <v>-16267.77</v>
      </c>
      <c r="CO46" s="18">
        <v>0</v>
      </c>
      <c r="CP46" s="18">
        <v>0</v>
      </c>
      <c r="CQ46" s="18">
        <v>0</v>
      </c>
      <c r="CR46" s="18">
        <v>-5422.59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-23735.040000000001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-63049.29</v>
      </c>
      <c r="DY46" s="18">
        <v>0</v>
      </c>
      <c r="DZ46" s="18">
        <v>0</v>
      </c>
      <c r="EA46" s="18">
        <v>0</v>
      </c>
      <c r="EB46" s="18">
        <v>-4635.87</v>
      </c>
      <c r="EC46" s="18">
        <v>0</v>
      </c>
      <c r="ED46" s="18">
        <v>0</v>
      </c>
      <c r="EE46" s="18">
        <v>0</v>
      </c>
      <c r="EF46" s="18">
        <v>-1030721.68</v>
      </c>
      <c r="EG46" s="18">
        <v>0</v>
      </c>
      <c r="EH46" s="18">
        <v>-53383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-51522.69</v>
      </c>
      <c r="FA46" s="18">
        <v>0</v>
      </c>
      <c r="FB46" s="18">
        <v>0</v>
      </c>
      <c r="FC46" s="18">
        <v>0</v>
      </c>
      <c r="FD46" s="18">
        <v>-565.19000000000005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-1373029.640000002</v>
      </c>
      <c r="FQ46" s="19">
        <v>0</v>
      </c>
      <c r="FR46" s="18">
        <v>-32032.79</v>
      </c>
      <c r="FS46" s="18">
        <v>0</v>
      </c>
      <c r="FT46" s="18">
        <v>0</v>
      </c>
      <c r="FU46" s="18">
        <v>0</v>
      </c>
      <c r="FV46" s="19">
        <v>-1095193.850000001</v>
      </c>
      <c r="FW46" s="19">
        <v>0</v>
      </c>
      <c r="FX46" s="18">
        <v>-12278.0000000009</v>
      </c>
      <c r="FY46" s="18">
        <v>0</v>
      </c>
      <c r="FZ46" s="18">
        <v>-1082915.8500000001</v>
      </c>
      <c r="GA46" s="18">
        <v>0</v>
      </c>
      <c r="GB46" s="19">
        <v>-245803.00000000099</v>
      </c>
      <c r="GC46" s="19">
        <v>0</v>
      </c>
      <c r="GD46" s="18">
        <v>0</v>
      </c>
      <c r="GE46" s="18">
        <v>0</v>
      </c>
      <c r="GF46" s="18">
        <v>-245803.00000000099</v>
      </c>
      <c r="GG46" s="18">
        <v>0</v>
      </c>
      <c r="GH46" s="18">
        <v>-508.98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-7615882.0000000037</v>
      </c>
      <c r="HW46" s="18">
        <v>0</v>
      </c>
    </row>
    <row r="47" spans="1:231" ht="12.75" customHeight="1">
      <c r="A47" s="55" t="s">
        <v>227</v>
      </c>
      <c r="B47" s="17">
        <v>1056</v>
      </c>
      <c r="C47" s="56" t="s">
        <v>147</v>
      </c>
      <c r="D47" s="19">
        <v>187274.69999999955</v>
      </c>
      <c r="E47" s="19">
        <v>0</v>
      </c>
      <c r="F47" s="18">
        <v>0</v>
      </c>
      <c r="G47" s="18">
        <v>0</v>
      </c>
      <c r="H47" s="18">
        <v>142113.34999999977</v>
      </c>
      <c r="I47" s="18">
        <v>0</v>
      </c>
      <c r="J47" s="18">
        <v>45161.349999999773</v>
      </c>
      <c r="K47" s="18">
        <v>0</v>
      </c>
      <c r="L47" s="18">
        <v>0</v>
      </c>
      <c r="M47" s="18">
        <v>0</v>
      </c>
      <c r="N47" s="18">
        <v>7931360.4900000002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3826135078.4796786</v>
      </c>
      <c r="AK47" s="18">
        <v>0</v>
      </c>
      <c r="AL47" s="18">
        <v>0</v>
      </c>
      <c r="AM47" s="18">
        <v>0</v>
      </c>
      <c r="AN47" s="18">
        <v>6855604.2700000675</v>
      </c>
      <c r="AO47" s="18">
        <v>0</v>
      </c>
      <c r="AP47" s="18">
        <v>9455535.7399999984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22024.890000000003</v>
      </c>
      <c r="BC47" s="18">
        <v>0</v>
      </c>
      <c r="BD47" s="18">
        <v>25668.959999999995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0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454279.1100000001</v>
      </c>
      <c r="CK47" s="18">
        <v>0</v>
      </c>
      <c r="CL47" s="18">
        <v>141045.34</v>
      </c>
      <c r="CM47" s="18">
        <v>0</v>
      </c>
      <c r="CN47" s="18">
        <v>95.750000000000028</v>
      </c>
      <c r="CO47" s="18">
        <v>0</v>
      </c>
      <c r="CP47" s="18">
        <v>0</v>
      </c>
      <c r="CQ47" s="18">
        <v>0</v>
      </c>
      <c r="CR47" s="18">
        <v>8398.6200000000026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9115006.7600000035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60394614.689997777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189884.8899999999</v>
      </c>
      <c r="FO47" s="18">
        <v>0</v>
      </c>
      <c r="FP47" s="19">
        <v>-82097.499672050413</v>
      </c>
      <c r="FQ47" s="19">
        <v>0</v>
      </c>
      <c r="FR47" s="18">
        <v>0</v>
      </c>
      <c r="FS47" s="18">
        <v>0</v>
      </c>
      <c r="FT47" s="18">
        <v>391577.87032794952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-473675.36999999994</v>
      </c>
      <c r="GC47" s="19">
        <v>0</v>
      </c>
      <c r="GD47" s="18">
        <v>0</v>
      </c>
      <c r="GE47" s="18">
        <v>0</v>
      </c>
      <c r="GF47" s="18">
        <v>-473675.36999999994</v>
      </c>
      <c r="GG47" s="18">
        <v>0</v>
      </c>
      <c r="GH47" s="18">
        <v>51009250.069995947</v>
      </c>
      <c r="GI47" s="18">
        <v>0</v>
      </c>
      <c r="GJ47" s="18">
        <v>3681710.1699995771</v>
      </c>
      <c r="GK47" s="18">
        <v>0</v>
      </c>
      <c r="GL47" s="18">
        <v>39317.57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3975564053</v>
      </c>
      <c r="HW47" s="18">
        <v>0</v>
      </c>
    </row>
    <row r="48" spans="1:231" ht="12.75" customHeight="1">
      <c r="A48" s="55" t="s">
        <v>229</v>
      </c>
      <c r="B48" s="17">
        <v>1057</v>
      </c>
      <c r="C48" s="56" t="s">
        <v>147</v>
      </c>
      <c r="D48" s="19">
        <v>44420666.169999778</v>
      </c>
      <c r="E48" s="19">
        <v>0</v>
      </c>
      <c r="F48" s="18">
        <v>31180865.498884495</v>
      </c>
      <c r="G48" s="18">
        <v>0</v>
      </c>
      <c r="H48" s="18">
        <v>8583881.4453256764</v>
      </c>
      <c r="I48" s="18">
        <v>0</v>
      </c>
      <c r="J48" s="18">
        <v>4655919.2257896084</v>
      </c>
      <c r="K48" s="18">
        <v>0</v>
      </c>
      <c r="L48" s="18">
        <v>132256.39000000097</v>
      </c>
      <c r="M48" s="18">
        <v>0</v>
      </c>
      <c r="N48" s="18">
        <v>33816431.160000049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1443352.0999999994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14029777.129999869</v>
      </c>
      <c r="AO48" s="18">
        <v>0</v>
      </c>
      <c r="AP48" s="18">
        <v>170010230.15999982</v>
      </c>
      <c r="AQ48" s="18">
        <v>0</v>
      </c>
      <c r="AR48" s="18">
        <v>0</v>
      </c>
      <c r="AS48" s="18">
        <v>0</v>
      </c>
      <c r="AT48" s="18">
        <v>43874312.499999732</v>
      </c>
      <c r="AU48" s="18">
        <v>0</v>
      </c>
      <c r="AV48" s="18">
        <v>9123021.2800000422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1189173.5300000745</v>
      </c>
      <c r="BC48" s="18">
        <v>0</v>
      </c>
      <c r="BD48" s="18">
        <v>3560104.969999962</v>
      </c>
      <c r="BE48" s="18">
        <v>0</v>
      </c>
      <c r="BF48" s="18">
        <v>0</v>
      </c>
      <c r="BG48" s="18">
        <v>0</v>
      </c>
      <c r="BH48" s="18">
        <v>5951.25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0</v>
      </c>
      <c r="BQ48" s="18">
        <v>0</v>
      </c>
      <c r="BR48" s="18">
        <v>600</v>
      </c>
      <c r="BS48" s="18">
        <v>0</v>
      </c>
      <c r="BT48" s="18">
        <v>0</v>
      </c>
      <c r="BU48" s="18">
        <v>0</v>
      </c>
      <c r="BV48" s="18">
        <v>3000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3563199.9500000109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105736121.72000083</v>
      </c>
      <c r="CK48" s="18">
        <v>0</v>
      </c>
      <c r="CL48" s="18">
        <v>1618252.4099999934</v>
      </c>
      <c r="CM48" s="18">
        <v>0</v>
      </c>
      <c r="CN48" s="18">
        <v>6998360.9400000339</v>
      </c>
      <c r="CO48" s="18">
        <v>0</v>
      </c>
      <c r="CP48" s="18">
        <v>0</v>
      </c>
      <c r="CQ48" s="18">
        <v>0</v>
      </c>
      <c r="CR48" s="18">
        <v>1079970.4199999881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22782049.72000026</v>
      </c>
      <c r="DE48" s="18">
        <v>0</v>
      </c>
      <c r="DF48" s="18">
        <v>163832.62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106247196.11999586</v>
      </c>
      <c r="DY48" s="18">
        <v>0</v>
      </c>
      <c r="DZ48" s="18">
        <v>0</v>
      </c>
      <c r="EA48" s="18">
        <v>0</v>
      </c>
      <c r="EB48" s="18">
        <v>100618118.58000009</v>
      </c>
      <c r="EC48" s="18">
        <v>0</v>
      </c>
      <c r="ED48" s="18">
        <v>75360.010000000009</v>
      </c>
      <c r="EE48" s="18">
        <v>0</v>
      </c>
      <c r="EF48" s="18">
        <v>1129929.1599999995</v>
      </c>
      <c r="EG48" s="18">
        <v>0</v>
      </c>
      <c r="EH48" s="18">
        <v>24298078.209999386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296162.51999999932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696215509.01999581</v>
      </c>
      <c r="HW48" s="18">
        <v>0</v>
      </c>
    </row>
    <row r="49" spans="1:231" ht="12.75" customHeight="1">
      <c r="A49" s="55" t="s">
        <v>231</v>
      </c>
      <c r="B49" s="17">
        <v>1058</v>
      </c>
      <c r="C49" s="56" t="s">
        <v>147</v>
      </c>
      <c r="D49" s="19">
        <v>9349708.1799999997</v>
      </c>
      <c r="E49" s="19">
        <v>0</v>
      </c>
      <c r="F49" s="18">
        <v>1061642.06</v>
      </c>
      <c r="G49" s="18">
        <v>0</v>
      </c>
      <c r="H49" s="18">
        <v>8288066.1200000001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63025099.409999996</v>
      </c>
      <c r="O49" s="18">
        <v>0</v>
      </c>
      <c r="P49" s="18">
        <v>0</v>
      </c>
      <c r="Q49" s="18">
        <v>0</v>
      </c>
      <c r="R49" s="18">
        <v>27974401.57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1298178.27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131708049.83</v>
      </c>
      <c r="AQ49" s="18">
        <v>0</v>
      </c>
      <c r="AR49" s="18">
        <v>0</v>
      </c>
      <c r="AS49" s="18">
        <v>0</v>
      </c>
      <c r="AT49" s="18">
        <v>6930658.4000000004</v>
      </c>
      <c r="AU49" s="18">
        <v>0</v>
      </c>
      <c r="AV49" s="18">
        <v>10108598.390000001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61072384.840000004</v>
      </c>
      <c r="BC49" s="18">
        <v>0</v>
      </c>
      <c r="BD49" s="18">
        <v>7080208.7400000002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0</v>
      </c>
      <c r="BS49" s="18">
        <v>0</v>
      </c>
      <c r="BT49" s="18">
        <v>0</v>
      </c>
      <c r="BU49" s="18">
        <v>0</v>
      </c>
      <c r="BV49" s="18">
        <v>77139825.480000004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5809469.7599999998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6814487.2599999998</v>
      </c>
      <c r="CK49" s="18">
        <v>0</v>
      </c>
      <c r="CL49" s="18">
        <v>1287804.6299999999</v>
      </c>
      <c r="CM49" s="18">
        <v>0</v>
      </c>
      <c r="CN49" s="18">
        <v>954226.09</v>
      </c>
      <c r="CO49" s="18">
        <v>0</v>
      </c>
      <c r="CP49" s="18">
        <v>0</v>
      </c>
      <c r="CQ49" s="18">
        <v>0</v>
      </c>
      <c r="CR49" s="18">
        <v>873897.2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197910112.88999999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262.97000000000003</v>
      </c>
      <c r="DU49" s="18">
        <v>0</v>
      </c>
      <c r="DV49" s="18">
        <v>55022917.82</v>
      </c>
      <c r="DW49" s="18">
        <v>0</v>
      </c>
      <c r="DX49" s="18">
        <v>137397983.25999999</v>
      </c>
      <c r="DY49" s="18">
        <v>0</v>
      </c>
      <c r="DZ49" s="18">
        <v>0</v>
      </c>
      <c r="EA49" s="18">
        <v>0</v>
      </c>
      <c r="EB49" s="18">
        <v>1016679.14</v>
      </c>
      <c r="EC49" s="18">
        <v>0</v>
      </c>
      <c r="ED49" s="18">
        <v>0</v>
      </c>
      <c r="EE49" s="18">
        <v>0</v>
      </c>
      <c r="EF49" s="18">
        <v>25320.03</v>
      </c>
      <c r="EG49" s="18">
        <v>0</v>
      </c>
      <c r="EH49" s="18">
        <v>560660157.75999999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1485593.09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18131194.25</v>
      </c>
      <c r="FO49" s="18">
        <v>0</v>
      </c>
      <c r="FP49" s="19">
        <v>325177479.88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325177479.88</v>
      </c>
      <c r="FW49" s="19">
        <v>0</v>
      </c>
      <c r="FX49" s="18">
        <v>325177479.88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213752.17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1708468451.3099999</v>
      </c>
      <c r="HW49" s="18">
        <v>0</v>
      </c>
    </row>
    <row r="50" spans="1:231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67556.53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0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15254834.560000001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55852860.99000001</v>
      </c>
      <c r="DE50" s="18">
        <v>0</v>
      </c>
      <c r="DF50" s="18">
        <v>13306304.039999999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15254834.560000001</v>
      </c>
      <c r="DU50" s="18">
        <v>0</v>
      </c>
      <c r="DV50" s="18">
        <v>80300510.629999995</v>
      </c>
      <c r="DW50" s="18">
        <v>0</v>
      </c>
      <c r="DX50" s="18">
        <v>83370.13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617432123.35000002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171855896.74000001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969408291.52999997</v>
      </c>
      <c r="HW50" s="18">
        <v>0</v>
      </c>
    </row>
    <row r="51" spans="1:231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</row>
    <row r="52" spans="1:231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10632438.800000001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0</v>
      </c>
      <c r="FW52" s="19">
        <v>0</v>
      </c>
      <c r="FX52" s="18">
        <v>0</v>
      </c>
      <c r="FY52" s="18">
        <v>0</v>
      </c>
      <c r="FZ52" s="18">
        <v>0</v>
      </c>
      <c r="GA52" s="18">
        <v>0</v>
      </c>
      <c r="GB52" s="19">
        <v>10632438.800000001</v>
      </c>
      <c r="GC52" s="19">
        <v>0</v>
      </c>
      <c r="GD52" s="18">
        <v>0</v>
      </c>
      <c r="GE52" s="18">
        <v>0</v>
      </c>
      <c r="GF52" s="18">
        <v>10632438.800000001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10632438.800000001</v>
      </c>
      <c r="HW52" s="18">
        <v>0</v>
      </c>
    </row>
    <row r="53" spans="1:231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26652636770.721313</v>
      </c>
      <c r="FQ53" s="19">
        <v>0</v>
      </c>
      <c r="FR53" s="18">
        <v>622419.15</v>
      </c>
      <c r="FS53" s="18">
        <v>0</v>
      </c>
      <c r="FT53" s="18">
        <v>682942.05999999994</v>
      </c>
      <c r="FU53" s="18">
        <v>0</v>
      </c>
      <c r="FV53" s="19">
        <v>7020636827.7292137</v>
      </c>
      <c r="FW53" s="19">
        <v>0</v>
      </c>
      <c r="FX53" s="18">
        <v>79136939.846466094</v>
      </c>
      <c r="FY53" s="18">
        <v>0</v>
      </c>
      <c r="FZ53" s="18">
        <v>6941499887.8827477</v>
      </c>
      <c r="GA53" s="18">
        <v>0</v>
      </c>
      <c r="GB53" s="19">
        <v>19630694581.782101</v>
      </c>
      <c r="GC53" s="19">
        <v>0</v>
      </c>
      <c r="GD53" s="18">
        <v>880324556.97099841</v>
      </c>
      <c r="GE53" s="18">
        <v>0</v>
      </c>
      <c r="GF53" s="18">
        <v>18750370024.811104</v>
      </c>
      <c r="GG53" s="18">
        <v>0</v>
      </c>
      <c r="GH53" s="18">
        <v>4427358.9000000004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26657064129.621307</v>
      </c>
      <c r="HW53" s="18">
        <v>0</v>
      </c>
    </row>
    <row r="54" spans="1:231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0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363.48571428571427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181205568.56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181205932.04571429</v>
      </c>
      <c r="HW54" s="18">
        <v>0</v>
      </c>
    </row>
    <row r="55" spans="1:231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12119792.02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1072857299.8199999</v>
      </c>
      <c r="FQ55" s="19">
        <v>0</v>
      </c>
      <c r="FR55" s="18">
        <v>156367.01</v>
      </c>
      <c r="FS55" s="18">
        <v>0</v>
      </c>
      <c r="FT55" s="18">
        <v>65728779.659999996</v>
      </c>
      <c r="FU55" s="18">
        <v>0</v>
      </c>
      <c r="FV55" s="19">
        <v>504090582.18999988</v>
      </c>
      <c r="FW55" s="19">
        <v>0</v>
      </c>
      <c r="FX55" s="18">
        <v>3615356.31</v>
      </c>
      <c r="FY55" s="18">
        <v>0</v>
      </c>
      <c r="FZ55" s="18">
        <v>500475225.87999988</v>
      </c>
      <c r="GA55" s="18">
        <v>0</v>
      </c>
      <c r="GB55" s="19">
        <v>502881570.96000004</v>
      </c>
      <c r="GC55" s="19">
        <v>0</v>
      </c>
      <c r="GD55" s="18">
        <v>77472689.920000002</v>
      </c>
      <c r="GE55" s="18">
        <v>0</v>
      </c>
      <c r="GF55" s="18">
        <v>425408881.04000002</v>
      </c>
      <c r="GG55" s="18">
        <v>0</v>
      </c>
      <c r="GH55" s="18">
        <v>253346220.09792301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105840.34999999983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1338429152.2879219</v>
      </c>
      <c r="HW55" s="18">
        <v>0</v>
      </c>
    </row>
    <row r="56" spans="1:231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3603463.919999999</v>
      </c>
      <c r="DE56" s="18">
        <v>0</v>
      </c>
      <c r="DF56" s="18">
        <v>218241.49000000002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56608943.300000004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56608943.300000004</v>
      </c>
      <c r="FW56" s="19">
        <v>0</v>
      </c>
      <c r="FX56" s="18">
        <v>0</v>
      </c>
      <c r="FY56" s="18">
        <v>0</v>
      </c>
      <c r="FZ56" s="18">
        <v>56608943.300000004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472629499.8900134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533060148.60001343</v>
      </c>
      <c r="HW56" s="18">
        <v>0</v>
      </c>
    </row>
    <row r="57" spans="1:231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1167122.4100000001</v>
      </c>
      <c r="DE57" s="18">
        <v>0</v>
      </c>
      <c r="DF57" s="18">
        <v>274498.22000000009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348378666.8399992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349820287.46999919</v>
      </c>
      <c r="HW57" s="18">
        <v>0</v>
      </c>
    </row>
    <row r="58" spans="1:231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206230088.91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206230088.91</v>
      </c>
      <c r="HW58" s="18">
        <v>0</v>
      </c>
    </row>
    <row r="59" spans="1:231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174336363.53549999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174336363.53549999</v>
      </c>
      <c r="GC59" s="19">
        <v>0</v>
      </c>
      <c r="GD59" s="18">
        <v>0</v>
      </c>
      <c r="GE59" s="18">
        <v>0</v>
      </c>
      <c r="GF59" s="18">
        <v>174336363.53549999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9.9999999999999995E-8</v>
      </c>
      <c r="GO59" s="18">
        <v>0</v>
      </c>
      <c r="GP59" s="18">
        <v>17602137309.279499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17776473672.814999</v>
      </c>
      <c r="HW59" s="18">
        <v>0</v>
      </c>
    </row>
    <row r="60" spans="1:231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1939060.27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2332942231.2699995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2334881291.5399995</v>
      </c>
      <c r="HW60" s="18">
        <v>0</v>
      </c>
    </row>
    <row r="61" spans="1:231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26531.989999999998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16549684486.230333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16549711018.220333</v>
      </c>
      <c r="HW61" s="18">
        <v>0</v>
      </c>
    </row>
    <row r="62" spans="1:231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1401935.1600000006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41196308.039999969</v>
      </c>
      <c r="GO62" s="18">
        <v>5309597.0700000012</v>
      </c>
      <c r="GP62" s="18">
        <v>15287061755.439974</v>
      </c>
      <c r="GQ62" s="18">
        <v>575053168.75999939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15329659998.639975</v>
      </c>
      <c r="HW62" s="18">
        <v>580362765.82999945</v>
      </c>
    </row>
    <row r="63" spans="1:231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89198215.549950406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1220770355.4698315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1309968571.0197818</v>
      </c>
      <c r="HW63" s="18">
        <v>0</v>
      </c>
    </row>
    <row r="64" spans="1:231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266766748.56999999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86017544.74000001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86017544.74000001</v>
      </c>
      <c r="FW64" s="19">
        <v>0</v>
      </c>
      <c r="FX64" s="18">
        <v>2340981.6099999989</v>
      </c>
      <c r="FY64" s="18">
        <v>0</v>
      </c>
      <c r="FZ64" s="18">
        <v>83676563.13000001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20848079336.709999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21200863630.019997</v>
      </c>
      <c r="HW64" s="18">
        <v>0</v>
      </c>
    </row>
    <row r="65" spans="1:231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12279438.16</v>
      </c>
      <c r="DE65" s="18">
        <v>10978.77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310014850.28000003</v>
      </c>
      <c r="GQ65" s="18">
        <v>9908458.6300000008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322294288.44000006</v>
      </c>
      <c r="HW65" s="18">
        <v>9919437.4000000004</v>
      </c>
    </row>
    <row r="66" spans="1:231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175422754.06999999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2608100023.4299998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2783522777.5</v>
      </c>
      <c r="HW66" s="18">
        <v>0</v>
      </c>
    </row>
    <row r="67" spans="1:231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67466041.099999979</v>
      </c>
      <c r="DE67" s="18">
        <v>0</v>
      </c>
      <c r="DF67" s="18">
        <v>54794278.420000002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921270721.37000012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921270721.37000012</v>
      </c>
      <c r="FW67" s="19">
        <v>0</v>
      </c>
      <c r="FX67" s="18">
        <v>294216855.10999995</v>
      </c>
      <c r="FY67" s="18">
        <v>0</v>
      </c>
      <c r="FZ67" s="18">
        <v>627053866.26000011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13531134905.370264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14574665946.260263</v>
      </c>
      <c r="HW67" s="18">
        <v>0</v>
      </c>
    </row>
    <row r="68" spans="1:231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31508910.722463999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428062160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428062160</v>
      </c>
      <c r="FW68" s="19">
        <v>0</v>
      </c>
      <c r="FX68" s="18">
        <v>0</v>
      </c>
      <c r="FY68" s="18">
        <v>0</v>
      </c>
      <c r="FZ68" s="18">
        <v>428062160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3727597814.436039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4187168885.1585026</v>
      </c>
      <c r="HW68" s="18">
        <v>0</v>
      </c>
    </row>
    <row r="69" spans="1:231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39238.92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99927207.909999952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99927207.909999952</v>
      </c>
      <c r="FW69" s="19">
        <v>0</v>
      </c>
      <c r="FX69" s="18">
        <v>1593412.76</v>
      </c>
      <c r="FY69" s="18">
        <v>0</v>
      </c>
      <c r="FZ69" s="18">
        <v>98333795.149999946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16670621235.709999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16770587682.539999</v>
      </c>
      <c r="HW69" s="18">
        <v>0</v>
      </c>
    </row>
    <row r="70" spans="1:231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469537152.12998199</v>
      </c>
      <c r="DE70" s="18">
        <v>0</v>
      </c>
      <c r="DF70" s="18">
        <v>45467481.359999798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1991507254.3699923</v>
      </c>
      <c r="FQ70" s="19">
        <v>0</v>
      </c>
      <c r="FR70" s="18">
        <v>11084089.250000006</v>
      </c>
      <c r="FS70" s="18">
        <v>0</v>
      </c>
      <c r="FT70" s="18">
        <v>548974.73</v>
      </c>
      <c r="FU70" s="18">
        <v>0</v>
      </c>
      <c r="FV70" s="19">
        <v>600941785.13999832</v>
      </c>
      <c r="FW70" s="19">
        <v>0</v>
      </c>
      <c r="FX70" s="18">
        <v>4706262.8100000033</v>
      </c>
      <c r="FY70" s="18">
        <v>0</v>
      </c>
      <c r="FZ70" s="18">
        <v>596235522.32999825</v>
      </c>
      <c r="GA70" s="18">
        <v>0</v>
      </c>
      <c r="GB70" s="19">
        <v>1378932405.2499938</v>
      </c>
      <c r="GC70" s="19">
        <v>0</v>
      </c>
      <c r="GD70" s="18">
        <v>14546955.859999971</v>
      </c>
      <c r="GE70" s="18">
        <v>0</v>
      </c>
      <c r="GF70" s="18">
        <v>1364385449.3899939</v>
      </c>
      <c r="GG70" s="18">
        <v>0</v>
      </c>
      <c r="GH70" s="18">
        <v>6276252.0399999758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840257904.52998602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3353046044.4299612</v>
      </c>
      <c r="HW70" s="18">
        <v>0</v>
      </c>
    </row>
    <row r="71" spans="1:231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736870105.72990501</v>
      </c>
      <c r="DE71" s="18">
        <v>0</v>
      </c>
      <c r="DF71" s="18">
        <v>728258826.61003077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16115980.060000001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16115980.060000001</v>
      </c>
      <c r="FW71" s="19">
        <v>0</v>
      </c>
      <c r="FX71" s="18">
        <v>1204605.99</v>
      </c>
      <c r="FY71" s="18">
        <v>0</v>
      </c>
      <c r="FZ71" s="18">
        <v>14911374.07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12988068289.5105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14469313201.910437</v>
      </c>
      <c r="HW71" s="18">
        <v>0</v>
      </c>
    </row>
    <row r="72" spans="1:231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2247076.3700000043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26740486422.385273</v>
      </c>
      <c r="GQ72" s="18">
        <v>0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26742733498.755272</v>
      </c>
      <c r="HW72" s="18">
        <v>0</v>
      </c>
    </row>
    <row r="73" spans="1:231" ht="12.75" customHeight="1">
      <c r="A73" s="57" t="s">
        <v>281</v>
      </c>
      <c r="B73" s="47">
        <v>9000</v>
      </c>
      <c r="C73" s="56" t="s">
        <v>282</v>
      </c>
      <c r="D73" s="48">
        <v>71413587065.718216</v>
      </c>
      <c r="E73" s="48">
        <v>348805144.04643703</v>
      </c>
      <c r="F73" s="48">
        <v>16700436746.129759</v>
      </c>
      <c r="G73" s="48">
        <v>44441144.676106438</v>
      </c>
      <c r="H73" s="48">
        <v>27708654010.682507</v>
      </c>
      <c r="I73" s="48">
        <v>173465371.29134843</v>
      </c>
      <c r="J73" s="48">
        <v>27004496308.905964</v>
      </c>
      <c r="K73" s="48">
        <v>130898628.0789822</v>
      </c>
      <c r="L73" s="48">
        <v>4982940985.8225718</v>
      </c>
      <c r="M73" s="48">
        <v>4052142.7900000005</v>
      </c>
      <c r="N73" s="48">
        <v>15918756827.999977</v>
      </c>
      <c r="O73" s="48">
        <v>0</v>
      </c>
      <c r="P73" s="48">
        <v>159083129.48999998</v>
      </c>
      <c r="Q73" s="48">
        <v>0</v>
      </c>
      <c r="R73" s="48">
        <v>366138531.06999999</v>
      </c>
      <c r="S73" s="48">
        <v>0</v>
      </c>
      <c r="T73" s="48">
        <v>69917485.539999977</v>
      </c>
      <c r="U73" s="48">
        <v>0</v>
      </c>
      <c r="V73" s="48">
        <v>87001898.329999998</v>
      </c>
      <c r="W73" s="48">
        <v>0</v>
      </c>
      <c r="X73" s="48">
        <v>15455270.449999999</v>
      </c>
      <c r="Y73" s="48">
        <v>0</v>
      </c>
      <c r="Z73" s="48">
        <v>9654171126.2176437</v>
      </c>
      <c r="AA73" s="48">
        <v>33970584.840212487</v>
      </c>
      <c r="AB73" s="48">
        <v>32459984.489999998</v>
      </c>
      <c r="AC73" s="48">
        <v>42250</v>
      </c>
      <c r="AD73" s="48">
        <v>4989092910.6107883</v>
      </c>
      <c r="AE73" s="48">
        <v>277886680.65619987</v>
      </c>
      <c r="AF73" s="48">
        <v>0</v>
      </c>
      <c r="AG73" s="48">
        <v>0</v>
      </c>
      <c r="AH73" s="48">
        <v>0</v>
      </c>
      <c r="AI73" s="48">
        <v>0</v>
      </c>
      <c r="AJ73" s="48">
        <v>197032073883.64771</v>
      </c>
      <c r="AK73" s="48">
        <v>24750739.379999999</v>
      </c>
      <c r="AL73" s="48">
        <v>1622124239.7435465</v>
      </c>
      <c r="AM73" s="48">
        <v>0</v>
      </c>
      <c r="AN73" s="48">
        <v>15294651838.464264</v>
      </c>
      <c r="AO73" s="48">
        <v>95173849.970000565</v>
      </c>
      <c r="AP73" s="48">
        <v>109220792322.1123</v>
      </c>
      <c r="AQ73" s="48">
        <v>453231623.84999955</v>
      </c>
      <c r="AR73" s="48">
        <v>164403132.51035562</v>
      </c>
      <c r="AS73" s="48">
        <v>0</v>
      </c>
      <c r="AT73" s="48">
        <v>3993424609.9863181</v>
      </c>
      <c r="AU73" s="48">
        <v>3730542.8525</v>
      </c>
      <c r="AV73" s="48">
        <v>5392305034.3901129</v>
      </c>
      <c r="AW73" s="48">
        <v>11311453.353500003</v>
      </c>
      <c r="AX73" s="48">
        <v>1323169.5499999998</v>
      </c>
      <c r="AY73" s="48">
        <v>24.77</v>
      </c>
      <c r="AZ73" s="48">
        <v>14050538.209999999</v>
      </c>
      <c r="BA73" s="48">
        <v>0</v>
      </c>
      <c r="BB73" s="48">
        <v>524297142.36315024</v>
      </c>
      <c r="BC73" s="48">
        <v>4951767.4076802218</v>
      </c>
      <c r="BD73" s="48">
        <v>2836370407.3764501</v>
      </c>
      <c r="BE73" s="48">
        <v>8738163.9313958138</v>
      </c>
      <c r="BF73" s="48">
        <v>30202043.720000003</v>
      </c>
      <c r="BG73" s="48">
        <v>0</v>
      </c>
      <c r="BH73" s="48">
        <v>390224884.86059505</v>
      </c>
      <c r="BI73" s="48">
        <v>0</v>
      </c>
      <c r="BJ73" s="48">
        <v>1939067240.614198</v>
      </c>
      <c r="BK73" s="48">
        <v>0</v>
      </c>
      <c r="BL73" s="48">
        <v>1657203346.8841982</v>
      </c>
      <c r="BM73" s="48">
        <v>0</v>
      </c>
      <c r="BN73" s="48">
        <v>161424863.52000001</v>
      </c>
      <c r="BO73" s="48">
        <v>0</v>
      </c>
      <c r="BP73" s="48">
        <v>223629193.51999998</v>
      </c>
      <c r="BQ73" s="48">
        <v>0</v>
      </c>
      <c r="BR73" s="48">
        <v>53493421.354008891</v>
      </c>
      <c r="BS73" s="48">
        <v>0</v>
      </c>
      <c r="BT73" s="48">
        <v>0</v>
      </c>
      <c r="BU73" s="48">
        <v>0</v>
      </c>
      <c r="BV73" s="48">
        <v>2571894707.7819018</v>
      </c>
      <c r="BW73" s="48">
        <v>195748.29</v>
      </c>
      <c r="BX73" s="48">
        <v>58129445.070009001</v>
      </c>
      <c r="BY73" s="48">
        <v>28500</v>
      </c>
      <c r="BZ73" s="48">
        <v>502015547.70116693</v>
      </c>
      <c r="CA73" s="48">
        <v>839842813.62999988</v>
      </c>
      <c r="CB73" s="48">
        <v>418594705.8973462</v>
      </c>
      <c r="CC73" s="48">
        <v>376214.08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28022880380.180721</v>
      </c>
      <c r="CK73" s="48">
        <v>57636377.439999998</v>
      </c>
      <c r="CL73" s="48">
        <v>2258051010.3891315</v>
      </c>
      <c r="CM73" s="48">
        <v>7809943.5599999996</v>
      </c>
      <c r="CN73" s="48">
        <v>586866512.97397792</v>
      </c>
      <c r="CO73" s="48">
        <v>0</v>
      </c>
      <c r="CP73" s="48">
        <v>0</v>
      </c>
      <c r="CQ73" s="48">
        <v>0</v>
      </c>
      <c r="CR73" s="48">
        <v>862151581.59815586</v>
      </c>
      <c r="CS73" s="48">
        <v>20.88</v>
      </c>
      <c r="CT73" s="48">
        <v>0</v>
      </c>
      <c r="CU73" s="48">
        <v>0</v>
      </c>
      <c r="CV73" s="48">
        <v>0</v>
      </c>
      <c r="CW73" s="48">
        <v>0</v>
      </c>
      <c r="CX73" s="48">
        <v>0</v>
      </c>
      <c r="CY73" s="48">
        <v>0</v>
      </c>
      <c r="CZ73" s="48">
        <v>325790284.44</v>
      </c>
      <c r="DA73" s="48">
        <v>0</v>
      </c>
      <c r="DB73" s="48">
        <v>5734288.6500000004</v>
      </c>
      <c r="DC73" s="48">
        <v>4829.51</v>
      </c>
      <c r="DD73" s="48">
        <v>12971268896.350636</v>
      </c>
      <c r="DE73" s="48">
        <v>38461014.869910002</v>
      </c>
      <c r="DF73" s="48">
        <v>39947395.949523821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5465725.96</v>
      </c>
      <c r="DM73" s="48">
        <v>80483.81</v>
      </c>
      <c r="DN73" s="48">
        <v>1990975071.6694419</v>
      </c>
      <c r="DO73" s="48">
        <v>105761329.18000001</v>
      </c>
      <c r="DP73" s="48">
        <v>111734819.18290699</v>
      </c>
      <c r="DQ73" s="48">
        <v>353799439.29510701</v>
      </c>
      <c r="DR73" s="48">
        <v>948242.98</v>
      </c>
      <c r="DS73" s="48">
        <v>0</v>
      </c>
      <c r="DT73" s="48">
        <v>39650203.670161195</v>
      </c>
      <c r="DU73" s="48">
        <v>10665.07</v>
      </c>
      <c r="DV73" s="48">
        <v>364234295.86035311</v>
      </c>
      <c r="DW73" s="48">
        <v>0</v>
      </c>
      <c r="DX73" s="48">
        <v>5191058394.185729</v>
      </c>
      <c r="DY73" s="48">
        <v>245457.95</v>
      </c>
      <c r="DZ73" s="48">
        <v>0</v>
      </c>
      <c r="EA73" s="48">
        <v>0</v>
      </c>
      <c r="EB73" s="48">
        <v>12939869428.165167</v>
      </c>
      <c r="EC73" s="48">
        <v>32504801.958900001</v>
      </c>
      <c r="ED73" s="48">
        <v>1197808231.5632679</v>
      </c>
      <c r="EE73" s="48">
        <v>5151905.9733100003</v>
      </c>
      <c r="EF73" s="48">
        <v>11272658572.364695</v>
      </c>
      <c r="EG73" s="48">
        <v>28324644.87635437</v>
      </c>
      <c r="EH73" s="48">
        <v>12820914722.825171</v>
      </c>
      <c r="EI73" s="48">
        <v>36934695.440165602</v>
      </c>
      <c r="EJ73" s="48">
        <v>0</v>
      </c>
      <c r="EK73" s="48">
        <v>0</v>
      </c>
      <c r="EL73" s="48">
        <v>0</v>
      </c>
      <c r="EM73" s="48">
        <v>0</v>
      </c>
      <c r="EN73" s="48">
        <v>1964482096.7079372</v>
      </c>
      <c r="EO73" s="48">
        <v>90157.49</v>
      </c>
      <c r="EP73" s="48">
        <v>0</v>
      </c>
      <c r="EQ73" s="48">
        <v>0</v>
      </c>
      <c r="ER73" s="48">
        <v>113553605.05999997</v>
      </c>
      <c r="ES73" s="48">
        <v>0</v>
      </c>
      <c r="ET73" s="48">
        <v>0</v>
      </c>
      <c r="EU73" s="48">
        <v>0</v>
      </c>
      <c r="EV73" s="48">
        <v>0</v>
      </c>
      <c r="EW73" s="48">
        <v>0</v>
      </c>
      <c r="EX73" s="48">
        <v>1082759120.54</v>
      </c>
      <c r="EY73" s="48">
        <v>0</v>
      </c>
      <c r="EZ73" s="48">
        <v>26015572994.300072</v>
      </c>
      <c r="FA73" s="48">
        <v>0</v>
      </c>
      <c r="FB73" s="48">
        <v>334115185.31000096</v>
      </c>
      <c r="FC73" s="48">
        <v>0</v>
      </c>
      <c r="FD73" s="48">
        <v>11477767103.449999</v>
      </c>
      <c r="FE73" s="48">
        <v>0</v>
      </c>
      <c r="FF73" s="48">
        <v>17712711.920000002</v>
      </c>
      <c r="FG73" s="48">
        <v>0</v>
      </c>
      <c r="FH73" s="48">
        <v>0</v>
      </c>
      <c r="FI73" s="48">
        <v>0</v>
      </c>
      <c r="FJ73" s="48">
        <v>292022756.38999999</v>
      </c>
      <c r="FK73" s="48">
        <v>0</v>
      </c>
      <c r="FL73" s="48">
        <v>2043120449.29</v>
      </c>
      <c r="FM73" s="48">
        <v>0</v>
      </c>
      <c r="FN73" s="48">
        <v>689077288.12028062</v>
      </c>
      <c r="FO73" s="48">
        <v>0.1</v>
      </c>
      <c r="FP73" s="48">
        <v>162021169409.19699</v>
      </c>
      <c r="FQ73" s="48">
        <v>99443212.75</v>
      </c>
      <c r="FR73" s="48">
        <v>162656309.13650373</v>
      </c>
      <c r="FS73" s="48">
        <v>0</v>
      </c>
      <c r="FT73" s="48">
        <v>252118213.48032784</v>
      </c>
      <c r="FU73" s="48">
        <v>0</v>
      </c>
      <c r="FV73" s="48">
        <v>63949279241.847916</v>
      </c>
      <c r="FW73" s="48">
        <v>0</v>
      </c>
      <c r="FX73" s="48">
        <v>9575991884.1158047</v>
      </c>
      <c r="FY73" s="48">
        <v>0</v>
      </c>
      <c r="FZ73" s="48">
        <v>54373287357.732117</v>
      </c>
      <c r="GA73" s="48">
        <v>0</v>
      </c>
      <c r="GB73" s="48">
        <v>97657115644.732239</v>
      </c>
      <c r="GC73" s="48">
        <v>99443212.75</v>
      </c>
      <c r="GD73" s="48">
        <v>21180497672.282581</v>
      </c>
      <c r="GE73" s="48">
        <v>16333810.199999999</v>
      </c>
      <c r="GF73" s="48">
        <v>76476617972.449646</v>
      </c>
      <c r="GG73" s="48">
        <v>83109402.550000012</v>
      </c>
      <c r="GH73" s="48">
        <v>1732599184.2327862</v>
      </c>
      <c r="GI73" s="48">
        <v>887829.70999999903</v>
      </c>
      <c r="GJ73" s="48">
        <v>2344002326.3199997</v>
      </c>
      <c r="GK73" s="48">
        <v>0</v>
      </c>
      <c r="GL73" s="48">
        <v>729901.11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752926993125.92432</v>
      </c>
      <c r="HW73" s="48">
        <v>2874235053.7116723</v>
      </c>
    </row>
    <row r="74" spans="1:231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1871593587.0923016</v>
      </c>
      <c r="DE74" s="48">
        <v>10978.77</v>
      </c>
      <c r="DF74" s="48">
        <v>829013326.10003066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363.48571428571427</v>
      </c>
      <c r="FO74" s="48">
        <v>0</v>
      </c>
      <c r="FP74" s="48">
        <v>4846703475.1054926</v>
      </c>
      <c r="FQ74" s="48">
        <v>0</v>
      </c>
      <c r="FR74" s="48">
        <v>11240456.260000005</v>
      </c>
      <c r="FS74" s="48">
        <v>0</v>
      </c>
      <c r="FT74" s="48">
        <v>66277754.389999993</v>
      </c>
      <c r="FU74" s="48">
        <v>0</v>
      </c>
      <c r="FV74" s="48">
        <v>2713034924.7099981</v>
      </c>
      <c r="FW74" s="48">
        <v>0</v>
      </c>
      <c r="FX74" s="48">
        <v>307677474.58999997</v>
      </c>
      <c r="FY74" s="48">
        <v>0</v>
      </c>
      <c r="FZ74" s="48">
        <v>2405357450.119998</v>
      </c>
      <c r="GA74" s="48">
        <v>0</v>
      </c>
      <c r="GB74" s="48">
        <v>2056150339.7454939</v>
      </c>
      <c r="GC74" s="48">
        <v>0</v>
      </c>
      <c r="GD74" s="48">
        <v>92019645.779999971</v>
      </c>
      <c r="GE74" s="48">
        <v>0</v>
      </c>
      <c r="GF74" s="48">
        <v>1964130693.9654939</v>
      </c>
      <c r="GG74" s="48">
        <v>0</v>
      </c>
      <c r="GH74" s="48">
        <v>259622472.13792297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41196308.040000066</v>
      </c>
      <c r="GO74" s="48">
        <v>5309597.0700000012</v>
      </c>
      <c r="GP74" s="48">
        <v>152465506584.60168</v>
      </c>
      <c r="GQ74" s="48">
        <v>584961627.38999939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160313636116.56317</v>
      </c>
      <c r="HW74" s="48">
        <v>590282203.22999942</v>
      </c>
    </row>
    <row r="75" spans="1:231" ht="13.8">
      <c r="A75" s="57" t="s">
        <v>287</v>
      </c>
      <c r="B75" s="47">
        <v>9003</v>
      </c>
      <c r="C75" s="56" t="s">
        <v>288</v>
      </c>
      <c r="D75" s="48">
        <v>71413587065.718216</v>
      </c>
      <c r="E75" s="48">
        <v>348805144.04643703</v>
      </c>
      <c r="F75" s="48">
        <v>16700436746.129759</v>
      </c>
      <c r="G75" s="48">
        <v>44441144.676106438</v>
      </c>
      <c r="H75" s="48">
        <v>27708654010.682507</v>
      </c>
      <c r="I75" s="48">
        <v>173465371.29134843</v>
      </c>
      <c r="J75" s="48">
        <v>27004496308.905964</v>
      </c>
      <c r="K75" s="48">
        <v>130898628.0789822</v>
      </c>
      <c r="L75" s="48">
        <v>4982940985.8225718</v>
      </c>
      <c r="M75" s="48">
        <v>4052142.7900000005</v>
      </c>
      <c r="N75" s="48">
        <v>15918756827.999977</v>
      </c>
      <c r="O75" s="48">
        <v>0</v>
      </c>
      <c r="P75" s="48">
        <v>159083129.48999998</v>
      </c>
      <c r="Q75" s="48">
        <v>0</v>
      </c>
      <c r="R75" s="48">
        <v>366138531.06999999</v>
      </c>
      <c r="S75" s="48">
        <v>0</v>
      </c>
      <c r="T75" s="48">
        <v>69917485.539999977</v>
      </c>
      <c r="U75" s="48">
        <v>0</v>
      </c>
      <c r="V75" s="48">
        <v>87001898.329999998</v>
      </c>
      <c r="W75" s="48">
        <v>0</v>
      </c>
      <c r="X75" s="48">
        <v>15455270.449999999</v>
      </c>
      <c r="Y75" s="48">
        <v>0</v>
      </c>
      <c r="Z75" s="48">
        <v>9654171126.2176437</v>
      </c>
      <c r="AA75" s="48">
        <v>33970584.840212487</v>
      </c>
      <c r="AB75" s="48">
        <v>32459984.489999998</v>
      </c>
      <c r="AC75" s="48">
        <v>42250</v>
      </c>
      <c r="AD75" s="48">
        <v>4989092910.6107883</v>
      </c>
      <c r="AE75" s="48">
        <v>277886680.65619987</v>
      </c>
      <c r="AF75" s="48">
        <v>0</v>
      </c>
      <c r="AG75" s="48">
        <v>0</v>
      </c>
      <c r="AH75" s="48">
        <v>0</v>
      </c>
      <c r="AI75" s="48">
        <v>0</v>
      </c>
      <c r="AJ75" s="48">
        <v>197032073883.64771</v>
      </c>
      <c r="AK75" s="48">
        <v>24750739.379999999</v>
      </c>
      <c r="AL75" s="48">
        <v>1622124239.7435465</v>
      </c>
      <c r="AM75" s="48">
        <v>0</v>
      </c>
      <c r="AN75" s="48">
        <v>15294651838.464264</v>
      </c>
      <c r="AO75" s="48">
        <v>95173849.970000565</v>
      </c>
      <c r="AP75" s="48">
        <v>109220792322.1123</v>
      </c>
      <c r="AQ75" s="48">
        <v>453231623.84999955</v>
      </c>
      <c r="AR75" s="48">
        <v>164403132.51035562</v>
      </c>
      <c r="AS75" s="48">
        <v>0</v>
      </c>
      <c r="AT75" s="48">
        <v>3993424609.9863181</v>
      </c>
      <c r="AU75" s="48">
        <v>3730542.8525</v>
      </c>
      <c r="AV75" s="48">
        <v>5392305034.3901129</v>
      </c>
      <c r="AW75" s="48">
        <v>11311453.353500003</v>
      </c>
      <c r="AX75" s="48">
        <v>1323169.5499999998</v>
      </c>
      <c r="AY75" s="48">
        <v>24.77</v>
      </c>
      <c r="AZ75" s="48">
        <v>14050538.209999999</v>
      </c>
      <c r="BA75" s="48">
        <v>0</v>
      </c>
      <c r="BB75" s="48">
        <v>524297142.36315024</v>
      </c>
      <c r="BC75" s="48">
        <v>4951767.4076802218</v>
      </c>
      <c r="BD75" s="48">
        <v>2836370407.3764501</v>
      </c>
      <c r="BE75" s="48">
        <v>8738163.9313958138</v>
      </c>
      <c r="BF75" s="48">
        <v>30202043.720000003</v>
      </c>
      <c r="BG75" s="48">
        <v>0</v>
      </c>
      <c r="BH75" s="48">
        <v>390224884.86059505</v>
      </c>
      <c r="BI75" s="48">
        <v>0</v>
      </c>
      <c r="BJ75" s="48">
        <v>1939067240.614198</v>
      </c>
      <c r="BK75" s="48">
        <v>0</v>
      </c>
      <c r="BL75" s="48">
        <v>1657203346.8841982</v>
      </c>
      <c r="BM75" s="48">
        <v>0</v>
      </c>
      <c r="BN75" s="48">
        <v>161424863.52000001</v>
      </c>
      <c r="BO75" s="48">
        <v>0</v>
      </c>
      <c r="BP75" s="48">
        <v>223629193.51999998</v>
      </c>
      <c r="BQ75" s="48">
        <v>0</v>
      </c>
      <c r="BR75" s="48">
        <v>53493421.354008891</v>
      </c>
      <c r="BS75" s="48">
        <v>0</v>
      </c>
      <c r="BT75" s="48">
        <v>0</v>
      </c>
      <c r="BU75" s="48">
        <v>0</v>
      </c>
      <c r="BV75" s="48">
        <v>2571894707.7819018</v>
      </c>
      <c r="BW75" s="48">
        <v>195748.29</v>
      </c>
      <c r="BX75" s="48">
        <v>58129445.070009001</v>
      </c>
      <c r="BY75" s="48">
        <v>28500</v>
      </c>
      <c r="BZ75" s="48">
        <v>502015547.70116693</v>
      </c>
      <c r="CA75" s="48">
        <v>839842813.62999988</v>
      </c>
      <c r="CB75" s="48">
        <v>418594705.8973462</v>
      </c>
      <c r="CC75" s="48">
        <v>376214.08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28022880380.180721</v>
      </c>
      <c r="CK75" s="48">
        <v>57636377.439999998</v>
      </c>
      <c r="CL75" s="48">
        <v>2258051010.3891315</v>
      </c>
      <c r="CM75" s="48">
        <v>7809943.5599999996</v>
      </c>
      <c r="CN75" s="48">
        <v>586866512.97397792</v>
      </c>
      <c r="CO75" s="48">
        <v>0</v>
      </c>
      <c r="CP75" s="48">
        <v>0</v>
      </c>
      <c r="CQ75" s="48">
        <v>0</v>
      </c>
      <c r="CR75" s="48">
        <v>862151581.59815586</v>
      </c>
      <c r="CS75" s="48">
        <v>20.88</v>
      </c>
      <c r="CT75" s="48">
        <v>0</v>
      </c>
      <c r="CU75" s="48">
        <v>0</v>
      </c>
      <c r="CV75" s="48">
        <v>0</v>
      </c>
      <c r="CW75" s="48">
        <v>0</v>
      </c>
      <c r="CX75" s="48">
        <v>0</v>
      </c>
      <c r="CY75" s="48">
        <v>0</v>
      </c>
      <c r="CZ75" s="48">
        <v>325790284.44</v>
      </c>
      <c r="DA75" s="48">
        <v>0</v>
      </c>
      <c r="DB75" s="48">
        <v>5734288.6500000004</v>
      </c>
      <c r="DC75" s="48">
        <v>4829.51</v>
      </c>
      <c r="DD75" s="48">
        <v>14842862483.442938</v>
      </c>
      <c r="DE75" s="48">
        <v>38471993.639910005</v>
      </c>
      <c r="DF75" s="48">
        <v>868960722.04955447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5465725.96</v>
      </c>
      <c r="DM75" s="48">
        <v>80483.81</v>
      </c>
      <c r="DN75" s="48">
        <v>1990975071.6694419</v>
      </c>
      <c r="DO75" s="48">
        <v>105761329.18000001</v>
      </c>
      <c r="DP75" s="48">
        <v>111734819.18290699</v>
      </c>
      <c r="DQ75" s="48">
        <v>353799439.29510701</v>
      </c>
      <c r="DR75" s="48">
        <v>948242.98</v>
      </c>
      <c r="DS75" s="48">
        <v>0</v>
      </c>
      <c r="DT75" s="48">
        <v>39650203.670161195</v>
      </c>
      <c r="DU75" s="48">
        <v>10665.07</v>
      </c>
      <c r="DV75" s="48">
        <v>364234295.86035311</v>
      </c>
      <c r="DW75" s="48">
        <v>0</v>
      </c>
      <c r="DX75" s="48">
        <v>5191058394.185729</v>
      </c>
      <c r="DY75" s="48">
        <v>245457.95</v>
      </c>
      <c r="DZ75" s="48">
        <v>0</v>
      </c>
      <c r="EA75" s="48">
        <v>0</v>
      </c>
      <c r="EB75" s="48">
        <v>12939869428.165167</v>
      </c>
      <c r="EC75" s="48">
        <v>32504801.958900001</v>
      </c>
      <c r="ED75" s="48">
        <v>1197808231.5632679</v>
      </c>
      <c r="EE75" s="48">
        <v>5151905.9733100003</v>
      </c>
      <c r="EF75" s="48">
        <v>11272658572.364695</v>
      </c>
      <c r="EG75" s="48">
        <v>28324644.87635437</v>
      </c>
      <c r="EH75" s="48">
        <v>12820914722.825171</v>
      </c>
      <c r="EI75" s="48">
        <v>36934695.440165602</v>
      </c>
      <c r="EJ75" s="48">
        <v>0</v>
      </c>
      <c r="EK75" s="48">
        <v>0</v>
      </c>
      <c r="EL75" s="48">
        <v>0</v>
      </c>
      <c r="EM75" s="48">
        <v>0</v>
      </c>
      <c r="EN75" s="48">
        <v>1964482096.7079372</v>
      </c>
      <c r="EO75" s="48">
        <v>90157.49</v>
      </c>
      <c r="EP75" s="48">
        <v>0</v>
      </c>
      <c r="EQ75" s="48">
        <v>0</v>
      </c>
      <c r="ER75" s="48">
        <v>113553605.05999997</v>
      </c>
      <c r="ES75" s="48">
        <v>0</v>
      </c>
      <c r="ET75" s="48">
        <v>0</v>
      </c>
      <c r="EU75" s="48">
        <v>0</v>
      </c>
      <c r="EV75" s="48">
        <v>0</v>
      </c>
      <c r="EW75" s="48">
        <v>0</v>
      </c>
      <c r="EX75" s="48">
        <v>1082759120.54</v>
      </c>
      <c r="EY75" s="48">
        <v>0</v>
      </c>
      <c r="EZ75" s="48">
        <v>26015572994.300072</v>
      </c>
      <c r="FA75" s="48">
        <v>0</v>
      </c>
      <c r="FB75" s="48">
        <v>334115185.31000096</v>
      </c>
      <c r="FC75" s="48">
        <v>0</v>
      </c>
      <c r="FD75" s="48">
        <v>11477767103.449999</v>
      </c>
      <c r="FE75" s="48">
        <v>0</v>
      </c>
      <c r="FF75" s="48">
        <v>17712711.920000002</v>
      </c>
      <c r="FG75" s="48">
        <v>0</v>
      </c>
      <c r="FH75" s="48">
        <v>0</v>
      </c>
      <c r="FI75" s="48">
        <v>0</v>
      </c>
      <c r="FJ75" s="48">
        <v>292022756.38999999</v>
      </c>
      <c r="FK75" s="48">
        <v>0</v>
      </c>
      <c r="FL75" s="48">
        <v>2043120449.29</v>
      </c>
      <c r="FM75" s="48">
        <v>0</v>
      </c>
      <c r="FN75" s="48">
        <v>689077651.60599494</v>
      </c>
      <c r="FO75" s="48">
        <v>0.1</v>
      </c>
      <c r="FP75" s="48">
        <v>166867872884.30249</v>
      </c>
      <c r="FQ75" s="48">
        <v>99443212.75</v>
      </c>
      <c r="FR75" s="48">
        <v>173896765.39650375</v>
      </c>
      <c r="FS75" s="48">
        <v>0</v>
      </c>
      <c r="FT75" s="48">
        <v>318395967.87032783</v>
      </c>
      <c r="FU75" s="48">
        <v>0</v>
      </c>
      <c r="FV75" s="48">
        <v>66662314166.557915</v>
      </c>
      <c r="FW75" s="48">
        <v>0</v>
      </c>
      <c r="FX75" s="48">
        <v>9883669358.7058048</v>
      </c>
      <c r="FY75" s="48">
        <v>0</v>
      </c>
      <c r="FZ75" s="48">
        <v>56778644807.852112</v>
      </c>
      <c r="GA75" s="48">
        <v>0</v>
      </c>
      <c r="GB75" s="48">
        <v>99713265984.477737</v>
      </c>
      <c r="GC75" s="48">
        <v>99443212.75</v>
      </c>
      <c r="GD75" s="48">
        <v>21272517318.06258</v>
      </c>
      <c r="GE75" s="48">
        <v>16333810.199999999</v>
      </c>
      <c r="GF75" s="48">
        <v>78440748666.415146</v>
      </c>
      <c r="GG75" s="48">
        <v>83109402.550000012</v>
      </c>
      <c r="GH75" s="48">
        <v>1992221656.3707092</v>
      </c>
      <c r="GI75" s="48">
        <v>887829.70999999903</v>
      </c>
      <c r="GJ75" s="48">
        <v>2344002326.3199997</v>
      </c>
      <c r="GK75" s="48">
        <v>0</v>
      </c>
      <c r="GL75" s="48">
        <v>729901.11</v>
      </c>
      <c r="GM75" s="48">
        <v>0</v>
      </c>
      <c r="GN75" s="48">
        <v>41196308.040000066</v>
      </c>
      <c r="GO75" s="48">
        <v>5309597.0700000012</v>
      </c>
      <c r="GP75" s="48">
        <v>152465506584.60168</v>
      </c>
      <c r="GQ75" s="48">
        <v>584961627.38999939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913240629242.48755</v>
      </c>
      <c r="HW75" s="48">
        <v>3464517256.9416718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019EA-0C31-4C98-A114-A2D5C253819D}">
  <dimension ref="A1:HW141"/>
  <sheetViews>
    <sheetView showGridLines="0" zoomScale="80" zoomScaleNormal="80" workbookViewId="0">
      <pane xSplit="3" ySplit="6" topLeftCell="D7" activePane="bottomRight" state="frozen"/>
      <selection activeCell="HM41" sqref="HM41"/>
      <selection pane="topRight" activeCell="HM41" sqref="HM41"/>
      <selection pane="bottomLeft" activeCell="HM41" sqref="HM41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1" width="15.5546875" style="3" customWidth="1"/>
    <col min="232" max="16384" width="9.109375" style="3"/>
  </cols>
  <sheetData>
    <row r="1" spans="1:231" ht="15" customHeight="1">
      <c r="A1" s="1" t="s">
        <v>0</v>
      </c>
      <c r="B1" s="2"/>
      <c r="C1" s="2"/>
    </row>
    <row r="2" spans="1:231" ht="15" customHeight="1">
      <c r="A2" s="1" t="s">
        <v>5</v>
      </c>
      <c r="B2" s="2"/>
      <c r="C2" s="2"/>
    </row>
    <row r="3" spans="1:231" ht="15" customHeight="1">
      <c r="A3" s="5" t="s">
        <v>362</v>
      </c>
      <c r="B3" s="2"/>
      <c r="C3" s="2"/>
    </row>
    <row r="4" spans="1:231" ht="15" customHeight="1"/>
    <row r="5" spans="1:231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1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</row>
    <row r="7" spans="1:231" ht="12.75" customHeight="1">
      <c r="A7" s="55" t="s">
        <v>146</v>
      </c>
      <c r="B7" s="17">
        <v>1001</v>
      </c>
      <c r="C7" s="56" t="s">
        <v>147</v>
      </c>
      <c r="D7" s="19">
        <v>175756439.53999999</v>
      </c>
      <c r="E7" s="19">
        <v>65611334.310000002</v>
      </c>
      <c r="F7" s="18">
        <v>0</v>
      </c>
      <c r="G7" s="18">
        <v>0</v>
      </c>
      <c r="H7" s="18">
        <v>0</v>
      </c>
      <c r="I7" s="18">
        <v>0</v>
      </c>
      <c r="J7" s="18">
        <v>175756439.53999999</v>
      </c>
      <c r="K7" s="18">
        <v>65611334.310000002</v>
      </c>
      <c r="L7" s="18">
        <v>17848517.079999998</v>
      </c>
      <c r="M7" s="18">
        <v>7817448.5099999998</v>
      </c>
      <c r="N7" s="18">
        <v>0</v>
      </c>
      <c r="O7" s="18">
        <v>0</v>
      </c>
      <c r="P7" s="18">
        <v>0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152239950.97999999</v>
      </c>
      <c r="AA7" s="18">
        <v>23576641.489999998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62863387.539999999</v>
      </c>
      <c r="AU7" s="18">
        <v>924955.64</v>
      </c>
      <c r="AV7" s="18">
        <v>168168359.80000001</v>
      </c>
      <c r="AW7" s="18">
        <v>94812464.590000004</v>
      </c>
      <c r="AX7" s="18">
        <v>0</v>
      </c>
      <c r="AY7" s="18">
        <v>0</v>
      </c>
      <c r="AZ7" s="18">
        <v>1307898</v>
      </c>
      <c r="BA7" s="18">
        <v>377586.4</v>
      </c>
      <c r="BB7" s="18">
        <v>172206.25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2185512.96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62712238.719999999</v>
      </c>
      <c r="BW7" s="18">
        <v>6001191.2400000002</v>
      </c>
      <c r="BX7" s="18">
        <v>0</v>
      </c>
      <c r="BY7" s="18">
        <v>0</v>
      </c>
      <c r="BZ7" s="18">
        <v>0</v>
      </c>
      <c r="CA7" s="18">
        <v>0</v>
      </c>
      <c r="CB7" s="18">
        <v>2510930.61</v>
      </c>
      <c r="CC7" s="18">
        <v>968636.26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27414470.32</v>
      </c>
      <c r="CK7" s="18">
        <v>47380316.450000003</v>
      </c>
      <c r="CL7" s="18">
        <v>2333600.4300000002</v>
      </c>
      <c r="CM7" s="18">
        <v>613577.9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6163724.8799999999</v>
      </c>
      <c r="DE7" s="18">
        <v>3432251.76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134472529.25999999</v>
      </c>
      <c r="EC7" s="18">
        <v>1883926.18</v>
      </c>
      <c r="ED7" s="18">
        <v>2928409.09</v>
      </c>
      <c r="EE7" s="18">
        <v>0</v>
      </c>
      <c r="EF7" s="18">
        <v>21322677.989999998</v>
      </c>
      <c r="EG7" s="18">
        <v>63138067.960000001</v>
      </c>
      <c r="EH7" s="18">
        <v>0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0</v>
      </c>
      <c r="GI7" s="18">
        <v>104177.47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840400853.45000017</v>
      </c>
      <c r="HW7" s="18">
        <v>316642576.16000009</v>
      </c>
    </row>
    <row r="8" spans="1:231" ht="12.75" customHeight="1">
      <c r="A8" s="55" t="s">
        <v>149</v>
      </c>
      <c r="B8" s="17">
        <v>1003</v>
      </c>
      <c r="C8" s="56" t="s">
        <v>147</v>
      </c>
      <c r="D8" s="19">
        <v>220821024.09999999</v>
      </c>
      <c r="E8" s="19">
        <v>0</v>
      </c>
      <c r="F8" s="18">
        <v>220821024.09999999</v>
      </c>
      <c r="G8" s="18">
        <v>0</v>
      </c>
      <c r="H8" s="18">
        <v>0</v>
      </c>
      <c r="I8" s="18">
        <v>0</v>
      </c>
      <c r="J8" s="18">
        <v>0</v>
      </c>
      <c r="K8" s="18">
        <v>0</v>
      </c>
      <c r="L8" s="18">
        <v>10446685.800000001</v>
      </c>
      <c r="M8" s="18">
        <v>0</v>
      </c>
      <c r="N8" s="18">
        <v>0</v>
      </c>
      <c r="O8" s="18">
        <v>0</v>
      </c>
      <c r="P8" s="18">
        <v>0</v>
      </c>
      <c r="Q8" s="18">
        <v>0</v>
      </c>
      <c r="R8" s="18">
        <v>0</v>
      </c>
      <c r="S8" s="18">
        <v>0</v>
      </c>
      <c r="T8" s="18">
        <v>0</v>
      </c>
      <c r="U8" s="18">
        <v>0</v>
      </c>
      <c r="V8" s="18">
        <v>0</v>
      </c>
      <c r="W8" s="18">
        <v>0</v>
      </c>
      <c r="X8" s="18">
        <v>0</v>
      </c>
      <c r="Y8" s="18">
        <v>0</v>
      </c>
      <c r="Z8" s="18">
        <v>12367044.140000001</v>
      </c>
      <c r="AA8" s="18">
        <v>0</v>
      </c>
      <c r="AB8" s="18">
        <v>0</v>
      </c>
      <c r="AC8" s="18">
        <v>0</v>
      </c>
      <c r="AD8" s="18">
        <v>2795682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291886404.93000001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557766.81999999995</v>
      </c>
      <c r="AU8" s="18">
        <v>0</v>
      </c>
      <c r="AV8" s="18">
        <v>0</v>
      </c>
      <c r="AW8" s="18">
        <v>0</v>
      </c>
      <c r="AX8" s="18">
        <v>0</v>
      </c>
      <c r="AY8" s="18">
        <v>0</v>
      </c>
      <c r="AZ8" s="18">
        <v>0</v>
      </c>
      <c r="BA8" s="18">
        <v>0</v>
      </c>
      <c r="BB8" s="18">
        <v>70899.09</v>
      </c>
      <c r="BC8" s="18">
        <v>0</v>
      </c>
      <c r="BD8" s="18">
        <v>1075916.8400001763</v>
      </c>
      <c r="BE8" s="18">
        <v>0</v>
      </c>
      <c r="BF8" s="18">
        <v>0</v>
      </c>
      <c r="BG8" s="18">
        <v>0</v>
      </c>
      <c r="BH8" s="18">
        <v>0</v>
      </c>
      <c r="BI8" s="18">
        <v>0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4161220.49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  <c r="BV8" s="18">
        <v>0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747334.05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0</v>
      </c>
      <c r="DA8" s="18">
        <v>0</v>
      </c>
      <c r="DB8" s="18">
        <v>0</v>
      </c>
      <c r="DC8" s="18">
        <v>0</v>
      </c>
      <c r="DD8" s="18">
        <v>0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0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0</v>
      </c>
      <c r="DW8" s="18">
        <v>0</v>
      </c>
      <c r="DX8" s="18">
        <v>0</v>
      </c>
      <c r="DY8" s="18">
        <v>0</v>
      </c>
      <c r="DZ8" s="18">
        <v>0</v>
      </c>
      <c r="EA8" s="18">
        <v>0</v>
      </c>
      <c r="EB8" s="18">
        <v>8623991.3800000008</v>
      </c>
      <c r="EC8" s="18">
        <v>0</v>
      </c>
      <c r="ED8" s="18">
        <v>0</v>
      </c>
      <c r="EE8" s="18">
        <v>0</v>
      </c>
      <c r="EF8" s="18">
        <v>17614452.760000002</v>
      </c>
      <c r="EG8" s="18">
        <v>0</v>
      </c>
      <c r="EH8" s="18">
        <v>80018.52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0</v>
      </c>
      <c r="EO8" s="18">
        <v>0</v>
      </c>
      <c r="EP8" s="18">
        <v>0</v>
      </c>
      <c r="EQ8" s="18">
        <v>0</v>
      </c>
      <c r="ER8" s="18">
        <v>4188.3900000000003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-144166.57999999999</v>
      </c>
      <c r="EY8" s="18">
        <v>0</v>
      </c>
      <c r="EZ8" s="18">
        <v>-15559917.07</v>
      </c>
      <c r="FA8" s="18">
        <v>0</v>
      </c>
      <c r="FB8" s="18">
        <v>61916.5</v>
      </c>
      <c r="FC8" s="18">
        <v>0</v>
      </c>
      <c r="FD8" s="18">
        <v>2526554.6800000002</v>
      </c>
      <c r="FE8" s="18">
        <v>0</v>
      </c>
      <c r="FF8" s="18">
        <v>0</v>
      </c>
      <c r="FG8" s="18">
        <v>0</v>
      </c>
      <c r="FH8" s="18">
        <v>0</v>
      </c>
      <c r="FI8" s="18">
        <v>0</v>
      </c>
      <c r="FJ8" s="18">
        <v>7345.8</v>
      </c>
      <c r="FK8" s="18">
        <v>0</v>
      </c>
      <c r="FL8" s="18">
        <v>330692.34999999998</v>
      </c>
      <c r="FM8" s="18">
        <v>0</v>
      </c>
      <c r="FN8" s="18">
        <v>0</v>
      </c>
      <c r="FO8" s="18">
        <v>0</v>
      </c>
      <c r="FP8" s="19">
        <v>0</v>
      </c>
      <c r="FQ8" s="19">
        <v>0</v>
      </c>
      <c r="FR8" s="18">
        <v>0</v>
      </c>
      <c r="FS8" s="18">
        <v>0</v>
      </c>
      <c r="FT8" s="18">
        <v>0</v>
      </c>
      <c r="FU8" s="18">
        <v>0</v>
      </c>
      <c r="FV8" s="19">
        <v>0</v>
      </c>
      <c r="FW8" s="19">
        <v>0</v>
      </c>
      <c r="FX8" s="18">
        <v>0</v>
      </c>
      <c r="FY8" s="18">
        <v>0</v>
      </c>
      <c r="FZ8" s="18">
        <v>0</v>
      </c>
      <c r="GA8" s="18">
        <v>0</v>
      </c>
      <c r="GB8" s="19">
        <v>0</v>
      </c>
      <c r="GC8" s="19">
        <v>0</v>
      </c>
      <c r="GD8" s="18">
        <v>0</v>
      </c>
      <c r="GE8" s="18">
        <v>0</v>
      </c>
      <c r="GF8" s="18">
        <v>0</v>
      </c>
      <c r="GG8" s="18">
        <v>0</v>
      </c>
      <c r="GH8" s="18">
        <v>0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558475054.99000001</v>
      </c>
      <c r="HW8" s="18">
        <v>0</v>
      </c>
    </row>
    <row r="9" spans="1:231" ht="12.75" customHeight="1">
      <c r="A9" s="55" t="s">
        <v>151</v>
      </c>
      <c r="B9" s="17">
        <v>1004</v>
      </c>
      <c r="C9" s="56" t="s">
        <v>147</v>
      </c>
      <c r="D9" s="19">
        <v>275941287.5</v>
      </c>
      <c r="E9" s="19">
        <v>2649893.89</v>
      </c>
      <c r="F9" s="18">
        <v>0</v>
      </c>
      <c r="G9" s="18">
        <v>0</v>
      </c>
      <c r="H9" s="18">
        <v>155833132.40999997</v>
      </c>
      <c r="I9" s="18">
        <v>0</v>
      </c>
      <c r="J9" s="18">
        <v>120108155.09000003</v>
      </c>
      <c r="K9" s="18">
        <v>2649893.89</v>
      </c>
      <c r="L9" s="18">
        <v>30414992.77</v>
      </c>
      <c r="M9" s="18">
        <v>0</v>
      </c>
      <c r="N9" s="18">
        <v>0</v>
      </c>
      <c r="O9" s="18">
        <v>0</v>
      </c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0</v>
      </c>
      <c r="W9" s="18">
        <v>0</v>
      </c>
      <c r="X9" s="18">
        <v>0</v>
      </c>
      <c r="Y9" s="18">
        <v>0</v>
      </c>
      <c r="Z9" s="18">
        <v>7517680.3099999996</v>
      </c>
      <c r="AA9" s="18">
        <v>0</v>
      </c>
      <c r="AB9" s="18">
        <v>0</v>
      </c>
      <c r="AC9" s="18">
        <v>0</v>
      </c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793016147.52999997</v>
      </c>
      <c r="AK9" s="18">
        <v>0</v>
      </c>
      <c r="AL9" s="18">
        <v>106015291.90000001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0</v>
      </c>
      <c r="AT9" s="18">
        <v>96068.93</v>
      </c>
      <c r="AU9" s="18">
        <v>0</v>
      </c>
      <c r="AV9" s="18">
        <v>13502487.42</v>
      </c>
      <c r="AW9" s="18">
        <v>0</v>
      </c>
      <c r="AX9" s="18">
        <v>0</v>
      </c>
      <c r="AY9" s="18">
        <v>0</v>
      </c>
      <c r="AZ9" s="18">
        <v>0</v>
      </c>
      <c r="BA9" s="18">
        <v>0</v>
      </c>
      <c r="BB9" s="18">
        <v>329573.43</v>
      </c>
      <c r="BC9" s="18">
        <v>0</v>
      </c>
      <c r="BD9" s="18">
        <v>178344.5</v>
      </c>
      <c r="BE9" s="18">
        <v>0</v>
      </c>
      <c r="BF9" s="18">
        <v>0</v>
      </c>
      <c r="BG9" s="18">
        <v>0</v>
      </c>
      <c r="BH9" s="18">
        <v>0</v>
      </c>
      <c r="BI9" s="18">
        <v>0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8418090.3399999999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  <c r="BV9" s="18">
        <v>7089780.7300000004</v>
      </c>
      <c r="BW9" s="18">
        <v>0</v>
      </c>
      <c r="BX9" s="18">
        <v>0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0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0</v>
      </c>
      <c r="DW9" s="18">
        <v>0</v>
      </c>
      <c r="DX9" s="18">
        <v>0</v>
      </c>
      <c r="DY9" s="18">
        <v>0</v>
      </c>
      <c r="DZ9" s="18">
        <v>0</v>
      </c>
      <c r="EA9" s="18">
        <v>0</v>
      </c>
      <c r="EB9" s="18">
        <v>45286245.030000001</v>
      </c>
      <c r="EC9" s="18">
        <v>0</v>
      </c>
      <c r="ED9" s="18">
        <v>30950515.739999998</v>
      </c>
      <c r="EE9" s="18">
        <v>0</v>
      </c>
      <c r="EF9" s="18">
        <v>3026420.4</v>
      </c>
      <c r="EG9" s="18">
        <v>4643841.2</v>
      </c>
      <c r="EH9" s="18">
        <v>8439200.9100000001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249842.32</v>
      </c>
      <c r="EO9" s="18">
        <v>0</v>
      </c>
      <c r="EP9" s="18">
        <v>0</v>
      </c>
      <c r="EQ9" s="18">
        <v>0</v>
      </c>
      <c r="ER9" s="18">
        <v>0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0</v>
      </c>
      <c r="EY9" s="18">
        <v>0</v>
      </c>
      <c r="EZ9" s="18">
        <v>0</v>
      </c>
      <c r="FA9" s="18">
        <v>0</v>
      </c>
      <c r="FB9" s="18">
        <v>0</v>
      </c>
      <c r="FC9" s="18">
        <v>0</v>
      </c>
      <c r="FD9" s="18">
        <v>0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0</v>
      </c>
      <c r="FM9" s="18">
        <v>0</v>
      </c>
      <c r="FN9" s="18">
        <v>0</v>
      </c>
      <c r="FO9" s="18">
        <v>0</v>
      </c>
      <c r="FP9" s="19">
        <v>0</v>
      </c>
      <c r="FQ9" s="19">
        <v>0</v>
      </c>
      <c r="FR9" s="18">
        <v>0</v>
      </c>
      <c r="FS9" s="18">
        <v>0</v>
      </c>
      <c r="FT9" s="18">
        <v>0</v>
      </c>
      <c r="FU9" s="18">
        <v>0</v>
      </c>
      <c r="FV9" s="19">
        <v>0</v>
      </c>
      <c r="FW9" s="19">
        <v>0</v>
      </c>
      <c r="FX9" s="18">
        <v>0</v>
      </c>
      <c r="FY9" s="18">
        <v>0</v>
      </c>
      <c r="FZ9" s="18">
        <v>0</v>
      </c>
      <c r="GA9" s="18">
        <v>0</v>
      </c>
      <c r="GB9" s="19">
        <v>0</v>
      </c>
      <c r="GC9" s="19">
        <v>0</v>
      </c>
      <c r="GD9" s="18">
        <v>0</v>
      </c>
      <c r="GE9" s="18">
        <v>0</v>
      </c>
      <c r="GF9" s="18">
        <v>0</v>
      </c>
      <c r="GG9" s="18">
        <v>0</v>
      </c>
      <c r="GH9" s="18">
        <v>0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1330471969.7600002</v>
      </c>
      <c r="HW9" s="18">
        <v>7293735.0899999999</v>
      </c>
    </row>
    <row r="10" spans="1:231" ht="12.75" customHeight="1">
      <c r="A10" s="55" t="s">
        <v>153</v>
      </c>
      <c r="B10" s="17">
        <v>1005</v>
      </c>
      <c r="C10" s="56" t="s">
        <v>147</v>
      </c>
      <c r="D10" s="19">
        <v>68802236</v>
      </c>
      <c r="E10" s="19">
        <v>2418832092.250001</v>
      </c>
      <c r="F10" s="18">
        <v>13052714.912654351</v>
      </c>
      <c r="G10" s="18">
        <v>511226053.88644248</v>
      </c>
      <c r="H10" s="18">
        <v>23470636.687766127</v>
      </c>
      <c r="I10" s="18">
        <v>926303747.34099615</v>
      </c>
      <c r="J10" s="18">
        <v>32278884.399579529</v>
      </c>
      <c r="K10" s="18">
        <v>981302291.02256203</v>
      </c>
      <c r="L10" s="18">
        <v>0</v>
      </c>
      <c r="M10" s="18">
        <v>4289702.59</v>
      </c>
      <c r="N10" s="18">
        <v>0</v>
      </c>
      <c r="O10" s="18">
        <v>0</v>
      </c>
      <c r="P10" s="18">
        <v>0</v>
      </c>
      <c r="Q10" s="18">
        <v>0</v>
      </c>
      <c r="R10" s="18">
        <v>0</v>
      </c>
      <c r="S10" s="18">
        <v>33868283.479999997</v>
      </c>
      <c r="T10" s="18">
        <v>0</v>
      </c>
      <c r="U10" s="18">
        <v>0</v>
      </c>
      <c r="V10" s="18">
        <v>0</v>
      </c>
      <c r="W10" s="18">
        <v>0</v>
      </c>
      <c r="X10" s="18">
        <v>0</v>
      </c>
      <c r="Y10" s="18">
        <v>0</v>
      </c>
      <c r="Z10" s="18">
        <v>32208936.66</v>
      </c>
      <c r="AA10" s="18">
        <v>123525473.54000001</v>
      </c>
      <c r="AB10" s="18">
        <v>0</v>
      </c>
      <c r="AC10" s="18">
        <v>0</v>
      </c>
      <c r="AD10" s="18">
        <v>3533795.84</v>
      </c>
      <c r="AE10" s="18">
        <v>268468666.63</v>
      </c>
      <c r="AF10" s="18">
        <v>0</v>
      </c>
      <c r="AG10" s="18">
        <v>0</v>
      </c>
      <c r="AH10" s="18">
        <v>0</v>
      </c>
      <c r="AI10" s="18">
        <v>0</v>
      </c>
      <c r="AJ10" s="18">
        <v>509094002.61000001</v>
      </c>
      <c r="AK10" s="18">
        <v>160151.44</v>
      </c>
      <c r="AL10" s="18">
        <v>372790214.5</v>
      </c>
      <c r="AM10" s="18">
        <v>0</v>
      </c>
      <c r="AN10" s="18">
        <v>0</v>
      </c>
      <c r="AO10" s="18">
        <v>633223765.02999997</v>
      </c>
      <c r="AP10" s="18">
        <v>0</v>
      </c>
      <c r="AQ10" s="18">
        <v>437574042.66000003</v>
      </c>
      <c r="AR10" s="18">
        <v>0</v>
      </c>
      <c r="AS10" s="18">
        <v>0</v>
      </c>
      <c r="AT10" s="18">
        <v>279349.09999999998</v>
      </c>
      <c r="AU10" s="18">
        <v>36816195.780000001</v>
      </c>
      <c r="AV10" s="18">
        <v>15667253.92</v>
      </c>
      <c r="AW10" s="18">
        <v>430435711.63999999</v>
      </c>
      <c r="AX10" s="18">
        <v>0</v>
      </c>
      <c r="AY10" s="18">
        <v>114563.05</v>
      </c>
      <c r="AZ10" s="18">
        <v>0</v>
      </c>
      <c r="BA10" s="18">
        <v>0</v>
      </c>
      <c r="BB10" s="18">
        <v>0</v>
      </c>
      <c r="BC10" s="18">
        <v>2654296.87</v>
      </c>
      <c r="BD10" s="18">
        <v>0</v>
      </c>
      <c r="BE10" s="18">
        <v>4881856.5</v>
      </c>
      <c r="BF10" s="18">
        <v>0</v>
      </c>
      <c r="BG10" s="18">
        <v>0</v>
      </c>
      <c r="BH10" s="18">
        <v>0</v>
      </c>
      <c r="BI10" s="18">
        <v>0</v>
      </c>
      <c r="BJ10" s="18">
        <v>0</v>
      </c>
      <c r="BK10" s="18">
        <v>155291669.44</v>
      </c>
      <c r="BL10" s="18">
        <v>0</v>
      </c>
      <c r="BM10" s="18">
        <v>4772158.57</v>
      </c>
      <c r="BN10" s="18">
        <v>0</v>
      </c>
      <c r="BO10" s="18">
        <v>0</v>
      </c>
      <c r="BP10" s="18">
        <v>33658479.140000001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  <c r="BV10" s="18">
        <v>18750</v>
      </c>
      <c r="BW10" s="18">
        <v>84544652.740000099</v>
      </c>
      <c r="BX10" s="18">
        <v>0</v>
      </c>
      <c r="BY10" s="18">
        <v>0</v>
      </c>
      <c r="BZ10" s="18">
        <v>0</v>
      </c>
      <c r="CA10" s="18">
        <v>0</v>
      </c>
      <c r="CB10" s="18">
        <v>0</v>
      </c>
      <c r="CC10" s="18">
        <v>217252.15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0</v>
      </c>
      <c r="DE10" s="18">
        <v>73043743.790000007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107170927.8</v>
      </c>
      <c r="DP10" s="18">
        <v>0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0</v>
      </c>
      <c r="DW10" s="18">
        <v>101026118.94</v>
      </c>
      <c r="DX10" s="18">
        <v>0</v>
      </c>
      <c r="DY10" s="18">
        <v>4553126.05</v>
      </c>
      <c r="DZ10" s="18">
        <v>0</v>
      </c>
      <c r="EA10" s="18">
        <v>0</v>
      </c>
      <c r="EB10" s="18">
        <v>3985633.19</v>
      </c>
      <c r="EC10" s="18">
        <v>13482609.710000001</v>
      </c>
      <c r="ED10" s="18">
        <v>0</v>
      </c>
      <c r="EE10" s="18">
        <v>583964.29</v>
      </c>
      <c r="EF10" s="18">
        <v>19803664.199999999</v>
      </c>
      <c r="EG10" s="18">
        <v>92842290.370000005</v>
      </c>
      <c r="EH10" s="18">
        <v>0</v>
      </c>
      <c r="EI10" s="18">
        <v>8555569.0899999999</v>
      </c>
      <c r="EJ10" s="18">
        <v>0</v>
      </c>
      <c r="EK10" s="18">
        <v>0</v>
      </c>
      <c r="EL10" s="18">
        <v>0</v>
      </c>
      <c r="EM10" s="18">
        <v>0</v>
      </c>
      <c r="EN10" s="18">
        <v>0</v>
      </c>
      <c r="EO10" s="18">
        <v>0</v>
      </c>
      <c r="EP10" s="18">
        <v>0</v>
      </c>
      <c r="EQ10" s="18">
        <v>0</v>
      </c>
      <c r="ER10" s="18">
        <v>2686406.35</v>
      </c>
      <c r="ES10" s="18">
        <v>0</v>
      </c>
      <c r="ET10" s="18">
        <v>0</v>
      </c>
      <c r="EU10" s="18">
        <v>0</v>
      </c>
      <c r="EV10" s="18">
        <v>0</v>
      </c>
      <c r="EW10" s="18">
        <v>74780548.719999999</v>
      </c>
      <c r="EX10" s="18">
        <v>29882112.579999998</v>
      </c>
      <c r="EY10" s="18">
        <v>0</v>
      </c>
      <c r="EZ10" s="18">
        <v>822297653.64999998</v>
      </c>
      <c r="FA10" s="18">
        <v>0</v>
      </c>
      <c r="FB10" s="18">
        <v>6085326.71</v>
      </c>
      <c r="FC10" s="18">
        <v>0</v>
      </c>
      <c r="FD10" s="18">
        <v>263004508.15000001</v>
      </c>
      <c r="FE10" s="18">
        <v>0</v>
      </c>
      <c r="FF10" s="18">
        <v>0</v>
      </c>
      <c r="FG10" s="18">
        <v>936599.63999999897</v>
      </c>
      <c r="FH10" s="18">
        <v>0</v>
      </c>
      <c r="FI10" s="18">
        <v>0</v>
      </c>
      <c r="FJ10" s="18">
        <v>6627496.5300000003</v>
      </c>
      <c r="FK10" s="18">
        <v>0</v>
      </c>
      <c r="FL10" s="18">
        <v>45856265.549999997</v>
      </c>
      <c r="FM10" s="18">
        <v>0</v>
      </c>
      <c r="FN10" s="18">
        <v>0</v>
      </c>
      <c r="FO10" s="18">
        <v>0</v>
      </c>
      <c r="FP10" s="19">
        <v>0</v>
      </c>
      <c r="FQ10" s="19">
        <v>276167385.09999996</v>
      </c>
      <c r="FR10" s="18">
        <v>0</v>
      </c>
      <c r="FS10" s="18">
        <v>3600</v>
      </c>
      <c r="FT10" s="18">
        <v>0</v>
      </c>
      <c r="FU10" s="18">
        <v>0</v>
      </c>
      <c r="FV10" s="19">
        <v>0</v>
      </c>
      <c r="FW10" s="19">
        <v>0</v>
      </c>
      <c r="FX10" s="18">
        <v>0</v>
      </c>
      <c r="FY10" s="18">
        <v>0</v>
      </c>
      <c r="FZ10" s="18">
        <v>0</v>
      </c>
      <c r="GA10" s="18">
        <v>0</v>
      </c>
      <c r="GB10" s="19">
        <v>0</v>
      </c>
      <c r="GC10" s="19">
        <v>276163785.09999996</v>
      </c>
      <c r="GD10" s="18">
        <v>0</v>
      </c>
      <c r="GE10" s="18">
        <v>49403355.020000003</v>
      </c>
      <c r="GF10" s="18">
        <v>0</v>
      </c>
      <c r="GG10" s="18">
        <v>226760430.07999998</v>
      </c>
      <c r="GH10" s="18">
        <v>0</v>
      </c>
      <c r="GI10" s="18">
        <v>2444497.16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2236282084.6800008</v>
      </c>
      <c r="HW10" s="18">
        <v>5395257915.0200005</v>
      </c>
    </row>
    <row r="11" spans="1:231" ht="12.75" customHeight="1">
      <c r="A11" s="55" t="s">
        <v>155</v>
      </c>
      <c r="B11" s="17">
        <v>1006</v>
      </c>
      <c r="C11" s="56" t="s">
        <v>147</v>
      </c>
      <c r="D11" s="19">
        <v>0</v>
      </c>
      <c r="E11" s="19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0</v>
      </c>
      <c r="R11" s="18">
        <v>0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430283164.49000001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2655414.96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  <c r="BV11" s="18">
        <v>0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0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  <c r="CM11" s="18">
        <v>0</v>
      </c>
      <c r="CN11" s="18">
        <v>0</v>
      </c>
      <c r="CO11" s="18">
        <v>0</v>
      </c>
      <c r="CP11" s="18">
        <v>0</v>
      </c>
      <c r="CQ11" s="18">
        <v>0</v>
      </c>
      <c r="CR11" s="18">
        <v>0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0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0</v>
      </c>
      <c r="DU11" s="18">
        <v>0</v>
      </c>
      <c r="DV11" s="18">
        <v>0</v>
      </c>
      <c r="DW11" s="18">
        <v>0</v>
      </c>
      <c r="DX11" s="18">
        <v>0</v>
      </c>
      <c r="DY11" s="18">
        <v>0</v>
      </c>
      <c r="DZ11" s="18">
        <v>0</v>
      </c>
      <c r="EA11" s="18">
        <v>0</v>
      </c>
      <c r="EB11" s="18">
        <v>0</v>
      </c>
      <c r="EC11" s="18">
        <v>0</v>
      </c>
      <c r="ED11" s="18">
        <v>0</v>
      </c>
      <c r="EE11" s="18">
        <v>0</v>
      </c>
      <c r="EF11" s="18">
        <v>0</v>
      </c>
      <c r="EG11" s="18">
        <v>0</v>
      </c>
      <c r="EH11" s="18">
        <v>0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1134411.05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10864498.58</v>
      </c>
      <c r="EY11" s="18">
        <v>0</v>
      </c>
      <c r="EZ11" s="18">
        <v>266097847.5</v>
      </c>
      <c r="FA11" s="18">
        <v>0</v>
      </c>
      <c r="FB11" s="18">
        <v>1754538.75</v>
      </c>
      <c r="FC11" s="18">
        <v>0</v>
      </c>
      <c r="FD11" s="18">
        <v>113891004.03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2952866.4</v>
      </c>
      <c r="FK11" s="18">
        <v>0</v>
      </c>
      <c r="FL11" s="18">
        <v>20338701.030000001</v>
      </c>
      <c r="FM11" s="18">
        <v>0</v>
      </c>
      <c r="FN11" s="18">
        <v>0</v>
      </c>
      <c r="FO11" s="18">
        <v>0</v>
      </c>
      <c r="FP11" s="19">
        <v>0</v>
      </c>
      <c r="FQ11" s="19">
        <v>0</v>
      </c>
      <c r="FR11" s="18">
        <v>0</v>
      </c>
      <c r="FS11" s="18">
        <v>0</v>
      </c>
      <c r="FT11" s="18">
        <v>0</v>
      </c>
      <c r="FU11" s="18">
        <v>0</v>
      </c>
      <c r="FV11" s="19">
        <v>0</v>
      </c>
      <c r="FW11" s="19">
        <v>0</v>
      </c>
      <c r="FX11" s="18">
        <v>0</v>
      </c>
      <c r="FY11" s="18">
        <v>0</v>
      </c>
      <c r="FZ11" s="18">
        <v>0</v>
      </c>
      <c r="GA11" s="18">
        <v>0</v>
      </c>
      <c r="GB11" s="19">
        <v>0</v>
      </c>
      <c r="GC11" s="19">
        <v>0</v>
      </c>
      <c r="GD11" s="18">
        <v>0</v>
      </c>
      <c r="GE11" s="18">
        <v>0</v>
      </c>
      <c r="GF11" s="18">
        <v>0</v>
      </c>
      <c r="GG11" s="18">
        <v>0</v>
      </c>
      <c r="GH11" s="18">
        <v>0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849972446.78999984</v>
      </c>
      <c r="HW11" s="18">
        <v>0</v>
      </c>
    </row>
    <row r="12" spans="1:231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0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0</v>
      </c>
      <c r="HW12" s="18">
        <v>0</v>
      </c>
    </row>
    <row r="13" spans="1:231" ht="12.75" customHeight="1">
      <c r="A13" s="55" t="s">
        <v>159</v>
      </c>
      <c r="B13" s="17">
        <v>1008</v>
      </c>
      <c r="C13" s="56" t="s">
        <v>147</v>
      </c>
      <c r="D13" s="19">
        <v>170285115.69999999</v>
      </c>
      <c r="E13" s="19">
        <v>0</v>
      </c>
      <c r="F13" s="18">
        <v>0</v>
      </c>
      <c r="G13" s="18">
        <v>0</v>
      </c>
      <c r="H13" s="18">
        <v>75176115.959999993</v>
      </c>
      <c r="I13" s="18">
        <v>0</v>
      </c>
      <c r="J13" s="18">
        <v>95108999.739999995</v>
      </c>
      <c r="K13" s="18">
        <v>0</v>
      </c>
      <c r="L13" s="18">
        <v>12750801.109999999</v>
      </c>
      <c r="M13" s="18">
        <v>0</v>
      </c>
      <c r="N13" s="18">
        <v>0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2604268.36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643241404.46000004</v>
      </c>
      <c r="AK13" s="18">
        <v>0</v>
      </c>
      <c r="AL13" s="18">
        <v>9593732.1217969991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5.72</v>
      </c>
      <c r="AU13" s="18">
        <v>0</v>
      </c>
      <c r="AV13" s="18">
        <v>988.75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183402.45</v>
      </c>
      <c r="BC13" s="18">
        <v>0</v>
      </c>
      <c r="BD13" s="18">
        <v>1273622.53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2557466.61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  <c r="BV13" s="18">
        <v>0</v>
      </c>
      <c r="BW13" s="18">
        <v>0</v>
      </c>
      <c r="BX13" s="18">
        <v>0</v>
      </c>
      <c r="BY13" s="18">
        <v>0</v>
      </c>
      <c r="BZ13" s="18">
        <v>0</v>
      </c>
      <c r="CA13" s="18">
        <v>0</v>
      </c>
      <c r="CB13" s="18">
        <v>417.22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1891788.32</v>
      </c>
      <c r="CM13" s="18">
        <v>0</v>
      </c>
      <c r="CN13" s="18">
        <v>1484949.74</v>
      </c>
      <c r="CO13" s="18">
        <v>0</v>
      </c>
      <c r="CP13" s="18">
        <v>0</v>
      </c>
      <c r="CQ13" s="18">
        <v>0</v>
      </c>
      <c r="CR13" s="18">
        <v>2208955.5499999998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0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0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104.17</v>
      </c>
      <c r="DY13" s="18">
        <v>0</v>
      </c>
      <c r="DZ13" s="18">
        <v>0</v>
      </c>
      <c r="EA13" s="18">
        <v>0</v>
      </c>
      <c r="EB13" s="18">
        <v>1046901.31</v>
      </c>
      <c r="EC13" s="18">
        <v>0</v>
      </c>
      <c r="ED13" s="18">
        <v>0</v>
      </c>
      <c r="EE13" s="18">
        <v>0</v>
      </c>
      <c r="EF13" s="18">
        <v>11024780.300000001</v>
      </c>
      <c r="EG13" s="18">
        <v>0</v>
      </c>
      <c r="EH13" s="18">
        <v>4798750.01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0</v>
      </c>
      <c r="FO13" s="18">
        <v>0</v>
      </c>
      <c r="FP13" s="19">
        <v>0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0</v>
      </c>
      <c r="FW13" s="19">
        <v>0</v>
      </c>
      <c r="FX13" s="18">
        <v>0</v>
      </c>
      <c r="FY13" s="18">
        <v>0</v>
      </c>
      <c r="FZ13" s="18">
        <v>0</v>
      </c>
      <c r="GA13" s="18">
        <v>0</v>
      </c>
      <c r="GB13" s="19">
        <v>0</v>
      </c>
      <c r="GC13" s="19">
        <v>0</v>
      </c>
      <c r="GD13" s="18">
        <v>0</v>
      </c>
      <c r="GE13" s="18">
        <v>0</v>
      </c>
      <c r="GF13" s="18">
        <v>0</v>
      </c>
      <c r="GG13" s="18">
        <v>0</v>
      </c>
      <c r="GH13" s="18">
        <v>0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864947454.43179703</v>
      </c>
      <c r="HW13" s="18">
        <v>0</v>
      </c>
    </row>
    <row r="14" spans="1:231" ht="12.75" customHeight="1">
      <c r="A14" s="55" t="s">
        <v>161</v>
      </c>
      <c r="B14" s="17">
        <v>1009</v>
      </c>
      <c r="C14" s="56" t="s">
        <v>147</v>
      </c>
      <c r="D14" s="19">
        <v>0</v>
      </c>
      <c r="E14" s="19">
        <v>2363652119.0500002</v>
      </c>
      <c r="F14" s="18">
        <v>0</v>
      </c>
      <c r="G14" s="18">
        <v>0</v>
      </c>
      <c r="H14" s="18">
        <v>0</v>
      </c>
      <c r="I14" s="18">
        <v>597224772.63248396</v>
      </c>
      <c r="J14" s="18">
        <v>0</v>
      </c>
      <c r="K14" s="18">
        <v>1766427346.4175162</v>
      </c>
      <c r="L14" s="18">
        <v>0</v>
      </c>
      <c r="M14" s="18">
        <v>0</v>
      </c>
      <c r="N14" s="18">
        <v>0</v>
      </c>
      <c r="O14" s="18">
        <v>0</v>
      </c>
      <c r="P14" s="18">
        <v>0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1252903059.8900001</v>
      </c>
      <c r="AK14" s="18">
        <v>0</v>
      </c>
      <c r="AL14" s="18">
        <v>85292667.019999996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0</v>
      </c>
      <c r="AV14" s="18">
        <v>0</v>
      </c>
      <c r="AW14" s="18">
        <v>0</v>
      </c>
      <c r="AX14" s="18">
        <v>0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6820057.8499999996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  <c r="BV14" s="18">
        <v>0</v>
      </c>
      <c r="BW14" s="18">
        <v>0</v>
      </c>
      <c r="BX14" s="18">
        <v>0</v>
      </c>
      <c r="BY14" s="18">
        <v>0</v>
      </c>
      <c r="BZ14" s="18">
        <v>0</v>
      </c>
      <c r="CA14" s="18">
        <v>0</v>
      </c>
      <c r="CB14" s="18">
        <v>0</v>
      </c>
      <c r="CC14" s="18">
        <v>0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0</v>
      </c>
      <c r="DE14" s="18">
        <v>0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0</v>
      </c>
      <c r="DW14" s="18">
        <v>0</v>
      </c>
      <c r="DX14" s="18">
        <v>0</v>
      </c>
      <c r="DY14" s="18">
        <v>0</v>
      </c>
      <c r="DZ14" s="18">
        <v>0</v>
      </c>
      <c r="EA14" s="18">
        <v>0</v>
      </c>
      <c r="EB14" s="18">
        <v>0</v>
      </c>
      <c r="EC14" s="18">
        <v>0</v>
      </c>
      <c r="ED14" s="18">
        <v>0</v>
      </c>
      <c r="EE14" s="18">
        <v>0</v>
      </c>
      <c r="EF14" s="18">
        <v>0</v>
      </c>
      <c r="EG14" s="18">
        <v>0</v>
      </c>
      <c r="EH14" s="18">
        <v>0</v>
      </c>
      <c r="EI14" s="18">
        <v>0</v>
      </c>
      <c r="EJ14" s="18">
        <v>0</v>
      </c>
      <c r="EK14" s="18">
        <v>0</v>
      </c>
      <c r="EL14" s="18">
        <v>0</v>
      </c>
      <c r="EM14" s="18">
        <v>0</v>
      </c>
      <c r="EN14" s="18">
        <v>0</v>
      </c>
      <c r="EO14" s="18">
        <v>0</v>
      </c>
      <c r="EP14" s="18">
        <v>0</v>
      </c>
      <c r="EQ14" s="18">
        <v>0</v>
      </c>
      <c r="ER14" s="18">
        <v>1419758.99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13520525.710000001</v>
      </c>
      <c r="EY14" s="18">
        <v>0</v>
      </c>
      <c r="EZ14" s="18">
        <v>326138964.76999998</v>
      </c>
      <c r="FA14" s="18">
        <v>0</v>
      </c>
      <c r="FB14" s="18">
        <v>2219533.37</v>
      </c>
      <c r="FC14" s="18">
        <v>0</v>
      </c>
      <c r="FD14" s="18">
        <v>143424898.41</v>
      </c>
      <c r="FE14" s="18">
        <v>0</v>
      </c>
      <c r="FF14" s="18">
        <v>0</v>
      </c>
      <c r="FG14" s="18">
        <v>0</v>
      </c>
      <c r="FH14" s="18">
        <v>0</v>
      </c>
      <c r="FI14" s="18">
        <v>0</v>
      </c>
      <c r="FJ14" s="18">
        <v>3694143.74</v>
      </c>
      <c r="FK14" s="18">
        <v>0</v>
      </c>
      <c r="FL14" s="18">
        <v>25562827.239999998</v>
      </c>
      <c r="FM14" s="18">
        <v>0</v>
      </c>
      <c r="FN14" s="18">
        <v>0</v>
      </c>
      <c r="FO14" s="18">
        <v>0</v>
      </c>
      <c r="FP14" s="19">
        <v>18743.649999380112</v>
      </c>
      <c r="FQ14" s="19">
        <v>0</v>
      </c>
      <c r="FR14" s="18">
        <v>18743.649999380112</v>
      </c>
      <c r="FS14" s="18">
        <v>0</v>
      </c>
      <c r="FT14" s="18">
        <v>0</v>
      </c>
      <c r="FU14" s="18">
        <v>0</v>
      </c>
      <c r="FV14" s="19">
        <v>0</v>
      </c>
      <c r="FW14" s="19">
        <v>0</v>
      </c>
      <c r="FX14" s="18">
        <v>0</v>
      </c>
      <c r="FY14" s="18">
        <v>0</v>
      </c>
      <c r="FZ14" s="18">
        <v>0</v>
      </c>
      <c r="GA14" s="18">
        <v>0</v>
      </c>
      <c r="GB14" s="19">
        <v>0</v>
      </c>
      <c r="GC14" s="19">
        <v>0</v>
      </c>
      <c r="GD14" s="18">
        <v>0</v>
      </c>
      <c r="GE14" s="18">
        <v>0</v>
      </c>
      <c r="GF14" s="18">
        <v>0</v>
      </c>
      <c r="GG14" s="18">
        <v>0</v>
      </c>
      <c r="GH14" s="18">
        <v>0</v>
      </c>
      <c r="GI14" s="18">
        <v>0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1861015180.6399994</v>
      </c>
      <c r="HW14" s="18">
        <v>2363652119.0500002</v>
      </c>
    </row>
    <row r="15" spans="1:231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0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1923530.15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5528188.7999999998</v>
      </c>
      <c r="DE15" s="18">
        <v>0</v>
      </c>
      <c r="DF15" s="18">
        <v>0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0</v>
      </c>
      <c r="DU15" s="18">
        <v>0</v>
      </c>
      <c r="DV15" s="18">
        <v>0</v>
      </c>
      <c r="DW15" s="18">
        <v>0</v>
      </c>
      <c r="DX15" s="18">
        <v>0</v>
      </c>
      <c r="DY15" s="18">
        <v>0</v>
      </c>
      <c r="DZ15" s="18">
        <v>0</v>
      </c>
      <c r="EA15" s="18">
        <v>0</v>
      </c>
      <c r="EB15" s="18">
        <v>0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0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0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7451718.9499999993</v>
      </c>
      <c r="HW15" s="18">
        <v>0</v>
      </c>
    </row>
    <row r="16" spans="1:231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10734947.335999995</v>
      </c>
      <c r="DO16" s="18">
        <v>0</v>
      </c>
      <c r="DP16" s="18">
        <v>0</v>
      </c>
      <c r="DQ16" s="18">
        <v>9355884.0066853985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10734947.335999995</v>
      </c>
      <c r="HW16" s="18">
        <v>9355884.0066853985</v>
      </c>
    </row>
    <row r="17" spans="1:231" ht="12.75" customHeight="1">
      <c r="A17" s="55" t="s">
        <v>167</v>
      </c>
      <c r="B17" s="17">
        <v>1012</v>
      </c>
      <c r="C17" s="56" t="s">
        <v>147</v>
      </c>
      <c r="D17" s="19">
        <v>34446865</v>
      </c>
      <c r="E17" s="19">
        <v>0</v>
      </c>
      <c r="F17" s="18">
        <v>27608</v>
      </c>
      <c r="G17" s="18">
        <v>0</v>
      </c>
      <c r="H17" s="18">
        <v>43523767</v>
      </c>
      <c r="I17" s="18">
        <v>0</v>
      </c>
      <c r="J17" s="18">
        <v>-9104510</v>
      </c>
      <c r="K17" s="18">
        <v>0</v>
      </c>
      <c r="L17" s="18">
        <v>30435678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2882200</v>
      </c>
      <c r="AA17" s="18">
        <v>0</v>
      </c>
      <c r="AB17" s="18">
        <v>0</v>
      </c>
      <c r="AC17" s="18">
        <v>0</v>
      </c>
      <c r="AD17" s="18">
        <v>1383450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0</v>
      </c>
      <c r="AK17" s="18">
        <v>226122210.88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2053794</v>
      </c>
      <c r="AU17" s="18">
        <v>0</v>
      </c>
      <c r="AV17" s="18">
        <v>243532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1317289</v>
      </c>
      <c r="BC17" s="18">
        <v>0</v>
      </c>
      <c r="BD17" s="18">
        <v>116435399</v>
      </c>
      <c r="BE17" s="18">
        <v>0</v>
      </c>
      <c r="BF17" s="18">
        <v>0</v>
      </c>
      <c r="BG17" s="18">
        <v>0</v>
      </c>
      <c r="BH17" s="18">
        <v>0</v>
      </c>
      <c r="BI17" s="18">
        <v>0</v>
      </c>
      <c r="BJ17" s="18">
        <v>0</v>
      </c>
      <c r="BK17" s="18">
        <v>0</v>
      </c>
      <c r="BL17" s="18">
        <v>0</v>
      </c>
      <c r="BM17" s="18">
        <v>0</v>
      </c>
      <c r="BN17" s="18">
        <v>0</v>
      </c>
      <c r="BO17" s="18">
        <v>0</v>
      </c>
      <c r="BP17" s="18">
        <v>1979445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  <c r="BV17" s="18">
        <v>292563</v>
      </c>
      <c r="BW17" s="18">
        <v>0</v>
      </c>
      <c r="BX17" s="18">
        <v>0</v>
      </c>
      <c r="BY17" s="18">
        <v>0</v>
      </c>
      <c r="BZ17" s="18">
        <v>0</v>
      </c>
      <c r="CA17" s="18">
        <v>0</v>
      </c>
      <c r="CB17" s="18">
        <v>48415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493889809</v>
      </c>
      <c r="CK17" s="18">
        <v>0</v>
      </c>
      <c r="CL17" s="18">
        <v>15654525</v>
      </c>
      <c r="CM17" s="18">
        <v>0</v>
      </c>
      <c r="CN17" s="18">
        <v>20619969</v>
      </c>
      <c r="CO17" s="18">
        <v>0</v>
      </c>
      <c r="CP17" s="18">
        <v>0</v>
      </c>
      <c r="CQ17" s="18">
        <v>0</v>
      </c>
      <c r="CR17" s="18">
        <v>10528260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12384178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170158231</v>
      </c>
      <c r="DY17" s="18">
        <v>0</v>
      </c>
      <c r="DZ17" s="18">
        <v>0</v>
      </c>
      <c r="EA17" s="18">
        <v>0</v>
      </c>
      <c r="EB17" s="18">
        <v>11943114</v>
      </c>
      <c r="EC17" s="18">
        <v>0</v>
      </c>
      <c r="ED17" s="18">
        <v>0</v>
      </c>
      <c r="EE17" s="18">
        <v>0</v>
      </c>
      <c r="EF17" s="18">
        <v>120767466</v>
      </c>
      <c r="EG17" s="18">
        <v>0</v>
      </c>
      <c r="EH17" s="18">
        <v>10868686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549547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0</v>
      </c>
      <c r="GI17" s="18">
        <v>0</v>
      </c>
      <c r="GJ17" s="18">
        <v>0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1058882415</v>
      </c>
      <c r="HW17" s="18">
        <v>226122210.88</v>
      </c>
    </row>
    <row r="18" spans="1:231" ht="12.75" customHeight="1">
      <c r="A18" s="55" t="s">
        <v>169</v>
      </c>
      <c r="B18" s="17">
        <v>1013</v>
      </c>
      <c r="C18" s="56" t="s">
        <v>147</v>
      </c>
      <c r="D18" s="19">
        <v>21642066.610325962</v>
      </c>
      <c r="E18" s="19">
        <v>0</v>
      </c>
      <c r="F18" s="18">
        <v>788631.94461718481</v>
      </c>
      <c r="G18" s="18">
        <v>0</v>
      </c>
      <c r="H18" s="18">
        <v>14237745.575974395</v>
      </c>
      <c r="I18" s="18">
        <v>0</v>
      </c>
      <c r="J18" s="18">
        <v>6615689.0897343839</v>
      </c>
      <c r="K18" s="18">
        <v>0</v>
      </c>
      <c r="L18" s="18">
        <v>1950492.21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324320.12</v>
      </c>
      <c r="AA18" s="18">
        <v>0</v>
      </c>
      <c r="AB18" s="18">
        <v>0</v>
      </c>
      <c r="AC18" s="18">
        <v>0</v>
      </c>
      <c r="AD18" s="18">
        <v>413310.6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46529.72</v>
      </c>
      <c r="AU18" s="18">
        <v>945608.52</v>
      </c>
      <c r="AV18" s="18">
        <v>5055.18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41818.19</v>
      </c>
      <c r="BC18" s="18">
        <v>0</v>
      </c>
      <c r="BD18" s="18">
        <v>393244.67</v>
      </c>
      <c r="BE18" s="18">
        <v>0</v>
      </c>
      <c r="BF18" s="18">
        <v>0</v>
      </c>
      <c r="BG18" s="18">
        <v>0</v>
      </c>
      <c r="BH18" s="18">
        <v>0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1859217.67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  <c r="BV18" s="18">
        <v>0</v>
      </c>
      <c r="BW18" s="18">
        <v>0</v>
      </c>
      <c r="BX18" s="18">
        <v>0</v>
      </c>
      <c r="BY18" s="18">
        <v>0</v>
      </c>
      <c r="BZ18" s="18">
        <v>0</v>
      </c>
      <c r="CA18" s="18">
        <v>0</v>
      </c>
      <c r="CB18" s="18">
        <v>0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18192679</v>
      </c>
      <c r="CK18" s="18">
        <v>0</v>
      </c>
      <c r="CL18" s="18">
        <v>5495015.25</v>
      </c>
      <c r="CM18" s="18">
        <v>0</v>
      </c>
      <c r="CN18" s="18">
        <v>3.28</v>
      </c>
      <c r="CO18" s="18">
        <v>0</v>
      </c>
      <c r="CP18" s="18">
        <v>0</v>
      </c>
      <c r="CQ18" s="18">
        <v>0</v>
      </c>
      <c r="CR18" s="18">
        <v>6017723.1900000004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0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0</v>
      </c>
      <c r="DY18" s="18">
        <v>0</v>
      </c>
      <c r="DZ18" s="18">
        <v>0</v>
      </c>
      <c r="EA18" s="18">
        <v>0</v>
      </c>
      <c r="EB18" s="18">
        <v>1119599.47</v>
      </c>
      <c r="EC18" s="18">
        <v>0</v>
      </c>
      <c r="ED18" s="18">
        <v>6802535.8499999996</v>
      </c>
      <c r="EE18" s="18">
        <v>7198623.6299999999</v>
      </c>
      <c r="EF18" s="18">
        <v>5872517.0599999996</v>
      </c>
      <c r="EG18" s="18">
        <v>123980338.53</v>
      </c>
      <c r="EH18" s="18">
        <v>174795.88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0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0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70350923.950325966</v>
      </c>
      <c r="HW18" s="18">
        <v>132124570.68000001</v>
      </c>
    </row>
    <row r="19" spans="1:231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0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0</v>
      </c>
      <c r="DO19" s="18">
        <v>0</v>
      </c>
      <c r="DP19" s="18">
        <v>0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0</v>
      </c>
      <c r="HW19" s="18">
        <v>0</v>
      </c>
    </row>
    <row r="20" spans="1:231" ht="12.75" customHeight="1">
      <c r="A20" s="55" t="s">
        <v>173</v>
      </c>
      <c r="B20" s="17">
        <v>1017</v>
      </c>
      <c r="C20" s="56" t="s">
        <v>147</v>
      </c>
      <c r="D20" s="19">
        <v>9889412.9800000004</v>
      </c>
      <c r="E20" s="19">
        <v>0</v>
      </c>
      <c r="F20" s="18">
        <v>0</v>
      </c>
      <c r="G20" s="18">
        <v>0</v>
      </c>
      <c r="H20" s="18">
        <v>660410.41</v>
      </c>
      <c r="I20" s="18">
        <v>0</v>
      </c>
      <c r="J20" s="18">
        <v>9229002.5700000003</v>
      </c>
      <c r="K20" s="18"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18">
        <v>0</v>
      </c>
      <c r="AC20" s="18">
        <v>0</v>
      </c>
      <c r="AD20" s="18">
        <v>503872.03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116579548.09</v>
      </c>
      <c r="AK20" s="18">
        <v>0</v>
      </c>
      <c r="AL20" s="18">
        <v>9357708.3900000006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0</v>
      </c>
      <c r="AS20" s="18">
        <v>0</v>
      </c>
      <c r="AT20" s="18">
        <v>0</v>
      </c>
      <c r="AU20" s="18">
        <v>0</v>
      </c>
      <c r="AV20" s="18">
        <v>0</v>
      </c>
      <c r="AW20" s="18">
        <v>0</v>
      </c>
      <c r="AX20" s="18">
        <v>0</v>
      </c>
      <c r="AY20" s="18">
        <v>0</v>
      </c>
      <c r="AZ20" s="18">
        <v>0</v>
      </c>
      <c r="BA20" s="18">
        <v>0</v>
      </c>
      <c r="BB20" s="18">
        <v>750.01</v>
      </c>
      <c r="BC20" s="18">
        <v>0</v>
      </c>
      <c r="BD20" s="18">
        <v>2151.23</v>
      </c>
      <c r="BE20" s="18">
        <v>0</v>
      </c>
      <c r="BF20" s="18">
        <v>0</v>
      </c>
      <c r="BG20" s="18">
        <v>0</v>
      </c>
      <c r="BH20" s="18">
        <v>0</v>
      </c>
      <c r="BI20" s="18">
        <v>0</v>
      </c>
      <c r="BJ20" s="18">
        <v>0</v>
      </c>
      <c r="BK20" s="18">
        <v>0</v>
      </c>
      <c r="BL20" s="18">
        <v>0</v>
      </c>
      <c r="BM20" s="18">
        <v>0</v>
      </c>
      <c r="BN20" s="18">
        <v>0</v>
      </c>
      <c r="BO20" s="18">
        <v>0</v>
      </c>
      <c r="BP20" s="18">
        <v>1985181.59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0</v>
      </c>
      <c r="BW20" s="18">
        <v>0</v>
      </c>
      <c r="BX20" s="18">
        <v>0</v>
      </c>
      <c r="BY20" s="18">
        <v>0</v>
      </c>
      <c r="BZ20" s="18">
        <v>0</v>
      </c>
      <c r="CA20" s="18">
        <v>0</v>
      </c>
      <c r="CB20" s="18">
        <v>0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6133.86</v>
      </c>
      <c r="DE20" s="18">
        <v>0</v>
      </c>
      <c r="DF20" s="18">
        <v>0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0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0</v>
      </c>
      <c r="DW20" s="18">
        <v>0</v>
      </c>
      <c r="DX20" s="18">
        <v>766.72</v>
      </c>
      <c r="DY20" s="18">
        <v>0</v>
      </c>
      <c r="DZ20" s="18">
        <v>0</v>
      </c>
      <c r="EA20" s="18">
        <v>0</v>
      </c>
      <c r="EB20" s="18">
        <v>0</v>
      </c>
      <c r="EC20" s="18">
        <v>0</v>
      </c>
      <c r="ED20" s="18">
        <v>0</v>
      </c>
      <c r="EE20" s="18">
        <v>0</v>
      </c>
      <c r="EF20" s="18">
        <v>1107279.17</v>
      </c>
      <c r="EG20" s="18">
        <v>0</v>
      </c>
      <c r="EH20" s="18">
        <v>0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155253419.56999999</v>
      </c>
      <c r="EW20" s="18">
        <v>0</v>
      </c>
      <c r="EX20" s="18">
        <v>0</v>
      </c>
      <c r="EY20" s="18">
        <v>0</v>
      </c>
      <c r="EZ20" s="18">
        <v>0</v>
      </c>
      <c r="FA20" s="18">
        <v>0</v>
      </c>
      <c r="FB20" s="18">
        <v>0</v>
      </c>
      <c r="FC20" s="18">
        <v>0</v>
      </c>
      <c r="FD20" s="18">
        <v>0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0</v>
      </c>
      <c r="FK20" s="18">
        <v>0</v>
      </c>
      <c r="FL20" s="18">
        <v>0</v>
      </c>
      <c r="FM20" s="18">
        <v>0</v>
      </c>
      <c r="FN20" s="18">
        <v>0</v>
      </c>
      <c r="FO20" s="18">
        <v>0</v>
      </c>
      <c r="FP20" s="19">
        <v>70738347.370000005</v>
      </c>
      <c r="FQ20" s="19">
        <v>0</v>
      </c>
      <c r="FR20" s="18">
        <v>0</v>
      </c>
      <c r="FS20" s="18">
        <v>0</v>
      </c>
      <c r="FT20" s="18">
        <v>0</v>
      </c>
      <c r="FU20" s="18">
        <v>0</v>
      </c>
      <c r="FV20" s="19">
        <v>70738347.370000005</v>
      </c>
      <c r="FW20" s="19">
        <v>0</v>
      </c>
      <c r="FX20" s="18">
        <v>0</v>
      </c>
      <c r="FY20" s="18">
        <v>0</v>
      </c>
      <c r="FZ20" s="18">
        <v>70738347.370000005</v>
      </c>
      <c r="GA20" s="18">
        <v>0</v>
      </c>
      <c r="GB20" s="19">
        <v>0</v>
      </c>
      <c r="GC20" s="19">
        <v>0</v>
      </c>
      <c r="GD20" s="18">
        <v>0</v>
      </c>
      <c r="GE20" s="18">
        <v>0</v>
      </c>
      <c r="GF20" s="18">
        <v>0</v>
      </c>
      <c r="GG20" s="18">
        <v>0</v>
      </c>
      <c r="GH20" s="18">
        <v>0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365424571.00999999</v>
      </c>
      <c r="HW20" s="18">
        <v>0</v>
      </c>
    </row>
    <row r="21" spans="1:231" ht="12.75" customHeight="1">
      <c r="A21" s="55" t="s">
        <v>175</v>
      </c>
      <c r="B21" s="17">
        <v>1018</v>
      </c>
      <c r="C21" s="56" t="s">
        <v>147</v>
      </c>
      <c r="D21" s="19">
        <v>0</v>
      </c>
      <c r="E21" s="19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  <c r="R21" s="18">
        <v>0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320289293.35000002</v>
      </c>
      <c r="AK21" s="18">
        <v>0</v>
      </c>
      <c r="AL21" s="18">
        <v>8276045.5099999998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1625398.01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  <c r="BV21" s="18">
        <v>0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0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0</v>
      </c>
      <c r="CK21" s="18">
        <v>0</v>
      </c>
      <c r="CL21" s="18">
        <v>0</v>
      </c>
      <c r="CM21" s="18">
        <v>0</v>
      </c>
      <c r="CN21" s="18">
        <v>0</v>
      </c>
      <c r="CO21" s="18">
        <v>0</v>
      </c>
      <c r="CP21" s="18">
        <v>0</v>
      </c>
      <c r="CQ21" s="18">
        <v>0</v>
      </c>
      <c r="CR21" s="18">
        <v>0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0</v>
      </c>
      <c r="DE21" s="18">
        <v>0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0</v>
      </c>
      <c r="DU21" s="18">
        <v>0</v>
      </c>
      <c r="DV21" s="18">
        <v>0</v>
      </c>
      <c r="DW21" s="18">
        <v>0</v>
      </c>
      <c r="DX21" s="18">
        <v>0</v>
      </c>
      <c r="DY21" s="18">
        <v>0</v>
      </c>
      <c r="DZ21" s="18">
        <v>0</v>
      </c>
      <c r="EA21" s="18">
        <v>0</v>
      </c>
      <c r="EB21" s="18">
        <v>0</v>
      </c>
      <c r="EC21" s="18">
        <v>0</v>
      </c>
      <c r="ED21" s="18">
        <v>0</v>
      </c>
      <c r="EE21" s="18">
        <v>0</v>
      </c>
      <c r="EF21" s="18">
        <v>0</v>
      </c>
      <c r="EG21" s="18">
        <v>0</v>
      </c>
      <c r="EH21" s="18">
        <v>0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0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0</v>
      </c>
      <c r="EY21" s="18">
        <v>0</v>
      </c>
      <c r="EZ21" s="18">
        <v>0</v>
      </c>
      <c r="FA21" s="18">
        <v>0</v>
      </c>
      <c r="FB21" s="18">
        <v>0</v>
      </c>
      <c r="FC21" s="18">
        <v>0</v>
      </c>
      <c r="FD21" s="18">
        <v>0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0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0</v>
      </c>
      <c r="FW21" s="19">
        <v>0</v>
      </c>
      <c r="FX21" s="18">
        <v>0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0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330190736.87</v>
      </c>
      <c r="HW21" s="18">
        <v>0</v>
      </c>
    </row>
    <row r="22" spans="1:231" ht="12.75" customHeight="1">
      <c r="A22" s="55" t="s">
        <v>177</v>
      </c>
      <c r="B22" s="17">
        <v>1020</v>
      </c>
      <c r="C22" s="56" t="s">
        <v>147</v>
      </c>
      <c r="D22" s="19">
        <v>24585255.160000008</v>
      </c>
      <c r="E22" s="19">
        <v>64142193.280000001</v>
      </c>
      <c r="F22" s="18">
        <v>11435</v>
      </c>
      <c r="G22" s="18">
        <v>0</v>
      </c>
      <c r="H22" s="18">
        <v>22223281.860000007</v>
      </c>
      <c r="I22" s="18">
        <v>64142193.280000001</v>
      </c>
      <c r="J22" s="18">
        <v>2350538.2999999998</v>
      </c>
      <c r="K22" s="18">
        <v>0</v>
      </c>
      <c r="L22" s="18">
        <v>-1.3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  <c r="R22" s="18">
        <v>0</v>
      </c>
      <c r="S22" s="18">
        <v>0</v>
      </c>
      <c r="T22" s="18">
        <v>0</v>
      </c>
      <c r="U22" s="18">
        <v>0</v>
      </c>
      <c r="V22" s="18">
        <v>0</v>
      </c>
      <c r="W22" s="18">
        <v>0</v>
      </c>
      <c r="X22" s="18">
        <v>0</v>
      </c>
      <c r="Y22" s="18">
        <v>0</v>
      </c>
      <c r="Z22" s="18">
        <v>9259285.4800000004</v>
      </c>
      <c r="AA22" s="18">
        <v>0</v>
      </c>
      <c r="AB22" s="18">
        <v>0</v>
      </c>
      <c r="AC22" s="18">
        <v>0</v>
      </c>
      <c r="AD22" s="18">
        <v>108102695.63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556304042.24999988</v>
      </c>
      <c r="AK22" s="18">
        <v>0</v>
      </c>
      <c r="AL22" s="18">
        <v>608713565.90999997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4872734.49</v>
      </c>
      <c r="AU22" s="18">
        <v>0</v>
      </c>
      <c r="AV22" s="18">
        <v>14183837.039999999</v>
      </c>
      <c r="AW22" s="18">
        <v>0</v>
      </c>
      <c r="AX22" s="18">
        <v>0</v>
      </c>
      <c r="AY22" s="18">
        <v>0</v>
      </c>
      <c r="AZ22" s="18">
        <v>0</v>
      </c>
      <c r="BA22" s="18">
        <v>0</v>
      </c>
      <c r="BB22" s="18">
        <v>0</v>
      </c>
      <c r="BC22" s="18">
        <v>0</v>
      </c>
      <c r="BD22" s="18">
        <v>0</v>
      </c>
      <c r="BE22" s="18">
        <v>2256544.4300000002</v>
      </c>
      <c r="BF22" s="18">
        <v>0</v>
      </c>
      <c r="BG22" s="18">
        <v>0</v>
      </c>
      <c r="BH22" s="18">
        <v>0</v>
      </c>
      <c r="BI22" s="18">
        <v>0</v>
      </c>
      <c r="BJ22" s="18">
        <v>0</v>
      </c>
      <c r="BK22" s="18">
        <v>0</v>
      </c>
      <c r="BL22" s="18">
        <v>0</v>
      </c>
      <c r="BM22" s="18">
        <v>0</v>
      </c>
      <c r="BN22" s="18">
        <v>0</v>
      </c>
      <c r="BO22" s="18">
        <v>0</v>
      </c>
      <c r="BP22" s="18">
        <v>44787074.740000002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  <c r="BV22" s="18">
        <v>104122.13</v>
      </c>
      <c r="BW22" s="18">
        <v>0</v>
      </c>
      <c r="BX22" s="18">
        <v>0</v>
      </c>
      <c r="BY22" s="18">
        <v>0</v>
      </c>
      <c r="BZ22" s="18">
        <v>0</v>
      </c>
      <c r="CA22" s="18">
        <v>0</v>
      </c>
      <c r="CB22" s="18">
        <v>0</v>
      </c>
      <c r="CC22" s="18">
        <v>4344460.5599999996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-13849095.569999998</v>
      </c>
      <c r="CK22" s="18">
        <v>86397521.590000004</v>
      </c>
      <c r="CL22" s="18">
        <v>275529.15000000002</v>
      </c>
      <c r="CM22" s="18">
        <v>10640255.199999999</v>
      </c>
      <c r="CN22" s="18">
        <v>0</v>
      </c>
      <c r="CO22" s="18">
        <v>0</v>
      </c>
      <c r="CP22" s="18">
        <v>0</v>
      </c>
      <c r="CQ22" s="18">
        <v>0</v>
      </c>
      <c r="CR22" s="18">
        <v>0</v>
      </c>
      <c r="CS22" s="18">
        <v>0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0</v>
      </c>
      <c r="DC22" s="18">
        <v>0</v>
      </c>
      <c r="DD22" s="18">
        <v>58.74</v>
      </c>
      <c r="DE22" s="18">
        <v>0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0</v>
      </c>
      <c r="DM22" s="18">
        <v>0</v>
      </c>
      <c r="DN22" s="18">
        <v>0</v>
      </c>
      <c r="DO22" s="18">
        <v>0</v>
      </c>
      <c r="DP22" s="18">
        <v>0</v>
      </c>
      <c r="DQ22" s="18">
        <v>0</v>
      </c>
      <c r="DR22" s="18">
        <v>0</v>
      </c>
      <c r="DS22" s="18">
        <v>0</v>
      </c>
      <c r="DT22" s="18">
        <v>0</v>
      </c>
      <c r="DU22" s="18">
        <v>0</v>
      </c>
      <c r="DV22" s="18">
        <v>0</v>
      </c>
      <c r="DW22" s="18">
        <v>0</v>
      </c>
      <c r="DX22" s="18">
        <v>59.49</v>
      </c>
      <c r="DY22" s="18">
        <v>0</v>
      </c>
      <c r="DZ22" s="18">
        <v>0</v>
      </c>
      <c r="EA22" s="18">
        <v>0</v>
      </c>
      <c r="EB22" s="18">
        <v>0</v>
      </c>
      <c r="EC22" s="18">
        <v>42861.23</v>
      </c>
      <c r="ED22" s="18">
        <v>0</v>
      </c>
      <c r="EE22" s="18">
        <v>0</v>
      </c>
      <c r="EF22" s="18">
        <v>-23986560.589999996</v>
      </c>
      <c r="EG22" s="18">
        <v>66301884.799999997</v>
      </c>
      <c r="EH22" s="18">
        <v>59.13</v>
      </c>
      <c r="EI22" s="18">
        <v>0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14190609.25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135444746.47</v>
      </c>
      <c r="EY22" s="18">
        <v>0</v>
      </c>
      <c r="EZ22" s="18">
        <v>3287321423.6399999</v>
      </c>
      <c r="FA22" s="18">
        <v>0</v>
      </c>
      <c r="FB22" s="18">
        <v>22107858.32</v>
      </c>
      <c r="FC22" s="18">
        <v>0</v>
      </c>
      <c r="FD22" s="18">
        <v>1430272167.1300001</v>
      </c>
      <c r="FE22" s="18">
        <v>0</v>
      </c>
      <c r="FF22" s="18">
        <v>0</v>
      </c>
      <c r="FG22" s="18">
        <v>0</v>
      </c>
      <c r="FH22" s="18">
        <v>0</v>
      </c>
      <c r="FI22" s="18">
        <v>0</v>
      </c>
      <c r="FJ22" s="18">
        <v>36929194.490000002</v>
      </c>
      <c r="FK22" s="18">
        <v>0</v>
      </c>
      <c r="FL22" s="18">
        <v>255123668.41999999</v>
      </c>
      <c r="FM22" s="18">
        <v>0</v>
      </c>
      <c r="FN22" s="18">
        <v>0</v>
      </c>
      <c r="FO22" s="18">
        <v>0</v>
      </c>
      <c r="FP22" s="19">
        <v>293083138.85000002</v>
      </c>
      <c r="FQ22" s="19">
        <v>0</v>
      </c>
      <c r="FR22" s="18">
        <v>0</v>
      </c>
      <c r="FS22" s="18">
        <v>0</v>
      </c>
      <c r="FT22" s="18">
        <v>0</v>
      </c>
      <c r="FU22" s="18">
        <v>0</v>
      </c>
      <c r="FV22" s="19">
        <v>277648296.72000003</v>
      </c>
      <c r="FW22" s="19">
        <v>0</v>
      </c>
      <c r="FX22" s="18">
        <v>0</v>
      </c>
      <c r="FY22" s="18">
        <v>0</v>
      </c>
      <c r="FZ22" s="18">
        <v>277648296.72000003</v>
      </c>
      <c r="GA22" s="18">
        <v>0</v>
      </c>
      <c r="GB22" s="19">
        <v>15434842.129999999</v>
      </c>
      <c r="GC22" s="19">
        <v>0</v>
      </c>
      <c r="GD22" s="18">
        <v>590132.78</v>
      </c>
      <c r="GE22" s="18">
        <v>0</v>
      </c>
      <c r="GF22" s="18">
        <v>14844709.35</v>
      </c>
      <c r="GG22" s="18">
        <v>0</v>
      </c>
      <c r="GH22" s="18">
        <v>0</v>
      </c>
      <c r="GI22" s="18">
        <v>0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6807825468.4499998</v>
      </c>
      <c r="HW22" s="18">
        <v>234125721.08999997</v>
      </c>
    </row>
    <row r="23" spans="1:231" ht="12.75" customHeight="1">
      <c r="A23" s="55" t="s">
        <v>179</v>
      </c>
      <c r="B23" s="17">
        <v>1022</v>
      </c>
      <c r="C23" s="56" t="s">
        <v>147</v>
      </c>
      <c r="D23" s="19">
        <v>114880190.48999999</v>
      </c>
      <c r="E23" s="19">
        <v>0</v>
      </c>
      <c r="F23" s="18">
        <v>0</v>
      </c>
      <c r="G23" s="18">
        <v>0</v>
      </c>
      <c r="H23" s="18">
        <v>64589236.01760713</v>
      </c>
      <c r="I23" s="18">
        <v>0</v>
      </c>
      <c r="J23" s="18">
        <v>50290954.472392865</v>
      </c>
      <c r="K23" s="18">
        <v>0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20622833.510000002</v>
      </c>
      <c r="AA23" s="18">
        <v>0</v>
      </c>
      <c r="AB23" s="18">
        <v>0</v>
      </c>
      <c r="AC23" s="18">
        <v>0</v>
      </c>
      <c r="AD23" s="18">
        <v>2570483.0699999998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869653010.88999999</v>
      </c>
      <c r="AK23" s="18">
        <v>0</v>
      </c>
      <c r="AL23" s="18">
        <v>119343738.53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0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8">
        <v>0</v>
      </c>
      <c r="BH23" s="18">
        <v>0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2831583.99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  <c r="BV23" s="18">
        <v>0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0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0</v>
      </c>
      <c r="CK23" s="18">
        <v>0</v>
      </c>
      <c r="CL23" s="18">
        <v>0</v>
      </c>
      <c r="CM23" s="18">
        <v>0</v>
      </c>
      <c r="CN23" s="18">
        <v>0</v>
      </c>
      <c r="CO23" s="18">
        <v>0</v>
      </c>
      <c r="CP23" s="18">
        <v>0</v>
      </c>
      <c r="CQ23" s="18">
        <v>0</v>
      </c>
      <c r="CR23" s="18">
        <v>0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0</v>
      </c>
      <c r="DE23" s="18">
        <v>0</v>
      </c>
      <c r="DF23" s="18">
        <v>0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0</v>
      </c>
      <c r="DY23" s="18">
        <v>0</v>
      </c>
      <c r="DZ23" s="18">
        <v>0</v>
      </c>
      <c r="EA23" s="18">
        <v>0</v>
      </c>
      <c r="EB23" s="18">
        <v>1642226.9</v>
      </c>
      <c r="EC23" s="18">
        <v>0</v>
      </c>
      <c r="ED23" s="18">
        <v>0</v>
      </c>
      <c r="EE23" s="18">
        <v>0</v>
      </c>
      <c r="EF23" s="18">
        <v>8506667.2799999993</v>
      </c>
      <c r="EG23" s="18">
        <v>0</v>
      </c>
      <c r="EH23" s="18">
        <v>1885324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0</v>
      </c>
      <c r="EO23" s="18">
        <v>0</v>
      </c>
      <c r="EP23" s="18">
        <v>0</v>
      </c>
      <c r="EQ23" s="18">
        <v>0</v>
      </c>
      <c r="ER23" s="18">
        <v>0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0</v>
      </c>
      <c r="EY23" s="18">
        <v>0</v>
      </c>
      <c r="EZ23" s="18">
        <v>0</v>
      </c>
      <c r="FA23" s="18">
        <v>0</v>
      </c>
      <c r="FB23" s="18">
        <v>0</v>
      </c>
      <c r="FC23" s="18">
        <v>0</v>
      </c>
      <c r="FD23" s="18">
        <v>0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0</v>
      </c>
      <c r="FK23" s="18">
        <v>0</v>
      </c>
      <c r="FL23" s="18">
        <v>0</v>
      </c>
      <c r="FM23" s="18">
        <v>0</v>
      </c>
      <c r="FN23" s="18">
        <v>0</v>
      </c>
      <c r="FO23" s="18">
        <v>0</v>
      </c>
      <c r="FP23" s="19">
        <v>0</v>
      </c>
      <c r="FQ23" s="19">
        <v>0</v>
      </c>
      <c r="FR23" s="18">
        <v>0</v>
      </c>
      <c r="FS23" s="18">
        <v>0</v>
      </c>
      <c r="FT23" s="18">
        <v>0</v>
      </c>
      <c r="FU23" s="18">
        <v>0</v>
      </c>
      <c r="FV23" s="19">
        <v>0</v>
      </c>
      <c r="FW23" s="19">
        <v>0</v>
      </c>
      <c r="FX23" s="18">
        <v>0</v>
      </c>
      <c r="FY23" s="18">
        <v>0</v>
      </c>
      <c r="FZ23" s="18">
        <v>0</v>
      </c>
      <c r="GA23" s="18">
        <v>0</v>
      </c>
      <c r="GB23" s="19">
        <v>0</v>
      </c>
      <c r="GC23" s="19">
        <v>0</v>
      </c>
      <c r="GD23" s="18">
        <v>0</v>
      </c>
      <c r="GE23" s="18">
        <v>0</v>
      </c>
      <c r="GF23" s="18">
        <v>0</v>
      </c>
      <c r="GG23" s="18">
        <v>0</v>
      </c>
      <c r="GH23" s="18">
        <v>0</v>
      </c>
      <c r="GI23" s="18">
        <v>0</v>
      </c>
      <c r="GJ23" s="18">
        <v>0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1141936058.6600001</v>
      </c>
      <c r="HW23" s="18">
        <v>0</v>
      </c>
    </row>
    <row r="24" spans="1:231" ht="12.75" customHeight="1">
      <c r="A24" s="55" t="s">
        <v>181</v>
      </c>
      <c r="B24" s="17">
        <v>1025</v>
      </c>
      <c r="C24" s="56" t="s">
        <v>147</v>
      </c>
      <c r="D24" s="19">
        <v>195429.85</v>
      </c>
      <c r="E24" s="19">
        <v>0</v>
      </c>
      <c r="F24" s="18">
        <v>0</v>
      </c>
      <c r="G24" s="18">
        <v>0</v>
      </c>
      <c r="H24" s="18">
        <v>889.69</v>
      </c>
      <c r="I24" s="18">
        <v>0</v>
      </c>
      <c r="J24" s="18">
        <v>194540.16</v>
      </c>
      <c r="K24" s="18">
        <v>0</v>
      </c>
      <c r="L24" s="18">
        <v>254469.98</v>
      </c>
      <c r="M24" s="18">
        <v>0</v>
      </c>
      <c r="N24" s="18">
        <v>0</v>
      </c>
      <c r="O24" s="18">
        <v>0</v>
      </c>
      <c r="P24" s="18">
        <v>0</v>
      </c>
      <c r="Q24" s="18">
        <v>0</v>
      </c>
      <c r="R24" s="18">
        <v>0</v>
      </c>
      <c r="S24" s="18">
        <v>0</v>
      </c>
      <c r="T24" s="18">
        <v>0</v>
      </c>
      <c r="U24" s="18">
        <v>0</v>
      </c>
      <c r="V24" s="18">
        <v>0</v>
      </c>
      <c r="W24" s="18">
        <v>0</v>
      </c>
      <c r="X24" s="18">
        <v>0</v>
      </c>
      <c r="Y24" s="18">
        <v>0</v>
      </c>
      <c r="Z24" s="18">
        <v>31636.81</v>
      </c>
      <c r="AA24" s="18">
        <v>0</v>
      </c>
      <c r="AB24" s="18">
        <v>0</v>
      </c>
      <c r="AC24" s="18">
        <v>0</v>
      </c>
      <c r="AD24" s="18">
        <v>0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232155258.33573601</v>
      </c>
      <c r="AK24" s="18">
        <v>0</v>
      </c>
      <c r="AL24" s="18">
        <v>9771866.3599999994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4435.09</v>
      </c>
      <c r="AU24" s="18">
        <v>0</v>
      </c>
      <c r="AV24" s="18">
        <v>65295.97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0</v>
      </c>
      <c r="BC24" s="18">
        <v>0</v>
      </c>
      <c r="BD24" s="18">
        <v>0</v>
      </c>
      <c r="BE24" s="18">
        <v>0</v>
      </c>
      <c r="BF24" s="18">
        <v>0</v>
      </c>
      <c r="BG24" s="18">
        <v>0</v>
      </c>
      <c r="BH24" s="18">
        <v>0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3190552.6388021898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  <c r="BV24" s="18">
        <v>0</v>
      </c>
      <c r="BW24" s="18">
        <v>0</v>
      </c>
      <c r="BX24" s="18">
        <v>0</v>
      </c>
      <c r="BY24" s="18">
        <v>0</v>
      </c>
      <c r="BZ24" s="18">
        <v>0</v>
      </c>
      <c r="CA24" s="18">
        <v>0</v>
      </c>
      <c r="CB24" s="18">
        <v>0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279755.46999999997</v>
      </c>
      <c r="CK24" s="18">
        <v>0</v>
      </c>
      <c r="CL24" s="18">
        <v>52597.33</v>
      </c>
      <c r="CM24" s="18">
        <v>0</v>
      </c>
      <c r="CN24" s="18">
        <v>52597.33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0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0</v>
      </c>
      <c r="DY24" s="18">
        <v>0</v>
      </c>
      <c r="DZ24" s="18">
        <v>0</v>
      </c>
      <c r="EA24" s="18">
        <v>0</v>
      </c>
      <c r="EB24" s="18">
        <v>144244.53</v>
      </c>
      <c r="EC24" s="18">
        <v>0</v>
      </c>
      <c r="ED24" s="18">
        <v>0</v>
      </c>
      <c r="EE24" s="18">
        <v>0</v>
      </c>
      <c r="EF24" s="18">
        <v>4478752.53</v>
      </c>
      <c r="EG24" s="18">
        <v>0</v>
      </c>
      <c r="EH24" s="18">
        <v>0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4540436.5040499996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43361658.165200002</v>
      </c>
      <c r="EY24" s="18">
        <v>0</v>
      </c>
      <c r="EZ24" s="18">
        <v>1054017714.4088</v>
      </c>
      <c r="FA24" s="18">
        <v>0</v>
      </c>
      <c r="FB24" s="18">
        <v>7063923.75765</v>
      </c>
      <c r="FC24" s="18">
        <v>0</v>
      </c>
      <c r="FD24" s="18">
        <v>457315363.20085001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11816362.789100001</v>
      </c>
      <c r="FK24" s="18">
        <v>0</v>
      </c>
      <c r="FL24" s="18">
        <v>81588565.585700005</v>
      </c>
      <c r="FM24" s="18">
        <v>0</v>
      </c>
      <c r="FN24" s="18">
        <v>0</v>
      </c>
      <c r="FO24" s="18">
        <v>0</v>
      </c>
      <c r="FP24" s="19">
        <v>0</v>
      </c>
      <c r="FQ24" s="19">
        <v>0</v>
      </c>
      <c r="FR24" s="18">
        <v>0</v>
      </c>
      <c r="FS24" s="18">
        <v>0</v>
      </c>
      <c r="FT24" s="18">
        <v>0</v>
      </c>
      <c r="FU24" s="18">
        <v>0</v>
      </c>
      <c r="FV24" s="19">
        <v>0</v>
      </c>
      <c r="FW24" s="19">
        <v>0</v>
      </c>
      <c r="FX24" s="18">
        <v>0</v>
      </c>
      <c r="FY24" s="18">
        <v>0</v>
      </c>
      <c r="FZ24" s="18">
        <v>0</v>
      </c>
      <c r="GA24" s="18">
        <v>0</v>
      </c>
      <c r="GB24" s="19">
        <v>0</v>
      </c>
      <c r="GC24" s="19">
        <v>0</v>
      </c>
      <c r="GD24" s="18">
        <v>0</v>
      </c>
      <c r="GE24" s="18">
        <v>0</v>
      </c>
      <c r="GF24" s="18">
        <v>0</v>
      </c>
      <c r="GG24" s="18">
        <v>0</v>
      </c>
      <c r="GH24" s="18">
        <v>1645.38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1910382562.0158882</v>
      </c>
      <c r="HW24" s="18">
        <v>0</v>
      </c>
    </row>
    <row r="25" spans="1:231" ht="12.75" customHeight="1">
      <c r="A25" s="55" t="s">
        <v>183</v>
      </c>
      <c r="B25" s="17">
        <v>1027</v>
      </c>
      <c r="C25" s="56" t="s">
        <v>147</v>
      </c>
      <c r="D25" s="19">
        <v>-30801.380400000002</v>
      </c>
      <c r="E25" s="19">
        <v>0</v>
      </c>
      <c r="F25" s="18">
        <v>116699.79</v>
      </c>
      <c r="G25" s="18">
        <v>0</v>
      </c>
      <c r="H25" s="18">
        <v>-147100.34</v>
      </c>
      <c r="I25" s="18">
        <v>0</v>
      </c>
      <c r="J25" s="18">
        <v>-400.8304</v>
      </c>
      <c r="K25" s="18">
        <v>0</v>
      </c>
      <c r="L25" s="18">
        <v>-294.08</v>
      </c>
      <c r="M25" s="18">
        <v>0</v>
      </c>
      <c r="N25" s="18">
        <v>0</v>
      </c>
      <c r="O25" s="18">
        <v>0</v>
      </c>
      <c r="P25" s="18">
        <v>0</v>
      </c>
      <c r="Q25" s="18">
        <v>0</v>
      </c>
      <c r="R25" s="18">
        <v>0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0</v>
      </c>
      <c r="AA25" s="18">
        <v>0</v>
      </c>
      <c r="AB25" s="18">
        <v>0</v>
      </c>
      <c r="AC25" s="18">
        <v>0</v>
      </c>
      <c r="AD25" s="18">
        <v>0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9448600.6300000027</v>
      </c>
      <c r="AK25" s="18">
        <v>0</v>
      </c>
      <c r="AL25" s="18">
        <v>25969855.34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-2200.0300000000002</v>
      </c>
      <c r="AU25" s="18">
        <v>0</v>
      </c>
      <c r="AV25" s="18">
        <v>-645.23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6418.64</v>
      </c>
      <c r="BC25" s="18">
        <v>0</v>
      </c>
      <c r="BD25" s="18">
        <v>-275.61057999999997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3172974.37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  <c r="BV25" s="18">
        <v>0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1.3800000000000001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-956378.34186000004</v>
      </c>
      <c r="CK25" s="18">
        <v>0</v>
      </c>
      <c r="CL25" s="18">
        <v>-8843.1071049999991</v>
      </c>
      <c r="CM25" s="18">
        <v>0</v>
      </c>
      <c r="CN25" s="18">
        <v>14560.625789999998</v>
      </c>
      <c r="CO25" s="18">
        <v>0</v>
      </c>
      <c r="CP25" s="18">
        <v>0</v>
      </c>
      <c r="CQ25" s="18">
        <v>0</v>
      </c>
      <c r="CR25" s="18">
        <v>-4318.8671049999994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2996.02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4173.7800000000007</v>
      </c>
      <c r="DY25" s="18">
        <v>0</v>
      </c>
      <c r="DZ25" s="18">
        <v>0</v>
      </c>
      <c r="EA25" s="18">
        <v>0</v>
      </c>
      <c r="EB25" s="18">
        <v>-17375.05</v>
      </c>
      <c r="EC25" s="18">
        <v>0</v>
      </c>
      <c r="ED25" s="18">
        <v>0</v>
      </c>
      <c r="EE25" s="18">
        <v>0</v>
      </c>
      <c r="EF25" s="18">
        <v>0</v>
      </c>
      <c r="EG25" s="18">
        <v>0</v>
      </c>
      <c r="EH25" s="18">
        <v>-40811.55999999999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0</v>
      </c>
      <c r="EO25" s="18">
        <v>0</v>
      </c>
      <c r="EP25" s="18">
        <v>0</v>
      </c>
      <c r="EQ25" s="18">
        <v>0</v>
      </c>
      <c r="ER25" s="18">
        <v>0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0</v>
      </c>
      <c r="EY25" s="18">
        <v>0</v>
      </c>
      <c r="EZ25" s="18">
        <v>0</v>
      </c>
      <c r="FA25" s="18">
        <v>0</v>
      </c>
      <c r="FB25" s="18">
        <v>0</v>
      </c>
      <c r="FC25" s="18">
        <v>0</v>
      </c>
      <c r="FD25" s="18">
        <v>0</v>
      </c>
      <c r="FE25" s="18">
        <v>0</v>
      </c>
      <c r="FF25" s="18">
        <v>0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0</v>
      </c>
      <c r="FM25" s="18">
        <v>0</v>
      </c>
      <c r="FN25" s="18">
        <v>0</v>
      </c>
      <c r="FO25" s="18">
        <v>0</v>
      </c>
      <c r="FP25" s="19">
        <v>0</v>
      </c>
      <c r="FQ25" s="19">
        <v>0</v>
      </c>
      <c r="FR25" s="18">
        <v>0</v>
      </c>
      <c r="FS25" s="18">
        <v>0</v>
      </c>
      <c r="FT25" s="18">
        <v>0</v>
      </c>
      <c r="FU25" s="18">
        <v>0</v>
      </c>
      <c r="FV25" s="19">
        <v>0</v>
      </c>
      <c r="FW25" s="19">
        <v>0</v>
      </c>
      <c r="FX25" s="18">
        <v>0</v>
      </c>
      <c r="FY25" s="18">
        <v>0</v>
      </c>
      <c r="FZ25" s="18">
        <v>0</v>
      </c>
      <c r="GA25" s="18">
        <v>0</v>
      </c>
      <c r="GB25" s="19">
        <v>0</v>
      </c>
      <c r="GC25" s="19">
        <v>0</v>
      </c>
      <c r="GD25" s="18">
        <v>0</v>
      </c>
      <c r="GE25" s="18">
        <v>0</v>
      </c>
      <c r="GF25" s="18">
        <v>0</v>
      </c>
      <c r="GG25" s="18">
        <v>0</v>
      </c>
      <c r="GH25" s="18">
        <v>0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37557637.528740004</v>
      </c>
      <c r="HW25" s="18">
        <v>0</v>
      </c>
    </row>
    <row r="26" spans="1:231" ht="12.75" customHeight="1">
      <c r="A26" s="55" t="s">
        <v>185</v>
      </c>
      <c r="B26" s="17">
        <v>1028</v>
      </c>
      <c r="C26" s="56" t="s">
        <v>147</v>
      </c>
      <c r="D26" s="19">
        <v>0</v>
      </c>
      <c r="E26" s="19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317619965.266554</v>
      </c>
      <c r="AK26" s="18">
        <v>0</v>
      </c>
      <c r="AL26" s="18">
        <v>23354838.703446001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0</v>
      </c>
      <c r="AU26" s="18">
        <v>0</v>
      </c>
      <c r="AV26" s="18">
        <v>0</v>
      </c>
      <c r="AW26" s="18">
        <v>0</v>
      </c>
      <c r="AX26" s="18">
        <v>0</v>
      </c>
      <c r="AY26" s="18">
        <v>0</v>
      </c>
      <c r="AZ26" s="18">
        <v>0</v>
      </c>
      <c r="BA26" s="18">
        <v>0</v>
      </c>
      <c r="BB26" s="18">
        <v>0</v>
      </c>
      <c r="BC26" s="18">
        <v>0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1980461.54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  <c r="BV26" s="18">
        <v>0</v>
      </c>
      <c r="BW26" s="18">
        <v>0</v>
      </c>
      <c r="BX26" s="18">
        <v>0</v>
      </c>
      <c r="BY26" s="18">
        <v>0</v>
      </c>
      <c r="BZ26" s="18">
        <v>0</v>
      </c>
      <c r="CA26" s="18">
        <v>0</v>
      </c>
      <c r="CB26" s="18">
        <v>0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0</v>
      </c>
      <c r="DE26" s="18">
        <v>0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0</v>
      </c>
      <c r="DY26" s="18">
        <v>0</v>
      </c>
      <c r="DZ26" s="18">
        <v>0</v>
      </c>
      <c r="EA26" s="18">
        <v>0</v>
      </c>
      <c r="EB26" s="18">
        <v>0</v>
      </c>
      <c r="EC26" s="18">
        <v>0</v>
      </c>
      <c r="ED26" s="18">
        <v>0</v>
      </c>
      <c r="EE26" s="18">
        <v>0</v>
      </c>
      <c r="EF26" s="18">
        <v>0</v>
      </c>
      <c r="EG26" s="18">
        <v>0</v>
      </c>
      <c r="EH26" s="18">
        <v>0</v>
      </c>
      <c r="EI26" s="18">
        <v>0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0</v>
      </c>
      <c r="EY26" s="18">
        <v>0</v>
      </c>
      <c r="EZ26" s="18">
        <v>0</v>
      </c>
      <c r="FA26" s="18">
        <v>0</v>
      </c>
      <c r="FB26" s="18">
        <v>0</v>
      </c>
      <c r="FC26" s="18">
        <v>0</v>
      </c>
      <c r="FD26" s="18">
        <v>0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0</v>
      </c>
      <c r="FQ26" s="19">
        <v>0</v>
      </c>
      <c r="FR26" s="18">
        <v>0</v>
      </c>
      <c r="FS26" s="18">
        <v>0</v>
      </c>
      <c r="FT26" s="18">
        <v>0</v>
      </c>
      <c r="FU26" s="18">
        <v>0</v>
      </c>
      <c r="FV26" s="19">
        <v>0</v>
      </c>
      <c r="FW26" s="19">
        <v>0</v>
      </c>
      <c r="FX26" s="18">
        <v>0</v>
      </c>
      <c r="FY26" s="18">
        <v>0</v>
      </c>
      <c r="FZ26" s="18">
        <v>0</v>
      </c>
      <c r="GA26" s="18">
        <v>0</v>
      </c>
      <c r="GB26" s="19">
        <v>0</v>
      </c>
      <c r="GC26" s="19">
        <v>0</v>
      </c>
      <c r="GD26" s="18">
        <v>0</v>
      </c>
      <c r="GE26" s="18">
        <v>0</v>
      </c>
      <c r="GF26" s="18">
        <v>0</v>
      </c>
      <c r="GG26" s="18">
        <v>0</v>
      </c>
      <c r="GH26" s="18">
        <v>0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342955265.51000005</v>
      </c>
      <c r="HW26" s="18">
        <v>0</v>
      </c>
    </row>
    <row r="27" spans="1:231" ht="12.75" customHeight="1">
      <c r="A27" s="55" t="s">
        <v>187</v>
      </c>
      <c r="B27" s="17">
        <v>1030</v>
      </c>
      <c r="C27" s="56" t="s">
        <v>147</v>
      </c>
      <c r="D27" s="19">
        <v>26229934.140000001</v>
      </c>
      <c r="E27" s="19">
        <v>1061495623.76</v>
      </c>
      <c r="F27" s="18">
        <v>0</v>
      </c>
      <c r="G27" s="18">
        <v>0</v>
      </c>
      <c r="H27" s="18">
        <v>8530469.8200000003</v>
      </c>
      <c r="I27" s="18">
        <v>0</v>
      </c>
      <c r="J27" s="18">
        <v>17699464.32</v>
      </c>
      <c r="K27" s="18">
        <v>1061495623.76</v>
      </c>
      <c r="L27" s="18">
        <v>8247515.6500000004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101897836.78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637380775.91999996</v>
      </c>
      <c r="AK27" s="18">
        <v>0</v>
      </c>
      <c r="AL27" s="18">
        <v>9248646.0700000003</v>
      </c>
      <c r="AM27" s="18">
        <v>0</v>
      </c>
      <c r="AN27" s="18">
        <v>0</v>
      </c>
      <c r="AO27" s="18">
        <v>0</v>
      </c>
      <c r="AP27" s="18">
        <v>1931981.78</v>
      </c>
      <c r="AQ27" s="18">
        <v>0</v>
      </c>
      <c r="AR27" s="18">
        <v>0</v>
      </c>
      <c r="AS27" s="18">
        <v>0</v>
      </c>
      <c r="AT27" s="18">
        <v>552806.93000000005</v>
      </c>
      <c r="AU27" s="18">
        <v>0</v>
      </c>
      <c r="AV27" s="18">
        <v>101515.08</v>
      </c>
      <c r="AW27" s="18">
        <v>387167627.86000001</v>
      </c>
      <c r="AX27" s="18">
        <v>0</v>
      </c>
      <c r="AY27" s="18">
        <v>0</v>
      </c>
      <c r="AZ27" s="18">
        <v>0</v>
      </c>
      <c r="BA27" s="18">
        <v>0</v>
      </c>
      <c r="BB27" s="18">
        <v>27122.21</v>
      </c>
      <c r="BC27" s="18">
        <v>0</v>
      </c>
      <c r="BD27" s="18">
        <v>4889.25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2302678.39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  <c r="BV27" s="18">
        <v>0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362715.17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82900807.709999993</v>
      </c>
      <c r="CK27" s="18">
        <v>335.65</v>
      </c>
      <c r="CL27" s="18">
        <v>2541909.6800000002</v>
      </c>
      <c r="CM27" s="18">
        <v>486696.56</v>
      </c>
      <c r="CN27" s="18">
        <v>142380.04999999999</v>
      </c>
      <c r="CO27" s="18">
        <v>157756.82</v>
      </c>
      <c r="CP27" s="18">
        <v>0</v>
      </c>
      <c r="CQ27" s="18">
        <v>0</v>
      </c>
      <c r="CR27" s="18">
        <v>140409.12</v>
      </c>
      <c r="CS27" s="18">
        <v>157756.82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0</v>
      </c>
      <c r="DE27" s="18">
        <v>120780261.38</v>
      </c>
      <c r="DF27" s="18">
        <v>0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0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0</v>
      </c>
      <c r="DW27" s="18">
        <v>55108253.560000002</v>
      </c>
      <c r="DX27" s="18">
        <v>173121</v>
      </c>
      <c r="DY27" s="18">
        <v>8767.73</v>
      </c>
      <c r="DZ27" s="18">
        <v>0</v>
      </c>
      <c r="EA27" s="18">
        <v>0</v>
      </c>
      <c r="EB27" s="18">
        <v>32784026.210000001</v>
      </c>
      <c r="EC27" s="18">
        <v>0</v>
      </c>
      <c r="ED27" s="18">
        <v>0</v>
      </c>
      <c r="EE27" s="18">
        <v>0</v>
      </c>
      <c r="EF27" s="18">
        <v>5500811.1500000004</v>
      </c>
      <c r="EG27" s="18">
        <v>1439306.06</v>
      </c>
      <c r="EH27" s="18">
        <v>820539.01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1122789.6599999999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11693526.85</v>
      </c>
      <c r="EY27" s="18">
        <v>0</v>
      </c>
      <c r="EZ27" s="18">
        <v>330333961.19999999</v>
      </c>
      <c r="FA27" s="18">
        <v>0</v>
      </c>
      <c r="FB27" s="18">
        <v>2161669.1800000002</v>
      </c>
      <c r="FC27" s="18">
        <v>0</v>
      </c>
      <c r="FD27" s="18">
        <v>106848330.87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2766571.97</v>
      </c>
      <c r="FK27" s="18">
        <v>0</v>
      </c>
      <c r="FL27" s="18">
        <v>18893185.149999999</v>
      </c>
      <c r="FM27" s="18">
        <v>0</v>
      </c>
      <c r="FN27" s="18">
        <v>0</v>
      </c>
      <c r="FO27" s="18">
        <v>0</v>
      </c>
      <c r="FP27" s="19">
        <v>0</v>
      </c>
      <c r="FQ27" s="19">
        <v>0</v>
      </c>
      <c r="FR27" s="18">
        <v>0</v>
      </c>
      <c r="FS27" s="18">
        <v>0</v>
      </c>
      <c r="FT27" s="18">
        <v>0</v>
      </c>
      <c r="FU27" s="18">
        <v>0</v>
      </c>
      <c r="FV27" s="19">
        <v>0</v>
      </c>
      <c r="FW27" s="19">
        <v>0</v>
      </c>
      <c r="FX27" s="18">
        <v>0</v>
      </c>
      <c r="FY27" s="18">
        <v>0</v>
      </c>
      <c r="FZ27" s="18">
        <v>0</v>
      </c>
      <c r="GA27" s="18">
        <v>0</v>
      </c>
      <c r="GB27" s="19">
        <v>0</v>
      </c>
      <c r="GC27" s="19">
        <v>0</v>
      </c>
      <c r="GD27" s="18">
        <v>0</v>
      </c>
      <c r="GE27" s="18">
        <v>0</v>
      </c>
      <c r="GF27" s="18">
        <v>0</v>
      </c>
      <c r="GG27" s="18">
        <v>0</v>
      </c>
      <c r="GH27" s="18">
        <v>0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1285214619.3999999</v>
      </c>
      <c r="HW27" s="18">
        <v>1728700222.98</v>
      </c>
    </row>
    <row r="28" spans="1:231" ht="12.75" customHeight="1">
      <c r="A28" s="55" t="s">
        <v>189</v>
      </c>
      <c r="B28" s="17">
        <v>1031</v>
      </c>
      <c r="C28" s="56" t="s">
        <v>147</v>
      </c>
      <c r="D28" s="19">
        <v>0</v>
      </c>
      <c r="E28" s="19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1911495.54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0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0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0</v>
      </c>
      <c r="DA28" s="18">
        <v>0</v>
      </c>
      <c r="DB28" s="18">
        <v>0</v>
      </c>
      <c r="DC28" s="18">
        <v>0</v>
      </c>
      <c r="DD28" s="18">
        <v>0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0</v>
      </c>
      <c r="DW28" s="18">
        <v>0</v>
      </c>
      <c r="DX28" s="18">
        <v>0</v>
      </c>
      <c r="DY28" s="18">
        <v>0</v>
      </c>
      <c r="DZ28" s="18">
        <v>0</v>
      </c>
      <c r="EA28" s="18">
        <v>0</v>
      </c>
      <c r="EB28" s="18">
        <v>0</v>
      </c>
      <c r="EC28" s="18">
        <v>0</v>
      </c>
      <c r="ED28" s="18">
        <v>0</v>
      </c>
      <c r="EE28" s="18">
        <v>0</v>
      </c>
      <c r="EF28" s="18">
        <v>0</v>
      </c>
      <c r="EG28" s="18">
        <v>0</v>
      </c>
      <c r="EH28" s="18">
        <v>0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0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1911495.54</v>
      </c>
      <c r="HW28" s="18">
        <v>0</v>
      </c>
    </row>
    <row r="29" spans="1:231" ht="12.75" customHeight="1">
      <c r="A29" s="55" t="s">
        <v>191</v>
      </c>
      <c r="B29" s="17">
        <v>1032</v>
      </c>
      <c r="C29" s="56" t="s">
        <v>147</v>
      </c>
      <c r="D29" s="19">
        <v>0</v>
      </c>
      <c r="E29" s="19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460519585.23000002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2835094.12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  <c r="BV29" s="18">
        <v>0</v>
      </c>
      <c r="BW29" s="18">
        <v>0</v>
      </c>
      <c r="BX29" s="18">
        <v>0</v>
      </c>
      <c r="BY29" s="18">
        <v>0</v>
      </c>
      <c r="BZ29" s="18">
        <v>0</v>
      </c>
      <c r="CA29" s="18">
        <v>0</v>
      </c>
      <c r="CB29" s="18">
        <v>0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0</v>
      </c>
      <c r="CK29" s="18">
        <v>0</v>
      </c>
      <c r="CL29" s="18">
        <v>0</v>
      </c>
      <c r="CM29" s="18">
        <v>0</v>
      </c>
      <c r="CN29" s="18">
        <v>0</v>
      </c>
      <c r="CO29" s="18">
        <v>0</v>
      </c>
      <c r="CP29" s="18">
        <v>0</v>
      </c>
      <c r="CQ29" s="18">
        <v>0</v>
      </c>
      <c r="CR29" s="18">
        <v>0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0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0</v>
      </c>
      <c r="DY29" s="18">
        <v>0</v>
      </c>
      <c r="DZ29" s="18">
        <v>0</v>
      </c>
      <c r="EA29" s="18">
        <v>0</v>
      </c>
      <c r="EB29" s="18">
        <v>0</v>
      </c>
      <c r="EC29" s="18">
        <v>0</v>
      </c>
      <c r="ED29" s="18">
        <v>0</v>
      </c>
      <c r="EE29" s="18">
        <v>0</v>
      </c>
      <c r="EF29" s="18">
        <v>0</v>
      </c>
      <c r="EG29" s="18">
        <v>0</v>
      </c>
      <c r="EH29" s="18">
        <v>0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0</v>
      </c>
      <c r="EO29" s="18">
        <v>0</v>
      </c>
      <c r="EP29" s="18">
        <v>0</v>
      </c>
      <c r="EQ29" s="18">
        <v>0</v>
      </c>
      <c r="ER29" s="18">
        <v>1134411.05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10864386.01</v>
      </c>
      <c r="EY29" s="18">
        <v>0</v>
      </c>
      <c r="EZ29" s="18">
        <v>266097644.40000001</v>
      </c>
      <c r="FA29" s="18">
        <v>0</v>
      </c>
      <c r="FB29" s="18">
        <v>1756784.29</v>
      </c>
      <c r="FC29" s="18">
        <v>0</v>
      </c>
      <c r="FD29" s="18">
        <v>0</v>
      </c>
      <c r="FE29" s="18">
        <v>0</v>
      </c>
      <c r="FF29" s="18">
        <v>0</v>
      </c>
      <c r="FG29" s="18">
        <v>0</v>
      </c>
      <c r="FH29" s="18">
        <v>2952866.38</v>
      </c>
      <c r="FI29" s="18">
        <v>0</v>
      </c>
      <c r="FJ29" s="18">
        <v>113924427.54000001</v>
      </c>
      <c r="FK29" s="18">
        <v>0</v>
      </c>
      <c r="FL29" s="18">
        <v>20345351.010000002</v>
      </c>
      <c r="FM29" s="18">
        <v>0</v>
      </c>
      <c r="FN29" s="18">
        <v>0</v>
      </c>
      <c r="FO29" s="18">
        <v>0</v>
      </c>
      <c r="FP29" s="19">
        <v>0</v>
      </c>
      <c r="FQ29" s="19">
        <v>0</v>
      </c>
      <c r="FR29" s="18">
        <v>0</v>
      </c>
      <c r="FS29" s="18">
        <v>0</v>
      </c>
      <c r="FT29" s="18">
        <v>0</v>
      </c>
      <c r="FU29" s="18">
        <v>0</v>
      </c>
      <c r="FV29" s="19">
        <v>0</v>
      </c>
      <c r="FW29" s="19">
        <v>0</v>
      </c>
      <c r="FX29" s="18">
        <v>0</v>
      </c>
      <c r="FY29" s="18">
        <v>0</v>
      </c>
      <c r="FZ29" s="18">
        <v>0</v>
      </c>
      <c r="GA29" s="18">
        <v>0</v>
      </c>
      <c r="GB29" s="19">
        <v>0</v>
      </c>
      <c r="GC29" s="19">
        <v>0</v>
      </c>
      <c r="GD29" s="18">
        <v>0</v>
      </c>
      <c r="GE29" s="18">
        <v>0</v>
      </c>
      <c r="GF29" s="18">
        <v>0</v>
      </c>
      <c r="GG29" s="18">
        <v>0</v>
      </c>
      <c r="GH29" s="18">
        <v>0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880430550.02999997</v>
      </c>
      <c r="HW29" s="18">
        <v>0</v>
      </c>
    </row>
    <row r="30" spans="1:231" ht="12.75" customHeight="1">
      <c r="A30" s="55" t="s">
        <v>193</v>
      </c>
      <c r="B30" s="17">
        <v>1034</v>
      </c>
      <c r="C30" s="56" t="s">
        <v>147</v>
      </c>
      <c r="D30" s="19">
        <v>0</v>
      </c>
      <c r="E30" s="19">
        <v>0</v>
      </c>
      <c r="F30" s="18">
        <v>0</v>
      </c>
      <c r="G30" s="18">
        <v>0</v>
      </c>
      <c r="H30" s="18">
        <v>0</v>
      </c>
      <c r="I30" s="18">
        <v>0</v>
      </c>
      <c r="J30" s="18">
        <v>0</v>
      </c>
      <c r="K30" s="18">
        <v>0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144176159.96545529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1569357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  <c r="BV30" s="18">
        <v>0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0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0</v>
      </c>
      <c r="CK30" s="18">
        <v>0</v>
      </c>
      <c r="CL30" s="18">
        <v>0</v>
      </c>
      <c r="CM30" s="18">
        <v>0</v>
      </c>
      <c r="CN30" s="18">
        <v>0</v>
      </c>
      <c r="CO30" s="18">
        <v>0</v>
      </c>
      <c r="CP30" s="18">
        <v>0</v>
      </c>
      <c r="CQ30" s="18">
        <v>0</v>
      </c>
      <c r="CR30" s="18">
        <v>0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0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0</v>
      </c>
      <c r="DY30" s="18">
        <v>0</v>
      </c>
      <c r="DZ30" s="18">
        <v>0</v>
      </c>
      <c r="EA30" s="18">
        <v>0</v>
      </c>
      <c r="EB30" s="18">
        <v>0</v>
      </c>
      <c r="EC30" s="18">
        <v>0</v>
      </c>
      <c r="ED30" s="18">
        <v>0</v>
      </c>
      <c r="EE30" s="18">
        <v>0</v>
      </c>
      <c r="EF30" s="18">
        <v>0</v>
      </c>
      <c r="EG30" s="18">
        <v>0</v>
      </c>
      <c r="EH30" s="18">
        <v>0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0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0</v>
      </c>
      <c r="EY30" s="18">
        <v>0</v>
      </c>
      <c r="EZ30" s="18">
        <v>0</v>
      </c>
      <c r="FA30" s="18">
        <v>0</v>
      </c>
      <c r="FB30" s="18">
        <v>0</v>
      </c>
      <c r="FC30" s="18">
        <v>0</v>
      </c>
      <c r="FD30" s="18">
        <v>0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0</v>
      </c>
      <c r="FM30" s="18">
        <v>0</v>
      </c>
      <c r="FN30" s="18">
        <v>0</v>
      </c>
      <c r="FO30" s="18">
        <v>0</v>
      </c>
      <c r="FP30" s="19">
        <v>0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0</v>
      </c>
      <c r="FW30" s="19">
        <v>0</v>
      </c>
      <c r="FX30" s="18">
        <v>0</v>
      </c>
      <c r="FY30" s="18">
        <v>0</v>
      </c>
      <c r="FZ30" s="18">
        <v>0</v>
      </c>
      <c r="GA30" s="18">
        <v>0</v>
      </c>
      <c r="GB30" s="19">
        <v>0</v>
      </c>
      <c r="GC30" s="19">
        <v>0</v>
      </c>
      <c r="GD30" s="18">
        <v>0</v>
      </c>
      <c r="GE30" s="18">
        <v>0</v>
      </c>
      <c r="GF30" s="18">
        <v>0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145745516.96545529</v>
      </c>
      <c r="HW30" s="18">
        <v>0</v>
      </c>
    </row>
    <row r="31" spans="1:231" ht="12.75" customHeight="1">
      <c r="A31" s="55" t="s">
        <v>195</v>
      </c>
      <c r="B31" s="17">
        <v>1035</v>
      </c>
      <c r="C31" s="56" t="s">
        <v>147</v>
      </c>
      <c r="D31" s="19">
        <v>31795556.029863</v>
      </c>
      <c r="E31" s="19">
        <v>0</v>
      </c>
      <c r="F31" s="18">
        <v>0</v>
      </c>
      <c r="G31" s="18">
        <v>0</v>
      </c>
      <c r="H31" s="18">
        <v>1275.8000139999999</v>
      </c>
      <c r="I31" s="18">
        <v>0</v>
      </c>
      <c r="J31" s="18">
        <v>31794280.229849</v>
      </c>
      <c r="K31" s="18">
        <v>0</v>
      </c>
      <c r="L31" s="18">
        <v>6257508.869101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958112458.94000006</v>
      </c>
      <c r="AK31" s="18">
        <v>0</v>
      </c>
      <c r="AL31" s="18">
        <v>59885967.242432997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42910.419634999998</v>
      </c>
      <c r="AU31" s="18">
        <v>0</v>
      </c>
      <c r="AV31" s="18">
        <v>42910.419589999998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3928.3800740000001</v>
      </c>
      <c r="BC31" s="18">
        <v>0</v>
      </c>
      <c r="BD31" s="18">
        <v>857857.14758600004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4023199.56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  <c r="BV31" s="18">
        <v>0</v>
      </c>
      <c r="BW31" s="18">
        <v>0</v>
      </c>
      <c r="BX31" s="18">
        <v>0</v>
      </c>
      <c r="BY31" s="18">
        <v>0</v>
      </c>
      <c r="BZ31" s="18">
        <v>0</v>
      </c>
      <c r="CA31" s="18">
        <v>0</v>
      </c>
      <c r="CB31" s="18">
        <v>496551.268048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20278668.952576</v>
      </c>
      <c r="CK31" s="18">
        <v>0</v>
      </c>
      <c r="CL31" s="18">
        <v>221282.37768400001</v>
      </c>
      <c r="CM31" s="18">
        <v>0</v>
      </c>
      <c r="CN31" s="18">
        <v>221282.37768400001</v>
      </c>
      <c r="CO31" s="18">
        <v>0</v>
      </c>
      <c r="CP31" s="18">
        <v>0</v>
      </c>
      <c r="CQ31" s="18">
        <v>0</v>
      </c>
      <c r="CR31" s="18">
        <v>221282.37768400001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0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0</v>
      </c>
      <c r="DU31" s="18">
        <v>0</v>
      </c>
      <c r="DV31" s="18">
        <v>0</v>
      </c>
      <c r="DW31" s="18">
        <v>0</v>
      </c>
      <c r="DX31" s="18">
        <v>0</v>
      </c>
      <c r="DY31" s="18">
        <v>0</v>
      </c>
      <c r="DZ31" s="18">
        <v>0</v>
      </c>
      <c r="EA31" s="18">
        <v>0</v>
      </c>
      <c r="EB31" s="18">
        <v>0</v>
      </c>
      <c r="EC31" s="18">
        <v>0</v>
      </c>
      <c r="ED31" s="18">
        <v>0</v>
      </c>
      <c r="EE31" s="18">
        <v>0</v>
      </c>
      <c r="EF31" s="18">
        <v>7730008.4421150004</v>
      </c>
      <c r="EG31" s="18">
        <v>0</v>
      </c>
      <c r="EH31" s="18">
        <v>105985.39126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0</v>
      </c>
      <c r="EO31" s="18">
        <v>0</v>
      </c>
      <c r="EP31" s="18">
        <v>0</v>
      </c>
      <c r="EQ31" s="18">
        <v>0</v>
      </c>
      <c r="ER31" s="18">
        <v>0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0</v>
      </c>
      <c r="EY31" s="18">
        <v>0</v>
      </c>
      <c r="EZ31" s="18">
        <v>-7.44</v>
      </c>
      <c r="FA31" s="18">
        <v>0</v>
      </c>
      <c r="FB31" s="18">
        <v>0</v>
      </c>
      <c r="FC31" s="18">
        <v>0</v>
      </c>
      <c r="FD31" s="18">
        <v>-78.47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0</v>
      </c>
      <c r="FK31" s="18">
        <v>0</v>
      </c>
      <c r="FL31" s="18">
        <v>0</v>
      </c>
      <c r="FM31" s="18">
        <v>0</v>
      </c>
      <c r="FN31" s="18">
        <v>0</v>
      </c>
      <c r="FO31" s="18">
        <v>0</v>
      </c>
      <c r="FP31" s="19">
        <v>0</v>
      </c>
      <c r="FQ31" s="19">
        <v>0</v>
      </c>
      <c r="FR31" s="18">
        <v>0</v>
      </c>
      <c r="FS31" s="18">
        <v>0</v>
      </c>
      <c r="FT31" s="18">
        <v>0</v>
      </c>
      <c r="FU31" s="18">
        <v>0</v>
      </c>
      <c r="FV31" s="19">
        <v>0</v>
      </c>
      <c r="FW31" s="19">
        <v>0</v>
      </c>
      <c r="FX31" s="18">
        <v>0</v>
      </c>
      <c r="FY31" s="18">
        <v>0</v>
      </c>
      <c r="FZ31" s="18">
        <v>0</v>
      </c>
      <c r="GA31" s="18">
        <v>0</v>
      </c>
      <c r="GB31" s="19">
        <v>0</v>
      </c>
      <c r="GC31" s="19">
        <v>0</v>
      </c>
      <c r="GD31" s="18">
        <v>0</v>
      </c>
      <c r="GE31" s="18">
        <v>0</v>
      </c>
      <c r="GF31" s="18">
        <v>0</v>
      </c>
      <c r="GG31" s="18">
        <v>0</v>
      </c>
      <c r="GH31" s="18">
        <v>0</v>
      </c>
      <c r="GI31" s="18">
        <v>0</v>
      </c>
      <c r="GJ31" s="18">
        <v>0</v>
      </c>
      <c r="GK31" s="18">
        <v>0</v>
      </c>
      <c r="GL31" s="18">
        <v>0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1090297272.2853334</v>
      </c>
      <c r="HW31" s="18">
        <v>0</v>
      </c>
    </row>
    <row r="32" spans="1:231" ht="12.75" customHeight="1">
      <c r="A32" s="55" t="s">
        <v>197</v>
      </c>
      <c r="B32" s="17">
        <v>1036</v>
      </c>
      <c r="C32" s="56" t="s">
        <v>147</v>
      </c>
      <c r="D32" s="19">
        <v>0</v>
      </c>
      <c r="E32" s="19">
        <v>0</v>
      </c>
      <c r="F32" s="18">
        <v>0</v>
      </c>
      <c r="G32" s="18">
        <v>0</v>
      </c>
      <c r="H32" s="18">
        <v>0</v>
      </c>
      <c r="I32" s="18">
        <v>0</v>
      </c>
      <c r="J32" s="18">
        <v>0</v>
      </c>
      <c r="K32" s="18">
        <v>0</v>
      </c>
      <c r="L32" s="18">
        <v>0</v>
      </c>
      <c r="M32" s="18">
        <v>0</v>
      </c>
      <c r="N32" s="18">
        <v>0</v>
      </c>
      <c r="O32" s="18">
        <v>0</v>
      </c>
      <c r="P32" s="18">
        <v>0</v>
      </c>
      <c r="Q32" s="18">
        <v>0</v>
      </c>
      <c r="R32" s="18">
        <v>0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747926550.27999997</v>
      </c>
      <c r="AK32" s="18">
        <v>0</v>
      </c>
      <c r="AL32" s="18">
        <v>31335282.93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0</v>
      </c>
      <c r="AU32" s="18">
        <v>0</v>
      </c>
      <c r="AV32" s="18">
        <v>0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1957710.1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  <c r="BV32" s="18">
        <v>0</v>
      </c>
      <c r="BW32" s="18">
        <v>0</v>
      </c>
      <c r="BX32" s="18">
        <v>0</v>
      </c>
      <c r="BY32" s="18">
        <v>0</v>
      </c>
      <c r="BZ32" s="18">
        <v>0</v>
      </c>
      <c r="CA32" s="18">
        <v>0</v>
      </c>
      <c r="CB32" s="18">
        <v>0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0</v>
      </c>
      <c r="CK32" s="18">
        <v>0</v>
      </c>
      <c r="CL32" s="18">
        <v>0</v>
      </c>
      <c r="CM32" s="18">
        <v>0</v>
      </c>
      <c r="CN32" s="18">
        <v>0</v>
      </c>
      <c r="CO32" s="18">
        <v>0</v>
      </c>
      <c r="CP32" s="18">
        <v>0</v>
      </c>
      <c r="CQ32" s="18">
        <v>0</v>
      </c>
      <c r="CR32" s="18">
        <v>0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0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0</v>
      </c>
      <c r="DY32" s="18">
        <v>0</v>
      </c>
      <c r="DZ32" s="18">
        <v>0</v>
      </c>
      <c r="EA32" s="18">
        <v>0</v>
      </c>
      <c r="EB32" s="18">
        <v>0</v>
      </c>
      <c r="EC32" s="18">
        <v>0</v>
      </c>
      <c r="ED32" s="18">
        <v>0</v>
      </c>
      <c r="EE32" s="18">
        <v>0</v>
      </c>
      <c r="EF32" s="18">
        <v>0</v>
      </c>
      <c r="EG32" s="18">
        <v>0</v>
      </c>
      <c r="EH32" s="18">
        <v>0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1133014.94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10912441.550000001</v>
      </c>
      <c r="EY32" s="18">
        <v>0</v>
      </c>
      <c r="EZ32" s="18">
        <v>271284288.38999999</v>
      </c>
      <c r="FA32" s="18">
        <v>0</v>
      </c>
      <c r="FB32" s="18">
        <v>1736145.45</v>
      </c>
      <c r="FC32" s="18">
        <v>0</v>
      </c>
      <c r="FD32" s="18">
        <v>113082314.20999999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2950417.8</v>
      </c>
      <c r="FK32" s="18">
        <v>0</v>
      </c>
      <c r="FL32" s="18">
        <v>20235120.23</v>
      </c>
      <c r="FM32" s="18">
        <v>0</v>
      </c>
      <c r="FN32" s="18">
        <v>0</v>
      </c>
      <c r="FO32" s="18">
        <v>0</v>
      </c>
      <c r="FP32" s="19">
        <v>0</v>
      </c>
      <c r="FQ32" s="19">
        <v>0</v>
      </c>
      <c r="FR32" s="18">
        <v>0</v>
      </c>
      <c r="FS32" s="18">
        <v>0</v>
      </c>
      <c r="FT32" s="18">
        <v>0</v>
      </c>
      <c r="FU32" s="18">
        <v>0</v>
      </c>
      <c r="FV32" s="19">
        <v>0</v>
      </c>
      <c r="FW32" s="19">
        <v>0</v>
      </c>
      <c r="FX32" s="18">
        <v>0</v>
      </c>
      <c r="FY32" s="18">
        <v>0</v>
      </c>
      <c r="FZ32" s="18">
        <v>0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0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1202553285.8799999</v>
      </c>
      <c r="HW32" s="18">
        <v>0</v>
      </c>
    </row>
    <row r="33" spans="1:231" ht="12.75" customHeight="1">
      <c r="A33" s="55" t="s">
        <v>199</v>
      </c>
      <c r="B33" s="17">
        <v>1037</v>
      </c>
      <c r="C33" s="56" t="s">
        <v>147</v>
      </c>
      <c r="D33" s="19">
        <v>0</v>
      </c>
      <c r="E33" s="19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0</v>
      </c>
      <c r="O33" s="18">
        <v>0</v>
      </c>
      <c r="P33" s="18">
        <v>0</v>
      </c>
      <c r="Q33" s="18">
        <v>0</v>
      </c>
      <c r="R33" s="18">
        <v>0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0</v>
      </c>
      <c r="AA33" s="18">
        <v>0</v>
      </c>
      <c r="AB33" s="18">
        <v>0</v>
      </c>
      <c r="AC33" s="18">
        <v>0</v>
      </c>
      <c r="AD33" s="18">
        <v>0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181816075.47</v>
      </c>
      <c r="AK33" s="18">
        <v>0</v>
      </c>
      <c r="AL33" s="18">
        <v>8218587.9400000004</v>
      </c>
      <c r="AM33" s="18">
        <v>0</v>
      </c>
      <c r="AN33" s="18">
        <v>0</v>
      </c>
      <c r="AO33" s="18">
        <v>0</v>
      </c>
      <c r="AP33" s="18">
        <v>0</v>
      </c>
      <c r="AQ33" s="18">
        <v>0</v>
      </c>
      <c r="AR33" s="18">
        <v>0</v>
      </c>
      <c r="AS33" s="18">
        <v>0</v>
      </c>
      <c r="AT33" s="18">
        <v>0</v>
      </c>
      <c r="AU33" s="18">
        <v>0</v>
      </c>
      <c r="AV33" s="18">
        <v>0</v>
      </c>
      <c r="AW33" s="18">
        <v>0</v>
      </c>
      <c r="AX33" s="18">
        <v>0</v>
      </c>
      <c r="AY33" s="18">
        <v>0</v>
      </c>
      <c r="AZ33" s="18">
        <v>0</v>
      </c>
      <c r="BA33" s="18">
        <v>0</v>
      </c>
      <c r="BB33" s="18">
        <v>0</v>
      </c>
      <c r="BC33" s="18">
        <v>0</v>
      </c>
      <c r="BD33" s="18">
        <v>0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2391437.81</v>
      </c>
      <c r="BQ33" s="18">
        <v>0</v>
      </c>
      <c r="BR33" s="18">
        <v>0</v>
      </c>
      <c r="BS33" s="18">
        <v>0</v>
      </c>
      <c r="BT33" s="18">
        <v>0</v>
      </c>
      <c r="BU33" s="18">
        <v>0</v>
      </c>
      <c r="BV33" s="18">
        <v>0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0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0</v>
      </c>
      <c r="CK33" s="18">
        <v>0</v>
      </c>
      <c r="CL33" s="18">
        <v>0</v>
      </c>
      <c r="CM33" s="18">
        <v>0</v>
      </c>
      <c r="CN33" s="18">
        <v>0</v>
      </c>
      <c r="CO33" s="18">
        <v>0</v>
      </c>
      <c r="CP33" s="18">
        <v>0</v>
      </c>
      <c r="CQ33" s="18">
        <v>0</v>
      </c>
      <c r="CR33" s="18">
        <v>0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0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0</v>
      </c>
      <c r="DW33" s="18">
        <v>0</v>
      </c>
      <c r="DX33" s="18">
        <v>0</v>
      </c>
      <c r="DY33" s="18">
        <v>0</v>
      </c>
      <c r="DZ33" s="18">
        <v>0</v>
      </c>
      <c r="EA33" s="18">
        <v>0</v>
      </c>
      <c r="EB33" s="18">
        <v>0</v>
      </c>
      <c r="EC33" s="18">
        <v>0</v>
      </c>
      <c r="ED33" s="18">
        <v>0</v>
      </c>
      <c r="EE33" s="18">
        <v>0</v>
      </c>
      <c r="EF33" s="18">
        <v>0</v>
      </c>
      <c r="EG33" s="18">
        <v>0</v>
      </c>
      <c r="EH33" s="18">
        <v>0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0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0</v>
      </c>
      <c r="EY33" s="18">
        <v>0</v>
      </c>
      <c r="EZ33" s="18">
        <v>0</v>
      </c>
      <c r="FA33" s="18">
        <v>0</v>
      </c>
      <c r="FB33" s="18">
        <v>0</v>
      </c>
      <c r="FC33" s="18">
        <v>0</v>
      </c>
      <c r="FD33" s="18">
        <v>0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0</v>
      </c>
      <c r="FK33" s="18">
        <v>0</v>
      </c>
      <c r="FL33" s="18">
        <v>0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0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192426101.22</v>
      </c>
      <c r="HW33" s="18">
        <v>0</v>
      </c>
    </row>
    <row r="34" spans="1:231" ht="12.75" customHeight="1">
      <c r="A34" s="55" t="s">
        <v>201</v>
      </c>
      <c r="B34" s="17">
        <v>1038</v>
      </c>
      <c r="C34" s="56" t="s">
        <v>147</v>
      </c>
      <c r="D34" s="19">
        <v>99620908.400000006</v>
      </c>
      <c r="E34" s="19">
        <v>0</v>
      </c>
      <c r="F34" s="18">
        <v>-240029.5</v>
      </c>
      <c r="G34" s="18">
        <v>0</v>
      </c>
      <c r="H34" s="18">
        <v>99860937.900000006</v>
      </c>
      <c r="I34" s="18">
        <v>0</v>
      </c>
      <c r="J34" s="18">
        <v>0</v>
      </c>
      <c r="K34" s="18">
        <v>0</v>
      </c>
      <c r="L34" s="18">
        <v>17427430.870000001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4193357.15</v>
      </c>
      <c r="AA34" s="18">
        <v>0</v>
      </c>
      <c r="AB34" s="18">
        <v>0</v>
      </c>
      <c r="AC34" s="18">
        <v>0</v>
      </c>
      <c r="AD34" s="18">
        <v>1021340.75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0</v>
      </c>
      <c r="AK34" s="18">
        <v>0</v>
      </c>
      <c r="AL34" s="18">
        <v>0</v>
      </c>
      <c r="AM34" s="18">
        <v>0</v>
      </c>
      <c r="AN34" s="18">
        <v>0</v>
      </c>
      <c r="AO34" s="18">
        <v>0</v>
      </c>
      <c r="AP34" s="18">
        <v>0</v>
      </c>
      <c r="AQ34" s="18">
        <v>0</v>
      </c>
      <c r="AR34" s="18">
        <v>0</v>
      </c>
      <c r="AS34" s="18">
        <v>0</v>
      </c>
      <c r="AT34" s="18">
        <v>1764393.17</v>
      </c>
      <c r="AU34" s="18">
        <v>0</v>
      </c>
      <c r="AV34" s="18">
        <v>1309060.4700000002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119655.33</v>
      </c>
      <c r="BC34" s="18">
        <v>0</v>
      </c>
      <c r="BD34" s="18">
        <v>917956.69</v>
      </c>
      <c r="BE34" s="18">
        <v>0</v>
      </c>
      <c r="BF34" s="18">
        <v>0</v>
      </c>
      <c r="BG34" s="18">
        <v>0</v>
      </c>
      <c r="BH34" s="18">
        <v>0</v>
      </c>
      <c r="BI34" s="18">
        <v>0</v>
      </c>
      <c r="BJ34" s="18">
        <v>0</v>
      </c>
      <c r="BK34" s="18">
        <v>0</v>
      </c>
      <c r="BL34" s="18">
        <v>0</v>
      </c>
      <c r="BM34" s="18">
        <v>0</v>
      </c>
      <c r="BN34" s="18">
        <v>0</v>
      </c>
      <c r="BO34" s="18">
        <v>0</v>
      </c>
      <c r="BP34" s="18">
        <v>2508381.2000000002</v>
      </c>
      <c r="BQ34" s="18">
        <v>0</v>
      </c>
      <c r="BR34" s="18">
        <v>0</v>
      </c>
      <c r="BS34" s="18">
        <v>0</v>
      </c>
      <c r="BT34" s="18">
        <v>0</v>
      </c>
      <c r="BU34" s="18">
        <v>0</v>
      </c>
      <c r="BV34" s="18">
        <v>569354.5</v>
      </c>
      <c r="BW34" s="18">
        <v>0</v>
      </c>
      <c r="BX34" s="18">
        <v>0</v>
      </c>
      <c r="BY34" s="18">
        <v>0</v>
      </c>
      <c r="BZ34" s="18">
        <v>0</v>
      </c>
      <c r="CA34" s="18">
        <v>0</v>
      </c>
      <c r="CB34" s="18">
        <v>545365.48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254584555.22999999</v>
      </c>
      <c r="CK34" s="18">
        <v>0</v>
      </c>
      <c r="CL34" s="18">
        <v>3996859.72</v>
      </c>
      <c r="CM34" s="18">
        <v>0</v>
      </c>
      <c r="CN34" s="18">
        <v>7315665.5099999998</v>
      </c>
      <c r="CO34" s="18">
        <v>0</v>
      </c>
      <c r="CP34" s="18">
        <v>0</v>
      </c>
      <c r="CQ34" s="18">
        <v>0</v>
      </c>
      <c r="CR34" s="18">
        <v>3937543.95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150320.31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0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3100.33</v>
      </c>
      <c r="DY34" s="18">
        <v>0</v>
      </c>
      <c r="DZ34" s="18">
        <v>0</v>
      </c>
      <c r="EA34" s="18">
        <v>0</v>
      </c>
      <c r="EB34" s="18">
        <v>509276.13</v>
      </c>
      <c r="EC34" s="18">
        <v>0</v>
      </c>
      <c r="ED34" s="18">
        <v>0</v>
      </c>
      <c r="EE34" s="18">
        <v>0</v>
      </c>
      <c r="EF34" s="18">
        <v>1826444.76</v>
      </c>
      <c r="EG34" s="18">
        <v>0</v>
      </c>
      <c r="EH34" s="18">
        <v>6142847.3799999999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87171.28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0</v>
      </c>
      <c r="FO34" s="18">
        <v>0</v>
      </c>
      <c r="FP34" s="19">
        <v>0</v>
      </c>
      <c r="FQ34" s="19">
        <v>0</v>
      </c>
      <c r="FR34" s="18">
        <v>0</v>
      </c>
      <c r="FS34" s="18">
        <v>0</v>
      </c>
      <c r="FT34" s="18">
        <v>0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0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408550988.60999995</v>
      </c>
      <c r="HW34" s="18">
        <v>0</v>
      </c>
    </row>
    <row r="35" spans="1:231" ht="12.75" customHeight="1">
      <c r="A35" s="55" t="s">
        <v>203</v>
      </c>
      <c r="B35" s="17">
        <v>1039</v>
      </c>
      <c r="C35" s="56" t="s">
        <v>147</v>
      </c>
      <c r="D35" s="19">
        <v>0</v>
      </c>
      <c r="E35" s="19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0</v>
      </c>
      <c r="AA35" s="18">
        <v>0</v>
      </c>
      <c r="AB35" s="18">
        <v>0</v>
      </c>
      <c r="AC35" s="18">
        <v>0</v>
      </c>
      <c r="AD35" s="18">
        <v>0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59255157</v>
      </c>
      <c r="AK35" s="18">
        <v>0</v>
      </c>
      <c r="AL35" s="18">
        <v>10277329</v>
      </c>
      <c r="AM35" s="18">
        <v>0</v>
      </c>
      <c r="AN35" s="18">
        <v>0</v>
      </c>
      <c r="AO35" s="18">
        <v>0</v>
      </c>
      <c r="AP35" s="18">
        <v>0</v>
      </c>
      <c r="AQ35" s="18">
        <v>0</v>
      </c>
      <c r="AR35" s="18">
        <v>0</v>
      </c>
      <c r="AS35" s="18">
        <v>0</v>
      </c>
      <c r="AT35" s="18">
        <v>0</v>
      </c>
      <c r="AU35" s="18">
        <v>0</v>
      </c>
      <c r="AV35" s="18">
        <v>0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0</v>
      </c>
      <c r="BC35" s="18">
        <v>0</v>
      </c>
      <c r="BD35" s="18">
        <v>0</v>
      </c>
      <c r="BE35" s="18">
        <v>0</v>
      </c>
      <c r="BF35" s="18">
        <v>0</v>
      </c>
      <c r="BG35" s="18">
        <v>0</v>
      </c>
      <c r="BH35" s="18">
        <v>0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3667980</v>
      </c>
      <c r="BQ35" s="18">
        <v>0</v>
      </c>
      <c r="BR35" s="18">
        <v>0</v>
      </c>
      <c r="BS35" s="18">
        <v>0</v>
      </c>
      <c r="BT35" s="18">
        <v>0</v>
      </c>
      <c r="BU35" s="18">
        <v>0</v>
      </c>
      <c r="BV35" s="18">
        <v>0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0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0</v>
      </c>
      <c r="CK35" s="18">
        <v>0</v>
      </c>
      <c r="CL35" s="18">
        <v>0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0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0</v>
      </c>
      <c r="EC35" s="18">
        <v>0</v>
      </c>
      <c r="ED35" s="18">
        <v>0</v>
      </c>
      <c r="EE35" s="18">
        <v>0</v>
      </c>
      <c r="EF35" s="18">
        <v>0</v>
      </c>
      <c r="EG35" s="18">
        <v>0</v>
      </c>
      <c r="EH35" s="18">
        <v>0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0</v>
      </c>
      <c r="FQ35" s="19">
        <v>0</v>
      </c>
      <c r="FR35" s="18">
        <v>0</v>
      </c>
      <c r="FS35" s="18">
        <v>0</v>
      </c>
      <c r="FT35" s="18">
        <v>0</v>
      </c>
      <c r="FU35" s="18">
        <v>0</v>
      </c>
      <c r="FV35" s="19">
        <v>0</v>
      </c>
      <c r="FW35" s="19">
        <v>0</v>
      </c>
      <c r="FX35" s="18">
        <v>0</v>
      </c>
      <c r="FY35" s="18">
        <v>0</v>
      </c>
      <c r="FZ35" s="18">
        <v>0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0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73200466</v>
      </c>
      <c r="HW35" s="18">
        <v>0</v>
      </c>
    </row>
    <row r="36" spans="1:231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332770252.51999992</v>
      </c>
      <c r="AE36" s="18">
        <v>484170259.85000002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21442565.890000001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879715.05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1315873.3400000001</v>
      </c>
      <c r="CA36" s="18">
        <v>26210894.170000002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356408406.79999989</v>
      </c>
      <c r="HW36" s="18">
        <v>510381154.02000004</v>
      </c>
    </row>
    <row r="37" spans="1:231" ht="12.75" customHeight="1">
      <c r="A37" s="55" t="s">
        <v>207</v>
      </c>
      <c r="B37" s="17">
        <v>1043</v>
      </c>
      <c r="C37" s="56" t="s">
        <v>147</v>
      </c>
      <c r="D37" s="19">
        <v>413750804.02999997</v>
      </c>
      <c r="E37" s="19">
        <v>0</v>
      </c>
      <c r="F37" s="18">
        <v>0</v>
      </c>
      <c r="G37" s="18">
        <v>0</v>
      </c>
      <c r="H37" s="18">
        <v>248238887.19</v>
      </c>
      <c r="I37" s="18">
        <v>0</v>
      </c>
      <c r="J37" s="18">
        <v>165511916.84</v>
      </c>
      <c r="K37" s="18">
        <v>0</v>
      </c>
      <c r="L37" s="18">
        <v>678536.71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0</v>
      </c>
      <c r="AA37" s="18">
        <v>0</v>
      </c>
      <c r="AB37" s="18">
        <v>0</v>
      </c>
      <c r="AC37" s="18">
        <v>0</v>
      </c>
      <c r="AD37" s="18">
        <v>0</v>
      </c>
      <c r="AE37" s="18">
        <v>0</v>
      </c>
      <c r="AF37" s="18">
        <v>0</v>
      </c>
      <c r="AG37" s="18">
        <v>0</v>
      </c>
      <c r="AH37" s="18">
        <v>0</v>
      </c>
      <c r="AI37" s="18">
        <v>0</v>
      </c>
      <c r="AJ37" s="18">
        <v>633237605.31000006</v>
      </c>
      <c r="AK37" s="18">
        <v>0</v>
      </c>
      <c r="AL37" s="18">
        <v>0</v>
      </c>
      <c r="AM37" s="18">
        <v>0</v>
      </c>
      <c r="AN37" s="18">
        <v>0</v>
      </c>
      <c r="AO37" s="18">
        <v>0</v>
      </c>
      <c r="AP37" s="18">
        <v>0</v>
      </c>
      <c r="AQ37" s="18">
        <v>0</v>
      </c>
      <c r="AR37" s="18">
        <v>0</v>
      </c>
      <c r="AS37" s="18">
        <v>0</v>
      </c>
      <c r="AT37" s="18">
        <v>75657.570000000007</v>
      </c>
      <c r="AU37" s="18">
        <v>0</v>
      </c>
      <c r="AV37" s="18">
        <v>6066.58</v>
      </c>
      <c r="AW37" s="18">
        <v>0</v>
      </c>
      <c r="AX37" s="18">
        <v>0</v>
      </c>
      <c r="AY37" s="18">
        <v>0</v>
      </c>
      <c r="AZ37" s="18">
        <v>0</v>
      </c>
      <c r="BA37" s="18">
        <v>0</v>
      </c>
      <c r="BB37" s="18">
        <v>295197.7</v>
      </c>
      <c r="BC37" s="18">
        <v>0</v>
      </c>
      <c r="BD37" s="18">
        <v>8030567.6299999999</v>
      </c>
      <c r="BE37" s="18">
        <v>0</v>
      </c>
      <c r="BF37" s="18">
        <v>0</v>
      </c>
      <c r="BG37" s="18">
        <v>0</v>
      </c>
      <c r="BH37" s="18">
        <v>0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2858570.86</v>
      </c>
      <c r="BQ37" s="18">
        <v>0</v>
      </c>
      <c r="BR37" s="18">
        <v>0</v>
      </c>
      <c r="BS37" s="18">
        <v>0</v>
      </c>
      <c r="BT37" s="18">
        <v>0</v>
      </c>
      <c r="BU37" s="18">
        <v>0</v>
      </c>
      <c r="BV37" s="18">
        <v>1093855</v>
      </c>
      <c r="BW37" s="18">
        <v>0</v>
      </c>
      <c r="BX37" s="18">
        <v>0</v>
      </c>
      <c r="BY37" s="18">
        <v>0</v>
      </c>
      <c r="BZ37" s="18">
        <v>0</v>
      </c>
      <c r="CA37" s="18">
        <v>0</v>
      </c>
      <c r="CB37" s="18">
        <v>1465362.2</v>
      </c>
      <c r="CC37" s="18">
        <v>0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0</v>
      </c>
      <c r="DE37" s="18">
        <v>0</v>
      </c>
      <c r="DF37" s="18">
        <v>0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0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0</v>
      </c>
      <c r="DY37" s="18">
        <v>0</v>
      </c>
      <c r="DZ37" s="18">
        <v>0</v>
      </c>
      <c r="EA37" s="18">
        <v>0</v>
      </c>
      <c r="EB37" s="18">
        <v>19268459.32</v>
      </c>
      <c r="EC37" s="18">
        <v>0</v>
      </c>
      <c r="ED37" s="18">
        <v>0</v>
      </c>
      <c r="EE37" s="18">
        <v>0</v>
      </c>
      <c r="EF37" s="18">
        <v>1064070.06</v>
      </c>
      <c r="EG37" s="18">
        <v>0</v>
      </c>
      <c r="EH37" s="18">
        <v>12057330.01</v>
      </c>
      <c r="EI37" s="18">
        <v>0</v>
      </c>
      <c r="EJ37" s="18">
        <v>0</v>
      </c>
      <c r="EK37" s="18">
        <v>0</v>
      </c>
      <c r="EL37" s="18">
        <v>0</v>
      </c>
      <c r="EM37" s="18">
        <v>0</v>
      </c>
      <c r="EN37" s="18">
        <v>0</v>
      </c>
      <c r="EO37" s="18">
        <v>0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0</v>
      </c>
      <c r="EY37" s="18">
        <v>0</v>
      </c>
      <c r="EZ37" s="18">
        <v>0</v>
      </c>
      <c r="FA37" s="18">
        <v>0</v>
      </c>
      <c r="FB37" s="18">
        <v>0</v>
      </c>
      <c r="FC37" s="18">
        <v>0</v>
      </c>
      <c r="FD37" s="18">
        <v>0</v>
      </c>
      <c r="FE37" s="18">
        <v>0</v>
      </c>
      <c r="FF37" s="18">
        <v>0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1348878.27</v>
      </c>
      <c r="FQ37" s="19">
        <v>0</v>
      </c>
      <c r="FR37" s="18">
        <v>0</v>
      </c>
      <c r="FS37" s="18">
        <v>0</v>
      </c>
      <c r="FT37" s="18">
        <v>0</v>
      </c>
      <c r="FU37" s="18">
        <v>0</v>
      </c>
      <c r="FV37" s="19">
        <v>1348878.27</v>
      </c>
      <c r="FW37" s="19">
        <v>0</v>
      </c>
      <c r="FX37" s="18">
        <v>1348878.27</v>
      </c>
      <c r="FY37" s="18">
        <v>0</v>
      </c>
      <c r="FZ37" s="18">
        <v>0</v>
      </c>
      <c r="GA37" s="18">
        <v>0</v>
      </c>
      <c r="GB37" s="19">
        <v>0</v>
      </c>
      <c r="GC37" s="19">
        <v>0</v>
      </c>
      <c r="GD37" s="18">
        <v>0</v>
      </c>
      <c r="GE37" s="18">
        <v>0</v>
      </c>
      <c r="GF37" s="18">
        <v>0</v>
      </c>
      <c r="GG37" s="18">
        <v>0</v>
      </c>
      <c r="GH37" s="18">
        <v>0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1095230961.25</v>
      </c>
      <c r="HW37" s="18">
        <v>0</v>
      </c>
    </row>
    <row r="38" spans="1:231" ht="12.75" customHeight="1">
      <c r="A38" s="55" t="s">
        <v>209</v>
      </c>
      <c r="B38" s="17">
        <v>1044</v>
      </c>
      <c r="C38" s="56" t="s">
        <v>147</v>
      </c>
      <c r="D38" s="19">
        <v>0</v>
      </c>
      <c r="E38" s="19">
        <v>0</v>
      </c>
      <c r="F38" s="18">
        <v>0</v>
      </c>
      <c r="G38" s="18">
        <v>0</v>
      </c>
      <c r="H38" s="18">
        <v>0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524458570</v>
      </c>
      <c r="AK38" s="18">
        <v>0</v>
      </c>
      <c r="AL38" s="18">
        <v>8232116</v>
      </c>
      <c r="AM38" s="18">
        <v>0</v>
      </c>
      <c r="AN38" s="18">
        <v>0</v>
      </c>
      <c r="AO38" s="18">
        <v>0</v>
      </c>
      <c r="AP38" s="18">
        <v>0</v>
      </c>
      <c r="AQ38" s="18">
        <v>0</v>
      </c>
      <c r="AR38" s="18">
        <v>0</v>
      </c>
      <c r="AS38" s="18">
        <v>0</v>
      </c>
      <c r="AT38" s="18">
        <v>0</v>
      </c>
      <c r="AU38" s="18">
        <v>0</v>
      </c>
      <c r="AV38" s="18">
        <v>0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0</v>
      </c>
      <c r="BC38" s="18">
        <v>0</v>
      </c>
      <c r="BD38" s="18">
        <v>0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1779360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0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0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0</v>
      </c>
      <c r="DY38" s="18">
        <v>0</v>
      </c>
      <c r="DZ38" s="18">
        <v>0</v>
      </c>
      <c r="EA38" s="18">
        <v>0</v>
      </c>
      <c r="EB38" s="18">
        <v>0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0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0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0</v>
      </c>
      <c r="FW38" s="19">
        <v>0</v>
      </c>
      <c r="FX38" s="18">
        <v>0</v>
      </c>
      <c r="FY38" s="18">
        <v>0</v>
      </c>
      <c r="FZ38" s="18">
        <v>0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0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534470046</v>
      </c>
      <c r="HW38" s="18">
        <v>0</v>
      </c>
    </row>
    <row r="39" spans="1:231" ht="12.75" customHeight="1">
      <c r="A39" s="55" t="s">
        <v>211</v>
      </c>
      <c r="B39" s="17">
        <v>1045</v>
      </c>
      <c r="C39" s="56" t="s">
        <v>147</v>
      </c>
      <c r="D39" s="19">
        <v>16898782.32</v>
      </c>
      <c r="E39" s="19">
        <v>0</v>
      </c>
      <c r="F39" s="18">
        <v>38970.17</v>
      </c>
      <c r="G39" s="18">
        <v>0</v>
      </c>
      <c r="H39" s="18">
        <v>14338086.48</v>
      </c>
      <c r="I39" s="18">
        <v>0</v>
      </c>
      <c r="J39" s="18">
        <v>2521725.67</v>
      </c>
      <c r="K39" s="18">
        <v>0</v>
      </c>
      <c r="L39" s="18">
        <v>3685328.89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  <c r="R39" s="18">
        <v>0</v>
      </c>
      <c r="S39" s="18">
        <v>0</v>
      </c>
      <c r="T39" s="18">
        <v>0</v>
      </c>
      <c r="U39" s="18">
        <v>0</v>
      </c>
      <c r="V39" s="18">
        <v>0</v>
      </c>
      <c r="W39" s="18">
        <v>0</v>
      </c>
      <c r="X39" s="18">
        <v>0</v>
      </c>
      <c r="Y39" s="18">
        <v>0</v>
      </c>
      <c r="Z39" s="18">
        <v>2140597.52</v>
      </c>
      <c r="AA39" s="18">
        <v>0</v>
      </c>
      <c r="AB39" s="18">
        <v>0</v>
      </c>
      <c r="AC39" s="18">
        <v>0</v>
      </c>
      <c r="AD39" s="18">
        <v>13055739.43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952034933.53999996</v>
      </c>
      <c r="AK39" s="18">
        <v>0</v>
      </c>
      <c r="AL39" s="18">
        <v>9858312.5700000003</v>
      </c>
      <c r="AM39" s="18">
        <v>0</v>
      </c>
      <c r="AN39" s="18">
        <v>2728.76</v>
      </c>
      <c r="AO39" s="18">
        <v>0</v>
      </c>
      <c r="AP39" s="18">
        <v>267199.03000000003</v>
      </c>
      <c r="AQ39" s="18">
        <v>0</v>
      </c>
      <c r="AR39" s="18">
        <v>0</v>
      </c>
      <c r="AS39" s="18">
        <v>0</v>
      </c>
      <c r="AT39" s="18">
        <v>1786142.73</v>
      </c>
      <c r="AU39" s="18">
        <v>0</v>
      </c>
      <c r="AV39" s="18">
        <v>1202447.75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10630.4</v>
      </c>
      <c r="BC39" s="18">
        <v>0</v>
      </c>
      <c r="BD39" s="18">
        <v>116860.29</v>
      </c>
      <c r="BE39" s="18">
        <v>0</v>
      </c>
      <c r="BF39" s="18">
        <v>0</v>
      </c>
      <c r="BG39" s="18">
        <v>0</v>
      </c>
      <c r="BH39" s="18">
        <v>0</v>
      </c>
      <c r="BI39" s="18">
        <v>0</v>
      </c>
      <c r="BJ39" s="18">
        <v>0</v>
      </c>
      <c r="BK39" s="18">
        <v>0</v>
      </c>
      <c r="BL39" s="18">
        <v>0</v>
      </c>
      <c r="BM39" s="18">
        <v>0</v>
      </c>
      <c r="BN39" s="18">
        <v>0</v>
      </c>
      <c r="BO39" s="18">
        <v>0</v>
      </c>
      <c r="BP39" s="18">
        <v>5892273.1299999999</v>
      </c>
      <c r="BQ39" s="18">
        <v>0</v>
      </c>
      <c r="BR39" s="18">
        <v>0</v>
      </c>
      <c r="BS39" s="18">
        <v>0</v>
      </c>
      <c r="BT39" s="18">
        <v>0</v>
      </c>
      <c r="BU39" s="18">
        <v>0</v>
      </c>
      <c r="BV39" s="18">
        <v>0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0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35676630.659999996</v>
      </c>
      <c r="CK39" s="18">
        <v>0</v>
      </c>
      <c r="CL39" s="18">
        <v>1779500.19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1929252.32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842684.32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0</v>
      </c>
      <c r="DW39" s="18">
        <v>0</v>
      </c>
      <c r="DX39" s="18">
        <v>-291820.90999999997</v>
      </c>
      <c r="DY39" s="18">
        <v>0</v>
      </c>
      <c r="DZ39" s="18">
        <v>0</v>
      </c>
      <c r="EA39" s="18">
        <v>0</v>
      </c>
      <c r="EB39" s="18">
        <v>4248359.17</v>
      </c>
      <c r="EC39" s="18">
        <v>0</v>
      </c>
      <c r="ED39" s="18">
        <v>0</v>
      </c>
      <c r="EE39" s="18">
        <v>0</v>
      </c>
      <c r="EF39" s="18">
        <v>10436047.939999999</v>
      </c>
      <c r="EG39" s="18">
        <v>0</v>
      </c>
      <c r="EH39" s="18">
        <v>1437611.18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0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0</v>
      </c>
      <c r="EY39" s="18">
        <v>0</v>
      </c>
      <c r="EZ39" s="18">
        <v>0</v>
      </c>
      <c r="FA39" s="18">
        <v>0</v>
      </c>
      <c r="FB39" s="18">
        <v>0</v>
      </c>
      <c r="FC39" s="18">
        <v>0</v>
      </c>
      <c r="FD39" s="18">
        <v>0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0</v>
      </c>
      <c r="FM39" s="18">
        <v>0</v>
      </c>
      <c r="FN39" s="18">
        <v>0</v>
      </c>
      <c r="FO39" s="18">
        <v>0</v>
      </c>
      <c r="FP39" s="19">
        <v>0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0</v>
      </c>
      <c r="FW39" s="19">
        <v>0</v>
      </c>
      <c r="FX39" s="18">
        <v>0</v>
      </c>
      <c r="FY39" s="18">
        <v>0</v>
      </c>
      <c r="FZ39" s="18">
        <v>0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0</v>
      </c>
      <c r="GI39" s="18">
        <v>0</v>
      </c>
      <c r="GJ39" s="18">
        <v>0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1063010241.23</v>
      </c>
      <c r="HW39" s="18">
        <v>0</v>
      </c>
    </row>
    <row r="40" spans="1:231" ht="12.75" customHeight="1">
      <c r="A40" s="55" t="s">
        <v>213</v>
      </c>
      <c r="B40" s="17">
        <v>1046</v>
      </c>
      <c r="C40" s="56" t="s">
        <v>147</v>
      </c>
      <c r="D40" s="19">
        <v>0</v>
      </c>
      <c r="E40" s="19">
        <v>0</v>
      </c>
      <c r="F40" s="18">
        <v>0</v>
      </c>
      <c r="G40" s="18">
        <v>0</v>
      </c>
      <c r="H40" s="18">
        <v>0</v>
      </c>
      <c r="I40" s="18">
        <v>0</v>
      </c>
      <c r="J40" s="18">
        <v>0</v>
      </c>
      <c r="K40" s="18">
        <v>0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0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0</v>
      </c>
      <c r="AO40" s="18">
        <v>0</v>
      </c>
      <c r="AP40" s="18">
        <v>0</v>
      </c>
      <c r="AQ40" s="18">
        <v>0</v>
      </c>
      <c r="AR40" s="18">
        <v>0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0</v>
      </c>
      <c r="BC40" s="18">
        <v>0</v>
      </c>
      <c r="BD40" s="18">
        <v>0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144196.85999999999</v>
      </c>
      <c r="CK40" s="18">
        <v>0</v>
      </c>
      <c r="CL40" s="18">
        <v>0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0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0</v>
      </c>
      <c r="DY40" s="18">
        <v>0</v>
      </c>
      <c r="DZ40" s="18">
        <v>0</v>
      </c>
      <c r="EA40" s="18">
        <v>0</v>
      </c>
      <c r="EB40" s="18">
        <v>0</v>
      </c>
      <c r="EC40" s="18">
        <v>0</v>
      </c>
      <c r="ED40" s="18">
        <v>0</v>
      </c>
      <c r="EE40" s="18">
        <v>0</v>
      </c>
      <c r="EF40" s="18">
        <v>0</v>
      </c>
      <c r="EG40" s="18">
        <v>0</v>
      </c>
      <c r="EH40" s="18">
        <v>0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0</v>
      </c>
      <c r="GI40" s="18">
        <v>0</v>
      </c>
      <c r="GJ40" s="18">
        <v>0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144196.85999999999</v>
      </c>
      <c r="HW40" s="18">
        <v>0</v>
      </c>
    </row>
    <row r="41" spans="1:231" ht="12.75" customHeight="1">
      <c r="A41" s="55" t="s">
        <v>215</v>
      </c>
      <c r="B41" s="17">
        <v>1048</v>
      </c>
      <c r="C41" s="56" t="s">
        <v>147</v>
      </c>
      <c r="D41" s="19">
        <v>0</v>
      </c>
      <c r="E41" s="19">
        <v>0</v>
      </c>
      <c r="F41" s="18">
        <v>0</v>
      </c>
      <c r="G41" s="18">
        <v>0</v>
      </c>
      <c r="H41" s="18">
        <v>0</v>
      </c>
      <c r="I41" s="18">
        <v>0</v>
      </c>
      <c r="J41" s="18">
        <v>0</v>
      </c>
      <c r="K41" s="18"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283847383.06999999</v>
      </c>
      <c r="AK41" s="18">
        <v>0</v>
      </c>
      <c r="AL41" s="18">
        <v>57373612.490000002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2294931.16</v>
      </c>
      <c r="BQ41" s="18">
        <v>0</v>
      </c>
      <c r="BR41" s="18">
        <v>0</v>
      </c>
      <c r="BS41" s="18">
        <v>0</v>
      </c>
      <c r="BT41" s="18">
        <v>0</v>
      </c>
      <c r="BU41" s="18">
        <v>0</v>
      </c>
      <c r="BV41" s="18">
        <v>0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0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0</v>
      </c>
      <c r="CK41" s="18">
        <v>0</v>
      </c>
      <c r="CL41" s="18">
        <v>0</v>
      </c>
      <c r="CM41" s="18">
        <v>0</v>
      </c>
      <c r="CN41" s="18">
        <v>0</v>
      </c>
      <c r="CO41" s="18">
        <v>0</v>
      </c>
      <c r="CP41" s="18">
        <v>0</v>
      </c>
      <c r="CQ41" s="18">
        <v>0</v>
      </c>
      <c r="CR41" s="18">
        <v>0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0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0</v>
      </c>
      <c r="DU41" s="18">
        <v>0</v>
      </c>
      <c r="DV41" s="18">
        <v>0</v>
      </c>
      <c r="DW41" s="18">
        <v>0</v>
      </c>
      <c r="DX41" s="18">
        <v>0</v>
      </c>
      <c r="DY41" s="18">
        <v>0</v>
      </c>
      <c r="DZ41" s="18">
        <v>0</v>
      </c>
      <c r="EA41" s="18">
        <v>0</v>
      </c>
      <c r="EB41" s="18">
        <v>0</v>
      </c>
      <c r="EC41" s="18">
        <v>0</v>
      </c>
      <c r="ED41" s="18">
        <v>0</v>
      </c>
      <c r="EE41" s="18">
        <v>0</v>
      </c>
      <c r="EF41" s="18">
        <v>0</v>
      </c>
      <c r="EG41" s="18">
        <v>0</v>
      </c>
      <c r="EH41" s="18">
        <v>0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0</v>
      </c>
      <c r="EO41" s="18">
        <v>0</v>
      </c>
      <c r="EP41" s="18">
        <v>0</v>
      </c>
      <c r="EQ41" s="18">
        <v>0</v>
      </c>
      <c r="ER41" s="18">
        <v>2266029.85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21824883.07</v>
      </c>
      <c r="EY41" s="18">
        <v>0</v>
      </c>
      <c r="EZ41" s="18">
        <v>542568576.75999999</v>
      </c>
      <c r="FA41" s="18">
        <v>0</v>
      </c>
      <c r="FB41" s="18">
        <v>3472290.9</v>
      </c>
      <c r="FC41" s="18">
        <v>0</v>
      </c>
      <c r="FD41" s="18">
        <v>226164628.41999999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5900835.5800000001</v>
      </c>
      <c r="FK41" s="18">
        <v>0</v>
      </c>
      <c r="FL41" s="18">
        <v>40470240.439999998</v>
      </c>
      <c r="FM41" s="18">
        <v>0</v>
      </c>
      <c r="FN41" s="18">
        <v>0</v>
      </c>
      <c r="FO41" s="18">
        <v>0</v>
      </c>
      <c r="FP41" s="19">
        <v>0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0</v>
      </c>
      <c r="FW41" s="19">
        <v>0</v>
      </c>
      <c r="FX41" s="18">
        <v>0</v>
      </c>
      <c r="FY41" s="18">
        <v>0</v>
      </c>
      <c r="FZ41" s="18">
        <v>0</v>
      </c>
      <c r="GA41" s="18">
        <v>0</v>
      </c>
      <c r="GB41" s="19">
        <v>0</v>
      </c>
      <c r="GC41" s="19">
        <v>0</v>
      </c>
      <c r="GD41" s="18">
        <v>0</v>
      </c>
      <c r="GE41" s="18">
        <v>0</v>
      </c>
      <c r="GF41" s="18">
        <v>0</v>
      </c>
      <c r="GG41" s="18">
        <v>0</v>
      </c>
      <c r="GH41" s="18">
        <v>0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1186183411.74</v>
      </c>
      <c r="HW41" s="18">
        <v>0</v>
      </c>
    </row>
    <row r="42" spans="1:231" ht="12.75" customHeight="1">
      <c r="A42" s="55" t="s">
        <v>217</v>
      </c>
      <c r="B42" s="17">
        <v>1049</v>
      </c>
      <c r="C42" s="56" t="s">
        <v>147</v>
      </c>
      <c r="D42" s="19">
        <v>0</v>
      </c>
      <c r="E42" s="19">
        <v>0</v>
      </c>
      <c r="F42" s="18">
        <v>0</v>
      </c>
      <c r="G42" s="18">
        <v>0</v>
      </c>
      <c r="H42" s="18">
        <v>0</v>
      </c>
      <c r="I42" s="18">
        <v>0</v>
      </c>
      <c r="J42" s="18">
        <v>0</v>
      </c>
      <c r="K42" s="18"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0</v>
      </c>
      <c r="AA42" s="18">
        <v>0</v>
      </c>
      <c r="AB42" s="18">
        <v>0</v>
      </c>
      <c r="AC42" s="18">
        <v>0</v>
      </c>
      <c r="AD42" s="18">
        <v>0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125357344.76999998</v>
      </c>
      <c r="AK42" s="18">
        <v>0</v>
      </c>
      <c r="AL42" s="18">
        <v>48362260.969999999</v>
      </c>
      <c r="AM42" s="18">
        <v>0</v>
      </c>
      <c r="AN42" s="18">
        <v>0</v>
      </c>
      <c r="AO42" s="18">
        <v>0</v>
      </c>
      <c r="AP42" s="18">
        <v>0</v>
      </c>
      <c r="AQ42" s="18">
        <v>0</v>
      </c>
      <c r="AR42" s="18">
        <v>0</v>
      </c>
      <c r="AS42" s="18">
        <v>0</v>
      </c>
      <c r="AT42" s="18">
        <v>0</v>
      </c>
      <c r="AU42" s="18">
        <v>0</v>
      </c>
      <c r="AV42" s="18">
        <v>0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0</v>
      </c>
      <c r="BC42" s="18">
        <v>0</v>
      </c>
      <c r="BD42" s="18">
        <v>0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2603966.73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0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0</v>
      </c>
      <c r="CK42" s="18">
        <v>0</v>
      </c>
      <c r="CL42" s="18">
        <v>0</v>
      </c>
      <c r="CM42" s="18">
        <v>0</v>
      </c>
      <c r="CN42" s="18">
        <v>0</v>
      </c>
      <c r="CO42" s="18">
        <v>0</v>
      </c>
      <c r="CP42" s="18">
        <v>0</v>
      </c>
      <c r="CQ42" s="18">
        <v>0</v>
      </c>
      <c r="CR42" s="18">
        <v>0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0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0</v>
      </c>
      <c r="DY42" s="18">
        <v>0</v>
      </c>
      <c r="DZ42" s="18">
        <v>0</v>
      </c>
      <c r="EA42" s="18">
        <v>0</v>
      </c>
      <c r="EB42" s="18">
        <v>0</v>
      </c>
      <c r="EC42" s="18">
        <v>0</v>
      </c>
      <c r="ED42" s="18">
        <v>0</v>
      </c>
      <c r="EE42" s="18">
        <v>0</v>
      </c>
      <c r="EF42" s="18">
        <v>0</v>
      </c>
      <c r="EG42" s="18">
        <v>0</v>
      </c>
      <c r="EH42" s="18">
        <v>0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0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0</v>
      </c>
      <c r="EY42" s="18">
        <v>0</v>
      </c>
      <c r="EZ42" s="18">
        <v>0</v>
      </c>
      <c r="FA42" s="18">
        <v>0</v>
      </c>
      <c r="FB42" s="18">
        <v>0</v>
      </c>
      <c r="FC42" s="18">
        <v>0</v>
      </c>
      <c r="FD42" s="18">
        <v>0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0</v>
      </c>
      <c r="FM42" s="18">
        <v>0</v>
      </c>
      <c r="FN42" s="18">
        <v>0</v>
      </c>
      <c r="FO42" s="18">
        <v>0</v>
      </c>
      <c r="FP42" s="19">
        <v>0</v>
      </c>
      <c r="FQ42" s="19">
        <v>0</v>
      </c>
      <c r="FR42" s="18">
        <v>0</v>
      </c>
      <c r="FS42" s="18">
        <v>0</v>
      </c>
      <c r="FT42" s="18">
        <v>0</v>
      </c>
      <c r="FU42" s="18">
        <v>0</v>
      </c>
      <c r="FV42" s="19">
        <v>0</v>
      </c>
      <c r="FW42" s="19">
        <v>0</v>
      </c>
      <c r="FX42" s="18">
        <v>0</v>
      </c>
      <c r="FY42" s="18">
        <v>0</v>
      </c>
      <c r="FZ42" s="18">
        <v>0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0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176323572.46999997</v>
      </c>
      <c r="HW42" s="18">
        <v>0</v>
      </c>
    </row>
    <row r="43" spans="1:231" ht="12.75" customHeight="1">
      <c r="A43" s="55" t="s">
        <v>219</v>
      </c>
      <c r="B43" s="17">
        <v>1051</v>
      </c>
      <c r="C43" s="56" t="s">
        <v>147</v>
      </c>
      <c r="D43" s="19">
        <v>-401482.67</v>
      </c>
      <c r="E43" s="19">
        <v>0</v>
      </c>
      <c r="F43" s="18">
        <v>0</v>
      </c>
      <c r="G43" s="18">
        <v>0</v>
      </c>
      <c r="H43" s="18">
        <v>-401482.67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0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0</v>
      </c>
      <c r="AO43" s="18">
        <v>0</v>
      </c>
      <c r="AP43" s="18">
        <v>0</v>
      </c>
      <c r="AQ43" s="18">
        <v>0</v>
      </c>
      <c r="AR43" s="18">
        <v>0</v>
      </c>
      <c r="AS43" s="18">
        <v>0</v>
      </c>
      <c r="AT43" s="18">
        <v>0</v>
      </c>
      <c r="AU43" s="18">
        <v>0</v>
      </c>
      <c r="AV43" s="18">
        <v>0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0</v>
      </c>
      <c r="BC43" s="18">
        <v>0</v>
      </c>
      <c r="BD43" s="18">
        <v>-370507.99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-3025067.72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0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0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0</v>
      </c>
      <c r="CK43" s="18">
        <v>0</v>
      </c>
      <c r="CL43" s="18">
        <v>-342603.05</v>
      </c>
      <c r="CM43" s="18">
        <v>0</v>
      </c>
      <c r="CN43" s="18">
        <v>-80.180000000000007</v>
      </c>
      <c r="CO43" s="18">
        <v>0</v>
      </c>
      <c r="CP43" s="18">
        <v>0</v>
      </c>
      <c r="CQ43" s="18">
        <v>0</v>
      </c>
      <c r="CR43" s="18">
        <v>-80.180000000000007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139458.06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0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0</v>
      </c>
      <c r="DU43" s="18">
        <v>0</v>
      </c>
      <c r="DV43" s="18">
        <v>0</v>
      </c>
      <c r="DW43" s="18">
        <v>0</v>
      </c>
      <c r="DX43" s="18">
        <v>0</v>
      </c>
      <c r="DY43" s="18">
        <v>0</v>
      </c>
      <c r="DZ43" s="18">
        <v>0</v>
      </c>
      <c r="EA43" s="18">
        <v>0</v>
      </c>
      <c r="EB43" s="18">
        <v>0</v>
      </c>
      <c r="EC43" s="18">
        <v>0</v>
      </c>
      <c r="ED43" s="18">
        <v>0</v>
      </c>
      <c r="EE43" s="18">
        <v>0</v>
      </c>
      <c r="EF43" s="18">
        <v>0</v>
      </c>
      <c r="EG43" s="18">
        <v>0</v>
      </c>
      <c r="EH43" s="18">
        <v>0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-4000363.73</v>
      </c>
      <c r="HW43" s="18">
        <v>0</v>
      </c>
    </row>
    <row r="44" spans="1:231" ht="12.75" customHeight="1">
      <c r="A44" s="55" t="s">
        <v>221</v>
      </c>
      <c r="B44" s="17">
        <v>1052</v>
      </c>
      <c r="C44" s="56" t="s">
        <v>147</v>
      </c>
      <c r="D44" s="19">
        <v>0</v>
      </c>
      <c r="E44" s="19">
        <v>0</v>
      </c>
      <c r="F44" s="18">
        <v>0</v>
      </c>
      <c r="G44" s="18">
        <v>0</v>
      </c>
      <c r="H44" s="18">
        <v>0</v>
      </c>
      <c r="I44" s="18">
        <v>0</v>
      </c>
      <c r="J44" s="18">
        <v>0</v>
      </c>
      <c r="K44" s="18">
        <v>0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  <c r="R44" s="18">
        <v>0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0</v>
      </c>
      <c r="AA44" s="18">
        <v>0</v>
      </c>
      <c r="AB44" s="18">
        <v>0</v>
      </c>
      <c r="AC44" s="18">
        <v>0</v>
      </c>
      <c r="AD44" s="18">
        <v>0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0</v>
      </c>
      <c r="AO44" s="18">
        <v>0</v>
      </c>
      <c r="AP44" s="18">
        <v>0</v>
      </c>
      <c r="AQ44" s="18">
        <v>0</v>
      </c>
      <c r="AR44" s="18">
        <v>0</v>
      </c>
      <c r="AS44" s="18">
        <v>0</v>
      </c>
      <c r="AT44" s="18">
        <v>0</v>
      </c>
      <c r="AU44" s="18">
        <v>0</v>
      </c>
      <c r="AV44" s="18">
        <v>0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0</v>
      </c>
      <c r="BC44" s="18">
        <v>0</v>
      </c>
      <c r="BD44" s="18">
        <v>0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0</v>
      </c>
      <c r="BM44" s="18">
        <v>0</v>
      </c>
      <c r="BN44" s="18">
        <v>0</v>
      </c>
      <c r="BO44" s="18">
        <v>0</v>
      </c>
      <c r="BP44" s="18">
        <v>1517087.57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0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0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0</v>
      </c>
      <c r="CK44" s="18">
        <v>0</v>
      </c>
      <c r="CL44" s="18">
        <v>0</v>
      </c>
      <c r="CM44" s="18">
        <v>0</v>
      </c>
      <c r="CN44" s="18">
        <v>0</v>
      </c>
      <c r="CO44" s="18">
        <v>0</v>
      </c>
      <c r="CP44" s="18">
        <v>0</v>
      </c>
      <c r="CQ44" s="18">
        <v>0</v>
      </c>
      <c r="CR44" s="18">
        <v>0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0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0</v>
      </c>
      <c r="DU44" s="18">
        <v>0</v>
      </c>
      <c r="DV44" s="18">
        <v>0</v>
      </c>
      <c r="DW44" s="18">
        <v>0</v>
      </c>
      <c r="DX44" s="18">
        <v>0</v>
      </c>
      <c r="DY44" s="18">
        <v>0</v>
      </c>
      <c r="DZ44" s="18">
        <v>0</v>
      </c>
      <c r="EA44" s="18">
        <v>0</v>
      </c>
      <c r="EB44" s="18">
        <v>0</v>
      </c>
      <c r="EC44" s="18">
        <v>0</v>
      </c>
      <c r="ED44" s="18">
        <v>0</v>
      </c>
      <c r="EE44" s="18">
        <v>0</v>
      </c>
      <c r="EF44" s="18">
        <v>0</v>
      </c>
      <c r="EG44" s="18">
        <v>0</v>
      </c>
      <c r="EH44" s="18">
        <v>0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0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0</v>
      </c>
      <c r="FW44" s="19">
        <v>0</v>
      </c>
      <c r="FX44" s="18">
        <v>0</v>
      </c>
      <c r="FY44" s="18">
        <v>0</v>
      </c>
      <c r="FZ44" s="18">
        <v>0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0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1517087.57</v>
      </c>
      <c r="HW44" s="18">
        <v>0</v>
      </c>
    </row>
    <row r="45" spans="1:231" ht="12.75" customHeight="1">
      <c r="A45" s="55" t="s">
        <v>223</v>
      </c>
      <c r="B45" s="17">
        <v>1053</v>
      </c>
      <c r="C45" s="56" t="s">
        <v>147</v>
      </c>
      <c r="D45" s="19">
        <v>0</v>
      </c>
      <c r="E45" s="19">
        <v>0</v>
      </c>
      <c r="F45" s="18">
        <v>0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959522338.950001</v>
      </c>
      <c r="AK45" s="18">
        <v>0</v>
      </c>
      <c r="AL45" s="18">
        <v>7671165.5100030005</v>
      </c>
      <c r="AM45" s="18">
        <v>0</v>
      </c>
      <c r="AN45" s="18">
        <v>0</v>
      </c>
      <c r="AO45" s="18">
        <v>0</v>
      </c>
      <c r="AP45" s="18">
        <v>0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0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0</v>
      </c>
      <c r="BC45" s="18">
        <v>0</v>
      </c>
      <c r="BD45" s="18">
        <v>0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1859225.9000039999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0</v>
      </c>
      <c r="CK45" s="18">
        <v>0</v>
      </c>
      <c r="CL45" s="18">
        <v>0</v>
      </c>
      <c r="CM45" s="18">
        <v>0</v>
      </c>
      <c r="CN45" s="18">
        <v>0</v>
      </c>
      <c r="CO45" s="18">
        <v>0</v>
      </c>
      <c r="CP45" s="18">
        <v>0</v>
      </c>
      <c r="CQ45" s="18">
        <v>0</v>
      </c>
      <c r="CR45" s="18">
        <v>0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0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0</v>
      </c>
      <c r="DU45" s="18">
        <v>0</v>
      </c>
      <c r="DV45" s="18">
        <v>0</v>
      </c>
      <c r="DW45" s="18">
        <v>0</v>
      </c>
      <c r="DX45" s="18">
        <v>0</v>
      </c>
      <c r="DY45" s="18">
        <v>0</v>
      </c>
      <c r="DZ45" s="18">
        <v>0</v>
      </c>
      <c r="EA45" s="18">
        <v>0</v>
      </c>
      <c r="EB45" s="18">
        <v>0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0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0</v>
      </c>
      <c r="FQ45" s="19">
        <v>0</v>
      </c>
      <c r="FR45" s="18">
        <v>0</v>
      </c>
      <c r="FS45" s="18">
        <v>0</v>
      </c>
      <c r="FT45" s="18">
        <v>0</v>
      </c>
      <c r="FU45" s="18">
        <v>0</v>
      </c>
      <c r="FV45" s="19">
        <v>0</v>
      </c>
      <c r="FW45" s="19">
        <v>0</v>
      </c>
      <c r="FX45" s="18">
        <v>0</v>
      </c>
      <c r="FY45" s="18">
        <v>0</v>
      </c>
      <c r="FZ45" s="18">
        <v>0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0</v>
      </c>
      <c r="GI45" s="18">
        <v>0</v>
      </c>
      <c r="GJ45" s="18">
        <v>0</v>
      </c>
      <c r="GK45" s="18">
        <v>0</v>
      </c>
      <c r="GL45" s="18">
        <v>0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969052730.360008</v>
      </c>
      <c r="HW45" s="18">
        <v>0</v>
      </c>
    </row>
    <row r="46" spans="1:231" ht="12.75" customHeight="1">
      <c r="A46" s="55" t="s">
        <v>225</v>
      </c>
      <c r="B46" s="17">
        <v>1055</v>
      </c>
      <c r="C46" s="56" t="s">
        <v>147</v>
      </c>
      <c r="D46" s="19">
        <v>0</v>
      </c>
      <c r="E46" s="19">
        <v>0</v>
      </c>
      <c r="F46" s="18">
        <v>0</v>
      </c>
      <c r="G46" s="18">
        <v>0</v>
      </c>
      <c r="H46" s="18">
        <v>0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0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0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0</v>
      </c>
      <c r="AO46" s="18">
        <v>0</v>
      </c>
      <c r="AP46" s="18">
        <v>0</v>
      </c>
      <c r="AQ46" s="18">
        <v>0</v>
      </c>
      <c r="AR46" s="18">
        <v>0</v>
      </c>
      <c r="AS46" s="18">
        <v>0</v>
      </c>
      <c r="AT46" s="18">
        <v>0</v>
      </c>
      <c r="AU46" s="18">
        <v>0</v>
      </c>
      <c r="AV46" s="18">
        <v>0</v>
      </c>
      <c r="AW46" s="18">
        <v>0</v>
      </c>
      <c r="AX46" s="18">
        <v>0</v>
      </c>
      <c r="AY46" s="18">
        <v>0</v>
      </c>
      <c r="AZ46" s="18">
        <v>0</v>
      </c>
      <c r="BA46" s="18">
        <v>0</v>
      </c>
      <c r="BB46" s="18">
        <v>0</v>
      </c>
      <c r="BC46" s="18">
        <v>0</v>
      </c>
      <c r="BD46" s="18">
        <v>0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-3703639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0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0</v>
      </c>
      <c r="CK46" s="18">
        <v>0</v>
      </c>
      <c r="CL46" s="18">
        <v>0</v>
      </c>
      <c r="CM46" s="18">
        <v>0</v>
      </c>
      <c r="CN46" s="18">
        <v>0</v>
      </c>
      <c r="CO46" s="18">
        <v>0</v>
      </c>
      <c r="CP46" s="18">
        <v>0</v>
      </c>
      <c r="CQ46" s="18">
        <v>0</v>
      </c>
      <c r="CR46" s="18">
        <v>0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0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0</v>
      </c>
      <c r="DY46" s="18">
        <v>0</v>
      </c>
      <c r="DZ46" s="18">
        <v>0</v>
      </c>
      <c r="EA46" s="18">
        <v>0</v>
      </c>
      <c r="EB46" s="18">
        <v>0</v>
      </c>
      <c r="EC46" s="18">
        <v>0</v>
      </c>
      <c r="ED46" s="18">
        <v>0</v>
      </c>
      <c r="EE46" s="18">
        <v>0</v>
      </c>
      <c r="EF46" s="18">
        <v>0</v>
      </c>
      <c r="EG46" s="18">
        <v>0</v>
      </c>
      <c r="EH46" s="18">
        <v>0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0</v>
      </c>
      <c r="FA46" s="18">
        <v>0</v>
      </c>
      <c r="FB46" s="18">
        <v>0</v>
      </c>
      <c r="FC46" s="18">
        <v>0</v>
      </c>
      <c r="FD46" s="18">
        <v>0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0</v>
      </c>
      <c r="FQ46" s="19">
        <v>0</v>
      </c>
      <c r="FR46" s="18">
        <v>0</v>
      </c>
      <c r="FS46" s="18">
        <v>0</v>
      </c>
      <c r="FT46" s="18">
        <v>0</v>
      </c>
      <c r="FU46" s="18">
        <v>0</v>
      </c>
      <c r="FV46" s="19">
        <v>0</v>
      </c>
      <c r="FW46" s="19">
        <v>0</v>
      </c>
      <c r="FX46" s="18">
        <v>0</v>
      </c>
      <c r="FY46" s="18">
        <v>0</v>
      </c>
      <c r="FZ46" s="18">
        <v>0</v>
      </c>
      <c r="GA46" s="18">
        <v>0</v>
      </c>
      <c r="GB46" s="19">
        <v>0</v>
      </c>
      <c r="GC46" s="19">
        <v>0</v>
      </c>
      <c r="GD46" s="18">
        <v>0</v>
      </c>
      <c r="GE46" s="18">
        <v>0</v>
      </c>
      <c r="GF46" s="18">
        <v>0</v>
      </c>
      <c r="GG46" s="18">
        <v>0</v>
      </c>
      <c r="GH46" s="18">
        <v>0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-3703639</v>
      </c>
      <c r="HW46" s="18">
        <v>0</v>
      </c>
    </row>
    <row r="47" spans="1:231" ht="12.75" customHeight="1">
      <c r="A47" s="55" t="s">
        <v>227</v>
      </c>
      <c r="B47" s="17">
        <v>1056</v>
      </c>
      <c r="C47" s="56" t="s">
        <v>147</v>
      </c>
      <c r="D47" s="19">
        <v>0</v>
      </c>
      <c r="E47" s="19">
        <v>0</v>
      </c>
      <c r="F47" s="18">
        <v>0</v>
      </c>
      <c r="G47" s="18">
        <v>0</v>
      </c>
      <c r="H47" s="18">
        <v>0</v>
      </c>
      <c r="I47" s="18">
        <v>0</v>
      </c>
      <c r="J47" s="18">
        <v>0</v>
      </c>
      <c r="K47" s="18">
        <v>0</v>
      </c>
      <c r="L47" s="18">
        <v>0</v>
      </c>
      <c r="M47" s="18">
        <v>0</v>
      </c>
      <c r="N47" s="18">
        <v>0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216268236.41999999</v>
      </c>
      <c r="AK47" s="18">
        <v>0</v>
      </c>
      <c r="AL47" s="18">
        <v>6725648.1454050001</v>
      </c>
      <c r="AM47" s="18">
        <v>0</v>
      </c>
      <c r="AN47" s="18">
        <v>0</v>
      </c>
      <c r="AO47" s="18">
        <v>0</v>
      </c>
      <c r="AP47" s="18">
        <v>0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0</v>
      </c>
      <c r="BC47" s="18">
        <v>0</v>
      </c>
      <c r="BD47" s="18">
        <v>0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1859225.91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0</v>
      </c>
      <c r="CK47" s="18">
        <v>0</v>
      </c>
      <c r="CL47" s="18">
        <v>0</v>
      </c>
      <c r="CM47" s="18">
        <v>0</v>
      </c>
      <c r="CN47" s="18">
        <v>0</v>
      </c>
      <c r="CO47" s="18">
        <v>0</v>
      </c>
      <c r="CP47" s="18">
        <v>0</v>
      </c>
      <c r="CQ47" s="18">
        <v>0</v>
      </c>
      <c r="CR47" s="18">
        <v>0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0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0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0</v>
      </c>
      <c r="FO47" s="18">
        <v>0</v>
      </c>
      <c r="FP47" s="19">
        <v>0</v>
      </c>
      <c r="FQ47" s="19">
        <v>0</v>
      </c>
      <c r="FR47" s="18">
        <v>0</v>
      </c>
      <c r="FS47" s="18">
        <v>0</v>
      </c>
      <c r="FT47" s="18">
        <v>0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0</v>
      </c>
      <c r="GC47" s="19">
        <v>0</v>
      </c>
      <c r="GD47" s="18">
        <v>0</v>
      </c>
      <c r="GE47" s="18">
        <v>0</v>
      </c>
      <c r="GF47" s="18">
        <v>0</v>
      </c>
      <c r="GG47" s="18">
        <v>0</v>
      </c>
      <c r="GH47" s="18">
        <v>0</v>
      </c>
      <c r="GI47" s="18">
        <v>0</v>
      </c>
      <c r="GJ47" s="18">
        <v>0</v>
      </c>
      <c r="GK47" s="18">
        <v>0</v>
      </c>
      <c r="GL47" s="18">
        <v>0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224853110.47540498</v>
      </c>
      <c r="HW47" s="18">
        <v>0</v>
      </c>
    </row>
    <row r="48" spans="1:231" ht="12.75" customHeight="1">
      <c r="A48" s="55" t="s">
        <v>229</v>
      </c>
      <c r="B48" s="17">
        <v>1057</v>
      </c>
      <c r="C48" s="56" t="s">
        <v>147</v>
      </c>
      <c r="D48" s="19">
        <v>0</v>
      </c>
      <c r="E48" s="19">
        <v>0</v>
      </c>
      <c r="F48" s="18">
        <v>0</v>
      </c>
      <c r="G48" s="18">
        <v>0</v>
      </c>
      <c r="H48" s="18">
        <v>0</v>
      </c>
      <c r="I48" s="18">
        <v>0</v>
      </c>
      <c r="J48" s="18">
        <v>0</v>
      </c>
      <c r="K48" s="18">
        <v>0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0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0</v>
      </c>
      <c r="AO48" s="18">
        <v>0</v>
      </c>
      <c r="AP48" s="18">
        <v>0</v>
      </c>
      <c r="AQ48" s="18">
        <v>0</v>
      </c>
      <c r="AR48" s="18">
        <v>0</v>
      </c>
      <c r="AS48" s="18">
        <v>0</v>
      </c>
      <c r="AT48" s="18">
        <v>0</v>
      </c>
      <c r="AU48" s="18">
        <v>0</v>
      </c>
      <c r="AV48" s="18">
        <v>0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0</v>
      </c>
      <c r="BC48" s="18">
        <v>0</v>
      </c>
      <c r="BD48" s="18">
        <v>0</v>
      </c>
      <c r="BE48" s="18">
        <v>0</v>
      </c>
      <c r="BF48" s="18">
        <v>0</v>
      </c>
      <c r="BG48" s="18">
        <v>0</v>
      </c>
      <c r="BH48" s="18">
        <v>0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2537321.5299999998</v>
      </c>
      <c r="BQ48" s="18">
        <v>0</v>
      </c>
      <c r="BR48" s="18">
        <v>0</v>
      </c>
      <c r="BS48" s="18">
        <v>0</v>
      </c>
      <c r="BT48" s="18">
        <v>0</v>
      </c>
      <c r="BU48" s="18">
        <v>0</v>
      </c>
      <c r="BV48" s="18">
        <v>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0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0</v>
      </c>
      <c r="CK48" s="18">
        <v>0</v>
      </c>
      <c r="CL48" s="18">
        <v>0</v>
      </c>
      <c r="CM48" s="18">
        <v>0</v>
      </c>
      <c r="CN48" s="18">
        <v>0</v>
      </c>
      <c r="CO48" s="18">
        <v>0</v>
      </c>
      <c r="CP48" s="18">
        <v>0</v>
      </c>
      <c r="CQ48" s="18">
        <v>0</v>
      </c>
      <c r="CR48" s="18">
        <v>0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0</v>
      </c>
      <c r="DE48" s="18">
        <v>0</v>
      </c>
      <c r="DF48" s="18">
        <v>0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0</v>
      </c>
      <c r="DY48" s="18">
        <v>0</v>
      </c>
      <c r="DZ48" s="18">
        <v>0</v>
      </c>
      <c r="EA48" s="18">
        <v>0</v>
      </c>
      <c r="EB48" s="18">
        <v>0</v>
      </c>
      <c r="EC48" s="18">
        <v>0</v>
      </c>
      <c r="ED48" s="18">
        <v>0</v>
      </c>
      <c r="EE48" s="18">
        <v>0</v>
      </c>
      <c r="EF48" s="18">
        <v>0</v>
      </c>
      <c r="EG48" s="18">
        <v>0</v>
      </c>
      <c r="EH48" s="18">
        <v>0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0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2537321.5299999998</v>
      </c>
      <c r="HW48" s="18">
        <v>0</v>
      </c>
    </row>
    <row r="49" spans="1:231" ht="12.75" customHeight="1">
      <c r="A49" s="55" t="s">
        <v>231</v>
      </c>
      <c r="B49" s="17">
        <v>1058</v>
      </c>
      <c r="C49" s="56" t="s">
        <v>147</v>
      </c>
      <c r="D49" s="19">
        <v>0</v>
      </c>
      <c r="E49" s="19">
        <v>0</v>
      </c>
      <c r="F49" s="18">
        <v>0</v>
      </c>
      <c r="G49" s="18">
        <v>0</v>
      </c>
      <c r="H49" s="18">
        <v>0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  <c r="R49" s="18">
        <v>0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0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0</v>
      </c>
      <c r="AQ49" s="18">
        <v>0</v>
      </c>
      <c r="AR49" s="18">
        <v>0</v>
      </c>
      <c r="AS49" s="18">
        <v>0</v>
      </c>
      <c r="AT49" s="18">
        <v>0</v>
      </c>
      <c r="AU49" s="18">
        <v>0</v>
      </c>
      <c r="AV49" s="18">
        <v>0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0</v>
      </c>
      <c r="BC49" s="18">
        <v>0</v>
      </c>
      <c r="BD49" s="18">
        <v>0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1860975</v>
      </c>
      <c r="BS49" s="18">
        <v>0</v>
      </c>
      <c r="BT49" s="18">
        <v>0</v>
      </c>
      <c r="BU49" s="18">
        <v>0</v>
      </c>
      <c r="BV49" s="18">
        <v>0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0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0</v>
      </c>
      <c r="CK49" s="18">
        <v>0</v>
      </c>
      <c r="CL49" s="18">
        <v>0</v>
      </c>
      <c r="CM49" s="18">
        <v>0</v>
      </c>
      <c r="CN49" s="18">
        <v>0</v>
      </c>
      <c r="CO49" s="18">
        <v>0</v>
      </c>
      <c r="CP49" s="18">
        <v>0</v>
      </c>
      <c r="CQ49" s="18">
        <v>0</v>
      </c>
      <c r="CR49" s="18">
        <v>0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0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0</v>
      </c>
      <c r="DU49" s="18">
        <v>0</v>
      </c>
      <c r="DV49" s="18">
        <v>0</v>
      </c>
      <c r="DW49" s="18">
        <v>0</v>
      </c>
      <c r="DX49" s="18">
        <v>0</v>
      </c>
      <c r="DY49" s="18">
        <v>0</v>
      </c>
      <c r="DZ49" s="18">
        <v>0</v>
      </c>
      <c r="EA49" s="18">
        <v>0</v>
      </c>
      <c r="EB49" s="18">
        <v>0</v>
      </c>
      <c r="EC49" s="18">
        <v>0</v>
      </c>
      <c r="ED49" s="18">
        <v>0</v>
      </c>
      <c r="EE49" s="18">
        <v>0</v>
      </c>
      <c r="EF49" s="18">
        <v>0</v>
      </c>
      <c r="EG49" s="18">
        <v>0</v>
      </c>
      <c r="EH49" s="18">
        <v>0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0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0</v>
      </c>
      <c r="FO49" s="18">
        <v>0</v>
      </c>
      <c r="FP49" s="19">
        <v>0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0</v>
      </c>
      <c r="FW49" s="19">
        <v>0</v>
      </c>
      <c r="FX49" s="18">
        <v>0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0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1860975</v>
      </c>
      <c r="HW49" s="18">
        <v>0</v>
      </c>
    </row>
    <row r="50" spans="1:231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1863071.7607683255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0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0</v>
      </c>
      <c r="DE50" s="18">
        <v>0</v>
      </c>
      <c r="DF50" s="18">
        <v>0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0</v>
      </c>
      <c r="DU50" s="18">
        <v>0</v>
      </c>
      <c r="DV50" s="18">
        <v>0</v>
      </c>
      <c r="DW50" s="18">
        <v>0</v>
      </c>
      <c r="DX50" s="18">
        <v>0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0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0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1863071.7607683255</v>
      </c>
      <c r="HW50" s="18">
        <v>0</v>
      </c>
    </row>
    <row r="51" spans="1:231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</row>
    <row r="52" spans="1:231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4897699248.1199999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1782876927.4999998</v>
      </c>
      <c r="FW52" s="19">
        <v>0</v>
      </c>
      <c r="FX52" s="18">
        <v>148163043.79000002</v>
      </c>
      <c r="FY52" s="18">
        <v>0</v>
      </c>
      <c r="FZ52" s="18">
        <v>1634713883.7099998</v>
      </c>
      <c r="GA52" s="18">
        <v>0</v>
      </c>
      <c r="GB52" s="19">
        <v>3114822320.6199999</v>
      </c>
      <c r="GC52" s="19">
        <v>0</v>
      </c>
      <c r="GD52" s="18">
        <v>816865590.66688943</v>
      </c>
      <c r="GE52" s="18">
        <v>0</v>
      </c>
      <c r="GF52" s="18">
        <v>2297956729.9531107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4897699248.1200008</v>
      </c>
      <c r="HW52" s="18">
        <v>0</v>
      </c>
    </row>
    <row r="53" spans="1:231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4066471336.5561428</v>
      </c>
      <c r="FQ53" s="19">
        <v>0</v>
      </c>
      <c r="FR53" s="18">
        <v>0</v>
      </c>
      <c r="FS53" s="18">
        <v>0</v>
      </c>
      <c r="FT53" s="18">
        <v>837966.49999999988</v>
      </c>
      <c r="FU53" s="18">
        <v>0</v>
      </c>
      <c r="FV53" s="19">
        <v>1437982118.3644662</v>
      </c>
      <c r="FW53" s="19">
        <v>0</v>
      </c>
      <c r="FX53" s="18">
        <v>158605083.63841254</v>
      </c>
      <c r="FY53" s="18">
        <v>0</v>
      </c>
      <c r="FZ53" s="18">
        <v>1279377034.7260537</v>
      </c>
      <c r="GA53" s="18">
        <v>0</v>
      </c>
      <c r="GB53" s="19">
        <v>2627651251.6916766</v>
      </c>
      <c r="GC53" s="19">
        <v>0</v>
      </c>
      <c r="GD53" s="18">
        <v>495201756.7950002</v>
      </c>
      <c r="GE53" s="18">
        <v>0</v>
      </c>
      <c r="GF53" s="18">
        <v>2132449494.8966765</v>
      </c>
      <c r="GG53" s="18">
        <v>0</v>
      </c>
      <c r="GH53" s="18">
        <v>0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4066471336.5561433</v>
      </c>
      <c r="HW53" s="18">
        <v>0</v>
      </c>
    </row>
    <row r="54" spans="1:231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3259791.2599999704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0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2879300183.3911452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2882559974.651145</v>
      </c>
      <c r="HW54" s="18">
        <v>0</v>
      </c>
    </row>
    <row r="55" spans="1:231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0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5502.99</v>
      </c>
      <c r="FQ55" s="19">
        <v>0</v>
      </c>
      <c r="FR55" s="18">
        <v>0</v>
      </c>
      <c r="FS55" s="18">
        <v>0</v>
      </c>
      <c r="FT55" s="18">
        <v>0</v>
      </c>
      <c r="FU55" s="18">
        <v>0</v>
      </c>
      <c r="FV55" s="19">
        <v>5502.99</v>
      </c>
      <c r="FW55" s="19">
        <v>0</v>
      </c>
      <c r="FX55" s="18">
        <v>0</v>
      </c>
      <c r="FY55" s="18">
        <v>0</v>
      </c>
      <c r="FZ55" s="18">
        <v>5502.99</v>
      </c>
      <c r="GA55" s="18">
        <v>0</v>
      </c>
      <c r="GB55" s="19">
        <v>0</v>
      </c>
      <c r="GC55" s="19">
        <v>0</v>
      </c>
      <c r="GD55" s="18">
        <v>0</v>
      </c>
      <c r="GE55" s="18">
        <v>0</v>
      </c>
      <c r="GF55" s="18">
        <v>0</v>
      </c>
      <c r="GG55" s="18">
        <v>0</v>
      </c>
      <c r="GH55" s="18">
        <v>0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0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5502.9900000000016</v>
      </c>
      <c r="HW55" s="18">
        <v>0</v>
      </c>
    </row>
    <row r="56" spans="1:231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0</v>
      </c>
      <c r="DE56" s="18">
        <v>0</v>
      </c>
      <c r="DF56" s="18">
        <v>0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0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0</v>
      </c>
      <c r="FW56" s="19">
        <v>0</v>
      </c>
      <c r="FX56" s="18">
        <v>0</v>
      </c>
      <c r="FY56" s="18">
        <v>0</v>
      </c>
      <c r="FZ56" s="18">
        <v>0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0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0</v>
      </c>
      <c r="HW56" s="18">
        <v>0</v>
      </c>
    </row>
    <row r="57" spans="1:231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0</v>
      </c>
      <c r="DE57" s="18">
        <v>0</v>
      </c>
      <c r="DF57" s="18">
        <v>0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0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0</v>
      </c>
      <c r="HW57" s="18">
        <v>0</v>
      </c>
    </row>
    <row r="58" spans="1:231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0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0</v>
      </c>
      <c r="HW58" s="18">
        <v>0</v>
      </c>
    </row>
    <row r="59" spans="1:231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1E-4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1E-4</v>
      </c>
      <c r="GC59" s="19">
        <v>0</v>
      </c>
      <c r="GD59" s="18">
        <v>0</v>
      </c>
      <c r="GE59" s="18">
        <v>0</v>
      </c>
      <c r="GF59" s="18">
        <v>1E-4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0</v>
      </c>
      <c r="GO59" s="18">
        <v>0</v>
      </c>
      <c r="GP59" s="18">
        <v>0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1.0000000000000003E-4</v>
      </c>
      <c r="HW59" s="18">
        <v>0</v>
      </c>
    </row>
    <row r="60" spans="1:231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0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0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0</v>
      </c>
      <c r="HW60" s="18">
        <v>0</v>
      </c>
    </row>
    <row r="61" spans="1:231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0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0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0</v>
      </c>
      <c r="HW61" s="18">
        <v>0</v>
      </c>
    </row>
    <row r="62" spans="1:231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0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0</v>
      </c>
      <c r="GO62" s="18">
        <v>0</v>
      </c>
      <c r="GP62" s="18">
        <v>0</v>
      </c>
      <c r="GQ62" s="18">
        <v>0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0</v>
      </c>
      <c r="HW62" s="18">
        <v>0</v>
      </c>
    </row>
    <row r="63" spans="1:231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0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0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0</v>
      </c>
      <c r="HW63" s="18">
        <v>0</v>
      </c>
    </row>
    <row r="64" spans="1:231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0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0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0</v>
      </c>
      <c r="FW64" s="19">
        <v>0</v>
      </c>
      <c r="FX64" s="18">
        <v>0</v>
      </c>
      <c r="FY64" s="18">
        <v>0</v>
      </c>
      <c r="FZ64" s="18">
        <v>0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0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0</v>
      </c>
      <c r="HW64" s="18">
        <v>0</v>
      </c>
    </row>
    <row r="65" spans="1:231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0</v>
      </c>
      <c r="DE65" s="18">
        <v>0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0</v>
      </c>
      <c r="GQ65" s="18">
        <v>0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0</v>
      </c>
      <c r="HW65" s="18">
        <v>0</v>
      </c>
    </row>
    <row r="66" spans="1:231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0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0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0</v>
      </c>
      <c r="HW66" s="18">
        <v>0</v>
      </c>
    </row>
    <row r="67" spans="1:231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0</v>
      </c>
      <c r="DE67" s="18">
        <v>0</v>
      </c>
      <c r="DF67" s="18">
        <v>0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0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0</v>
      </c>
      <c r="FW67" s="19">
        <v>0</v>
      </c>
      <c r="FX67" s="18">
        <v>0</v>
      </c>
      <c r="FY67" s="18">
        <v>0</v>
      </c>
      <c r="FZ67" s="18">
        <v>0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0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0</v>
      </c>
      <c r="HW67" s="18">
        <v>0</v>
      </c>
    </row>
    <row r="68" spans="1:231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0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0</v>
      </c>
      <c r="FW68" s="19">
        <v>0</v>
      </c>
      <c r="FX68" s="18">
        <v>0</v>
      </c>
      <c r="FY68" s="18">
        <v>0</v>
      </c>
      <c r="FZ68" s="18">
        <v>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0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0</v>
      </c>
      <c r="HW68" s="18">
        <v>0</v>
      </c>
    </row>
    <row r="69" spans="1:231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0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0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0</v>
      </c>
      <c r="FW69" s="19">
        <v>0</v>
      </c>
      <c r="FX69" s="18">
        <v>0</v>
      </c>
      <c r="FY69" s="18">
        <v>0</v>
      </c>
      <c r="FZ69" s="18">
        <v>0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0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0</v>
      </c>
      <c r="HW69" s="18">
        <v>0</v>
      </c>
    </row>
    <row r="70" spans="1:231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0</v>
      </c>
      <c r="DE70" s="18">
        <v>0</v>
      </c>
      <c r="DF70" s="18">
        <v>0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721260253.60000038</v>
      </c>
      <c r="FQ70" s="19">
        <v>0</v>
      </c>
      <c r="FR70" s="18">
        <v>0</v>
      </c>
      <c r="FS70" s="18">
        <v>0</v>
      </c>
      <c r="FT70" s="18">
        <v>0</v>
      </c>
      <c r="FU70" s="18">
        <v>0</v>
      </c>
      <c r="FV70" s="19">
        <v>205970.15000000011</v>
      </c>
      <c r="FW70" s="19">
        <v>0</v>
      </c>
      <c r="FX70" s="18">
        <v>0</v>
      </c>
      <c r="FY70" s="18">
        <v>0</v>
      </c>
      <c r="FZ70" s="18">
        <v>205970.15000000011</v>
      </c>
      <c r="GA70" s="18">
        <v>0</v>
      </c>
      <c r="GB70" s="19">
        <v>721054283.45000041</v>
      </c>
      <c r="GC70" s="19">
        <v>0</v>
      </c>
      <c r="GD70" s="18">
        <v>0</v>
      </c>
      <c r="GE70" s="18">
        <v>0</v>
      </c>
      <c r="GF70" s="18">
        <v>721054283.45000041</v>
      </c>
      <c r="GG70" s="18">
        <v>0</v>
      </c>
      <c r="GH70" s="18">
        <v>0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0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721260253.60000026</v>
      </c>
      <c r="HW70" s="18">
        <v>0</v>
      </c>
    </row>
    <row r="71" spans="1:231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0</v>
      </c>
      <c r="DE71" s="18">
        <v>0</v>
      </c>
      <c r="DF71" s="18">
        <v>0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0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0</v>
      </c>
      <c r="FW71" s="19">
        <v>0</v>
      </c>
      <c r="FX71" s="18">
        <v>0</v>
      </c>
      <c r="FY71" s="18">
        <v>0</v>
      </c>
      <c r="FZ71" s="18">
        <v>0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0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0</v>
      </c>
      <c r="HW71" s="18">
        <v>0</v>
      </c>
    </row>
    <row r="72" spans="1:231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0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0</v>
      </c>
      <c r="GQ72" s="18">
        <v>105761329.17999999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0</v>
      </c>
      <c r="HW72" s="18">
        <v>105761329.17999999</v>
      </c>
    </row>
    <row r="73" spans="1:231" ht="12.75" customHeight="1">
      <c r="A73" s="57" t="s">
        <v>281</v>
      </c>
      <c r="B73" s="47">
        <v>9000</v>
      </c>
      <c r="C73" s="56" t="s">
        <v>282</v>
      </c>
      <c r="D73" s="48">
        <v>1705109023.799789</v>
      </c>
      <c r="E73" s="48">
        <v>5976383256.5400009</v>
      </c>
      <c r="F73" s="48">
        <v>234617054.41727149</v>
      </c>
      <c r="G73" s="48">
        <v>511226053.88644248</v>
      </c>
      <c r="H73" s="48">
        <v>770136289.79136169</v>
      </c>
      <c r="I73" s="48">
        <v>1587670713.2534802</v>
      </c>
      <c r="J73" s="48">
        <v>700355679.59115577</v>
      </c>
      <c r="K73" s="48">
        <v>3877486489.4000788</v>
      </c>
      <c r="L73" s="48">
        <v>140397662.55910099</v>
      </c>
      <c r="M73" s="48">
        <v>12107151.1</v>
      </c>
      <c r="N73" s="48">
        <v>0</v>
      </c>
      <c r="O73" s="48">
        <v>0</v>
      </c>
      <c r="P73" s="48">
        <v>0</v>
      </c>
      <c r="Q73" s="48">
        <v>0</v>
      </c>
      <c r="R73" s="48">
        <v>0</v>
      </c>
      <c r="S73" s="48">
        <v>33868283.479999997</v>
      </c>
      <c r="T73" s="48">
        <v>0</v>
      </c>
      <c r="U73" s="48">
        <v>0</v>
      </c>
      <c r="V73" s="48">
        <v>0</v>
      </c>
      <c r="W73" s="48">
        <v>0</v>
      </c>
      <c r="X73" s="48">
        <v>0</v>
      </c>
      <c r="Y73" s="48">
        <v>0</v>
      </c>
      <c r="Z73" s="48">
        <v>246392111.04000002</v>
      </c>
      <c r="AA73" s="48">
        <v>248999951.81</v>
      </c>
      <c r="AB73" s="48">
        <v>0</v>
      </c>
      <c r="AC73" s="48">
        <v>0</v>
      </c>
      <c r="AD73" s="48">
        <v>466150621.86999995</v>
      </c>
      <c r="AE73" s="48">
        <v>752638926.48000002</v>
      </c>
      <c r="AF73" s="48">
        <v>0</v>
      </c>
      <c r="AG73" s="48">
        <v>0</v>
      </c>
      <c r="AH73" s="48">
        <v>0</v>
      </c>
      <c r="AI73" s="48">
        <v>0</v>
      </c>
      <c r="AJ73" s="48">
        <v>13226387077.587748</v>
      </c>
      <c r="AK73" s="48">
        <v>226282362.31999999</v>
      </c>
      <c r="AL73" s="48">
        <v>1635668453.153084</v>
      </c>
      <c r="AM73" s="48">
        <v>0</v>
      </c>
      <c r="AN73" s="48">
        <v>2728.76</v>
      </c>
      <c r="AO73" s="48">
        <v>633223765.02999997</v>
      </c>
      <c r="AP73" s="48">
        <v>2199180.81</v>
      </c>
      <c r="AQ73" s="48">
        <v>437574042.66000003</v>
      </c>
      <c r="AR73" s="48">
        <v>0</v>
      </c>
      <c r="AS73" s="48">
        <v>0</v>
      </c>
      <c r="AT73" s="48">
        <v>74993782.199634999</v>
      </c>
      <c r="AU73" s="48">
        <v>38686759.940000005</v>
      </c>
      <c r="AV73" s="48">
        <v>235940731.03959003</v>
      </c>
      <c r="AW73" s="48">
        <v>912415804.09000003</v>
      </c>
      <c r="AX73" s="48">
        <v>0</v>
      </c>
      <c r="AY73" s="48">
        <v>114563.05</v>
      </c>
      <c r="AZ73" s="48">
        <v>1307898</v>
      </c>
      <c r="BA73" s="48">
        <v>377586.4</v>
      </c>
      <c r="BB73" s="48">
        <v>2578891.0800740002</v>
      </c>
      <c r="BC73" s="48">
        <v>2654296.87</v>
      </c>
      <c r="BD73" s="48">
        <v>128916026.1770062</v>
      </c>
      <c r="BE73" s="48">
        <v>7138400.9299999997</v>
      </c>
      <c r="BF73" s="48">
        <v>0</v>
      </c>
      <c r="BG73" s="48">
        <v>0</v>
      </c>
      <c r="BH73" s="48">
        <v>0</v>
      </c>
      <c r="BI73" s="48">
        <v>0</v>
      </c>
      <c r="BJ73" s="48">
        <v>0</v>
      </c>
      <c r="BK73" s="48">
        <v>155291669.44</v>
      </c>
      <c r="BL73" s="48">
        <v>0</v>
      </c>
      <c r="BM73" s="48">
        <v>4772158.57</v>
      </c>
      <c r="BN73" s="48">
        <v>0</v>
      </c>
      <c r="BO73" s="48">
        <v>0</v>
      </c>
      <c r="BP73" s="48">
        <v>168175038.64957452</v>
      </c>
      <c r="BQ73" s="48">
        <v>0</v>
      </c>
      <c r="BR73" s="48">
        <v>1860975</v>
      </c>
      <c r="BS73" s="48">
        <v>0</v>
      </c>
      <c r="BT73" s="48">
        <v>0</v>
      </c>
      <c r="BU73" s="48">
        <v>0</v>
      </c>
      <c r="BV73" s="48">
        <v>71880664.079999998</v>
      </c>
      <c r="BW73" s="48">
        <v>90545843.980000094</v>
      </c>
      <c r="BX73" s="48">
        <v>0</v>
      </c>
      <c r="BY73" s="48">
        <v>0</v>
      </c>
      <c r="BZ73" s="48">
        <v>1315873.3400000001</v>
      </c>
      <c r="CA73" s="48">
        <v>26210894.170000002</v>
      </c>
      <c r="CB73" s="48">
        <v>6177092.3780479999</v>
      </c>
      <c r="CC73" s="48">
        <v>5530348.9699999997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918556099.29071605</v>
      </c>
      <c r="CK73" s="48">
        <v>133778173.69000001</v>
      </c>
      <c r="CL73" s="48">
        <v>33891161.290578999</v>
      </c>
      <c r="CM73" s="48">
        <v>11740529.66</v>
      </c>
      <c r="CN73" s="48">
        <v>29851327.733474001</v>
      </c>
      <c r="CO73" s="48">
        <v>157756.82</v>
      </c>
      <c r="CP73" s="48">
        <v>0</v>
      </c>
      <c r="CQ73" s="48">
        <v>0</v>
      </c>
      <c r="CR73" s="48">
        <v>24979027.460579004</v>
      </c>
      <c r="CS73" s="48">
        <v>157756.82</v>
      </c>
      <c r="CT73" s="48">
        <v>0</v>
      </c>
      <c r="CU73" s="48">
        <v>0</v>
      </c>
      <c r="CV73" s="48">
        <v>0</v>
      </c>
      <c r="CW73" s="48">
        <v>0</v>
      </c>
      <c r="CX73" s="48">
        <v>139458.06</v>
      </c>
      <c r="CY73" s="48">
        <v>0</v>
      </c>
      <c r="CZ73" s="48">
        <v>0</v>
      </c>
      <c r="DA73" s="48">
        <v>0</v>
      </c>
      <c r="DB73" s="48">
        <v>0</v>
      </c>
      <c r="DC73" s="48">
        <v>0</v>
      </c>
      <c r="DD73" s="48">
        <v>25078284.929999996</v>
      </c>
      <c r="DE73" s="48">
        <v>197256256.93000001</v>
      </c>
      <c r="DF73" s="48">
        <v>0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0</v>
      </c>
      <c r="DM73" s="48">
        <v>0</v>
      </c>
      <c r="DN73" s="48">
        <v>10734947.335999995</v>
      </c>
      <c r="DO73" s="48">
        <v>107170927.8</v>
      </c>
      <c r="DP73" s="48">
        <v>0</v>
      </c>
      <c r="DQ73" s="48">
        <v>9355884.0066853985</v>
      </c>
      <c r="DR73" s="48">
        <v>0</v>
      </c>
      <c r="DS73" s="48">
        <v>0</v>
      </c>
      <c r="DT73" s="48">
        <v>0</v>
      </c>
      <c r="DU73" s="48">
        <v>0</v>
      </c>
      <c r="DV73" s="48">
        <v>0</v>
      </c>
      <c r="DW73" s="48">
        <v>156134372.5</v>
      </c>
      <c r="DX73" s="48">
        <v>170047735.58000001</v>
      </c>
      <c r="DY73" s="48">
        <v>4561893.78</v>
      </c>
      <c r="DZ73" s="48">
        <v>0</v>
      </c>
      <c r="EA73" s="48">
        <v>0</v>
      </c>
      <c r="EB73" s="48">
        <v>265057230.84999996</v>
      </c>
      <c r="EC73" s="48">
        <v>15409397.120000001</v>
      </c>
      <c r="ED73" s="48">
        <v>40681460.68</v>
      </c>
      <c r="EE73" s="48">
        <v>7782587.9199999999</v>
      </c>
      <c r="EF73" s="48">
        <v>216095499.45211497</v>
      </c>
      <c r="EG73" s="48">
        <v>352345728.92000002</v>
      </c>
      <c r="EH73" s="48">
        <v>46770335.861259997</v>
      </c>
      <c r="EI73" s="48">
        <v>8555569.0899999999</v>
      </c>
      <c r="EJ73" s="48">
        <v>0</v>
      </c>
      <c r="EK73" s="48">
        <v>0</v>
      </c>
      <c r="EL73" s="48">
        <v>0</v>
      </c>
      <c r="EM73" s="48">
        <v>0</v>
      </c>
      <c r="EN73" s="48">
        <v>886560.60000000009</v>
      </c>
      <c r="EO73" s="48">
        <v>0</v>
      </c>
      <c r="EP73" s="48">
        <v>0</v>
      </c>
      <c r="EQ73" s="48">
        <v>0</v>
      </c>
      <c r="ER73" s="48">
        <v>29632056.034050006</v>
      </c>
      <c r="ES73" s="48">
        <v>0</v>
      </c>
      <c r="ET73" s="48">
        <v>0</v>
      </c>
      <c r="EU73" s="48">
        <v>0</v>
      </c>
      <c r="EV73" s="48">
        <v>155253419.56999999</v>
      </c>
      <c r="EW73" s="48">
        <v>74780548.719999999</v>
      </c>
      <c r="EX73" s="48">
        <v>288224612.4052</v>
      </c>
      <c r="EY73" s="48">
        <v>0</v>
      </c>
      <c r="EZ73" s="48">
        <v>7150598150.2088003</v>
      </c>
      <c r="FA73" s="48">
        <v>0</v>
      </c>
      <c r="FB73" s="48">
        <v>48419987.227650002</v>
      </c>
      <c r="FC73" s="48">
        <v>0</v>
      </c>
      <c r="FD73" s="48">
        <v>2856529690.6308503</v>
      </c>
      <c r="FE73" s="48">
        <v>0</v>
      </c>
      <c r="FF73" s="48">
        <v>0</v>
      </c>
      <c r="FG73" s="48">
        <v>936599.63999999897</v>
      </c>
      <c r="FH73" s="48">
        <v>2952866.38</v>
      </c>
      <c r="FI73" s="48">
        <v>0</v>
      </c>
      <c r="FJ73" s="48">
        <v>187569662.63910004</v>
      </c>
      <c r="FK73" s="48">
        <v>0</v>
      </c>
      <c r="FL73" s="48">
        <v>528744617.00569993</v>
      </c>
      <c r="FM73" s="48">
        <v>0</v>
      </c>
      <c r="FN73" s="48">
        <v>0</v>
      </c>
      <c r="FO73" s="48">
        <v>0</v>
      </c>
      <c r="FP73" s="48">
        <v>9329359692.816143</v>
      </c>
      <c r="FQ73" s="48">
        <v>276167385.09999996</v>
      </c>
      <c r="FR73" s="48">
        <v>18743.649999380112</v>
      </c>
      <c r="FS73" s="48">
        <v>3600</v>
      </c>
      <c r="FT73" s="48">
        <v>837966.49999999988</v>
      </c>
      <c r="FU73" s="48">
        <v>0</v>
      </c>
      <c r="FV73" s="48">
        <v>3570594568.2244658</v>
      </c>
      <c r="FW73" s="48">
        <v>0</v>
      </c>
      <c r="FX73" s="48">
        <v>308117005.69841254</v>
      </c>
      <c r="FY73" s="48">
        <v>0</v>
      </c>
      <c r="FZ73" s="48">
        <v>3262477562.5260534</v>
      </c>
      <c r="GA73" s="48">
        <v>0</v>
      </c>
      <c r="GB73" s="48">
        <v>5757908414.4416771</v>
      </c>
      <c r="GC73" s="48">
        <v>276163785.09999996</v>
      </c>
      <c r="GD73" s="48">
        <v>1312657480.2418895</v>
      </c>
      <c r="GE73" s="48">
        <v>49403355.020000003</v>
      </c>
      <c r="GF73" s="48">
        <v>4445250934.1997871</v>
      </c>
      <c r="GG73" s="48">
        <v>226760430.07999998</v>
      </c>
      <c r="GH73" s="48">
        <v>1645.38</v>
      </c>
      <c r="GI73" s="48">
        <v>2548674.6300000004</v>
      </c>
      <c r="GJ73" s="48">
        <v>0</v>
      </c>
      <c r="GK73" s="48">
        <v>0</v>
      </c>
      <c r="GL73" s="48">
        <v>0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40475509360.945869</v>
      </c>
      <c r="HW73" s="48">
        <v>10923656108.976686</v>
      </c>
    </row>
    <row r="74" spans="1:231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3259791.2599999704</v>
      </c>
      <c r="DE74" s="48">
        <v>0</v>
      </c>
      <c r="DF74" s="48">
        <v>0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0</v>
      </c>
      <c r="FO74" s="48">
        <v>0</v>
      </c>
      <c r="FP74" s="48">
        <v>721265756.59010041</v>
      </c>
      <c r="FQ74" s="48">
        <v>0</v>
      </c>
      <c r="FR74" s="48">
        <v>0</v>
      </c>
      <c r="FS74" s="48">
        <v>0</v>
      </c>
      <c r="FT74" s="48">
        <v>0</v>
      </c>
      <c r="FU74" s="48">
        <v>0</v>
      </c>
      <c r="FV74" s="48">
        <v>211473.1400000001</v>
      </c>
      <c r="FW74" s="48">
        <v>0</v>
      </c>
      <c r="FX74" s="48">
        <v>0</v>
      </c>
      <c r="FY74" s="48">
        <v>0</v>
      </c>
      <c r="FZ74" s="48">
        <v>211473.1400000001</v>
      </c>
      <c r="GA74" s="48">
        <v>0</v>
      </c>
      <c r="GB74" s="48">
        <v>721054283.45010042</v>
      </c>
      <c r="GC74" s="48">
        <v>0</v>
      </c>
      <c r="GD74" s="48">
        <v>0</v>
      </c>
      <c r="GE74" s="48">
        <v>0</v>
      </c>
      <c r="GF74" s="48">
        <v>721054283.45010042</v>
      </c>
      <c r="GG74" s="48">
        <v>0</v>
      </c>
      <c r="GH74" s="48">
        <v>0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0</v>
      </c>
      <c r="GO74" s="48">
        <v>0</v>
      </c>
      <c r="GP74" s="48">
        <v>2879300183.3911452</v>
      </c>
      <c r="GQ74" s="48">
        <v>105761329.17999999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3603825731.2412453</v>
      </c>
      <c r="HW74" s="48">
        <v>105761329.17999999</v>
      </c>
    </row>
    <row r="75" spans="1:231" ht="13.8">
      <c r="A75" s="57" t="s">
        <v>287</v>
      </c>
      <c r="B75" s="47">
        <v>9003</v>
      </c>
      <c r="C75" s="56" t="s">
        <v>288</v>
      </c>
      <c r="D75" s="48">
        <v>1705109023.799789</v>
      </c>
      <c r="E75" s="48">
        <v>5976383256.5400009</v>
      </c>
      <c r="F75" s="48">
        <v>234617054.41727149</v>
      </c>
      <c r="G75" s="48">
        <v>511226053.88644248</v>
      </c>
      <c r="H75" s="48">
        <v>770136289.79136169</v>
      </c>
      <c r="I75" s="48">
        <v>1587670713.2534802</v>
      </c>
      <c r="J75" s="48">
        <v>700355679.59115577</v>
      </c>
      <c r="K75" s="48">
        <v>3877486489.4000788</v>
      </c>
      <c r="L75" s="48">
        <v>140397662.55910099</v>
      </c>
      <c r="M75" s="48">
        <v>12107151.1</v>
      </c>
      <c r="N75" s="48">
        <v>0</v>
      </c>
      <c r="O75" s="48">
        <v>0</v>
      </c>
      <c r="P75" s="48">
        <v>0</v>
      </c>
      <c r="Q75" s="48">
        <v>0</v>
      </c>
      <c r="R75" s="48">
        <v>0</v>
      </c>
      <c r="S75" s="48">
        <v>33868283.479999997</v>
      </c>
      <c r="T75" s="48">
        <v>0</v>
      </c>
      <c r="U75" s="48">
        <v>0</v>
      </c>
      <c r="V75" s="48">
        <v>0</v>
      </c>
      <c r="W75" s="48">
        <v>0</v>
      </c>
      <c r="X75" s="48">
        <v>0</v>
      </c>
      <c r="Y75" s="48">
        <v>0</v>
      </c>
      <c r="Z75" s="48">
        <v>246392111.04000002</v>
      </c>
      <c r="AA75" s="48">
        <v>248999951.81</v>
      </c>
      <c r="AB75" s="48">
        <v>0</v>
      </c>
      <c r="AC75" s="48">
        <v>0</v>
      </c>
      <c r="AD75" s="48">
        <v>466150621.86999995</v>
      </c>
      <c r="AE75" s="48">
        <v>752638926.48000002</v>
      </c>
      <c r="AF75" s="48">
        <v>0</v>
      </c>
      <c r="AG75" s="48">
        <v>0</v>
      </c>
      <c r="AH75" s="48">
        <v>0</v>
      </c>
      <c r="AI75" s="48">
        <v>0</v>
      </c>
      <c r="AJ75" s="48">
        <v>13226387077.587748</v>
      </c>
      <c r="AK75" s="48">
        <v>226282362.31999999</v>
      </c>
      <c r="AL75" s="48">
        <v>1635668453.153084</v>
      </c>
      <c r="AM75" s="48">
        <v>0</v>
      </c>
      <c r="AN75" s="48">
        <v>2728.76</v>
      </c>
      <c r="AO75" s="48">
        <v>633223765.02999997</v>
      </c>
      <c r="AP75" s="48">
        <v>2199180.81</v>
      </c>
      <c r="AQ75" s="48">
        <v>437574042.66000003</v>
      </c>
      <c r="AR75" s="48">
        <v>0</v>
      </c>
      <c r="AS75" s="48">
        <v>0</v>
      </c>
      <c r="AT75" s="48">
        <v>74993782.199634999</v>
      </c>
      <c r="AU75" s="48">
        <v>38686759.940000005</v>
      </c>
      <c r="AV75" s="48">
        <v>235940731.03959003</v>
      </c>
      <c r="AW75" s="48">
        <v>912415804.09000003</v>
      </c>
      <c r="AX75" s="48">
        <v>0</v>
      </c>
      <c r="AY75" s="48">
        <v>114563.05</v>
      </c>
      <c r="AZ75" s="48">
        <v>1307898</v>
      </c>
      <c r="BA75" s="48">
        <v>377586.4</v>
      </c>
      <c r="BB75" s="48">
        <v>2578891.0800740002</v>
      </c>
      <c r="BC75" s="48">
        <v>2654296.87</v>
      </c>
      <c r="BD75" s="48">
        <v>128916026.1770062</v>
      </c>
      <c r="BE75" s="48">
        <v>7138400.9299999997</v>
      </c>
      <c r="BF75" s="48">
        <v>0</v>
      </c>
      <c r="BG75" s="48">
        <v>0</v>
      </c>
      <c r="BH75" s="48">
        <v>0</v>
      </c>
      <c r="BI75" s="48">
        <v>0</v>
      </c>
      <c r="BJ75" s="48">
        <v>0</v>
      </c>
      <c r="BK75" s="48">
        <v>155291669.44</v>
      </c>
      <c r="BL75" s="48">
        <v>0</v>
      </c>
      <c r="BM75" s="48">
        <v>4772158.57</v>
      </c>
      <c r="BN75" s="48">
        <v>0</v>
      </c>
      <c r="BO75" s="48">
        <v>0</v>
      </c>
      <c r="BP75" s="48">
        <v>168175038.64957452</v>
      </c>
      <c r="BQ75" s="48">
        <v>0</v>
      </c>
      <c r="BR75" s="48">
        <v>1860975</v>
      </c>
      <c r="BS75" s="48">
        <v>0</v>
      </c>
      <c r="BT75" s="48">
        <v>0</v>
      </c>
      <c r="BU75" s="48">
        <v>0</v>
      </c>
      <c r="BV75" s="48">
        <v>71880664.079999998</v>
      </c>
      <c r="BW75" s="48">
        <v>90545843.980000094</v>
      </c>
      <c r="BX75" s="48">
        <v>0</v>
      </c>
      <c r="BY75" s="48">
        <v>0</v>
      </c>
      <c r="BZ75" s="48">
        <v>1315873.3400000001</v>
      </c>
      <c r="CA75" s="48">
        <v>26210894.170000002</v>
      </c>
      <c r="CB75" s="48">
        <v>6177092.3780479999</v>
      </c>
      <c r="CC75" s="48">
        <v>5530348.9699999997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918556099.29071605</v>
      </c>
      <c r="CK75" s="48">
        <v>133778173.69000001</v>
      </c>
      <c r="CL75" s="48">
        <v>33891161.290578999</v>
      </c>
      <c r="CM75" s="48">
        <v>11740529.66</v>
      </c>
      <c r="CN75" s="48">
        <v>29851327.733474001</v>
      </c>
      <c r="CO75" s="48">
        <v>157756.82</v>
      </c>
      <c r="CP75" s="48">
        <v>0</v>
      </c>
      <c r="CQ75" s="48">
        <v>0</v>
      </c>
      <c r="CR75" s="48">
        <v>24979027.460579004</v>
      </c>
      <c r="CS75" s="48">
        <v>157756.82</v>
      </c>
      <c r="CT75" s="48">
        <v>0</v>
      </c>
      <c r="CU75" s="48">
        <v>0</v>
      </c>
      <c r="CV75" s="48">
        <v>0</v>
      </c>
      <c r="CW75" s="48">
        <v>0</v>
      </c>
      <c r="CX75" s="48">
        <v>139458.06</v>
      </c>
      <c r="CY75" s="48">
        <v>0</v>
      </c>
      <c r="CZ75" s="48">
        <v>0</v>
      </c>
      <c r="DA75" s="48">
        <v>0</v>
      </c>
      <c r="DB75" s="48">
        <v>0</v>
      </c>
      <c r="DC75" s="48">
        <v>0</v>
      </c>
      <c r="DD75" s="48">
        <v>28338076.189999968</v>
      </c>
      <c r="DE75" s="48">
        <v>197256256.93000001</v>
      </c>
      <c r="DF75" s="48">
        <v>0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0</v>
      </c>
      <c r="DM75" s="48">
        <v>0</v>
      </c>
      <c r="DN75" s="48">
        <v>10734947.335999995</v>
      </c>
      <c r="DO75" s="48">
        <v>107170927.8</v>
      </c>
      <c r="DP75" s="48">
        <v>0</v>
      </c>
      <c r="DQ75" s="48">
        <v>9355884.0066853985</v>
      </c>
      <c r="DR75" s="48">
        <v>0</v>
      </c>
      <c r="DS75" s="48">
        <v>0</v>
      </c>
      <c r="DT75" s="48">
        <v>0</v>
      </c>
      <c r="DU75" s="48">
        <v>0</v>
      </c>
      <c r="DV75" s="48">
        <v>0</v>
      </c>
      <c r="DW75" s="48">
        <v>156134372.5</v>
      </c>
      <c r="DX75" s="48">
        <v>170047735.58000001</v>
      </c>
      <c r="DY75" s="48">
        <v>4561893.78</v>
      </c>
      <c r="DZ75" s="48">
        <v>0</v>
      </c>
      <c r="EA75" s="48">
        <v>0</v>
      </c>
      <c r="EB75" s="48">
        <v>265057230.84999996</v>
      </c>
      <c r="EC75" s="48">
        <v>15409397.120000001</v>
      </c>
      <c r="ED75" s="48">
        <v>40681460.68</v>
      </c>
      <c r="EE75" s="48">
        <v>7782587.9199999999</v>
      </c>
      <c r="EF75" s="48">
        <v>216095499.45211497</v>
      </c>
      <c r="EG75" s="48">
        <v>352345728.92000002</v>
      </c>
      <c r="EH75" s="48">
        <v>46770335.861259997</v>
      </c>
      <c r="EI75" s="48">
        <v>8555569.0899999999</v>
      </c>
      <c r="EJ75" s="48">
        <v>0</v>
      </c>
      <c r="EK75" s="48">
        <v>0</v>
      </c>
      <c r="EL75" s="48">
        <v>0</v>
      </c>
      <c r="EM75" s="48">
        <v>0</v>
      </c>
      <c r="EN75" s="48">
        <v>886560.60000000009</v>
      </c>
      <c r="EO75" s="48">
        <v>0</v>
      </c>
      <c r="EP75" s="48">
        <v>0</v>
      </c>
      <c r="EQ75" s="48">
        <v>0</v>
      </c>
      <c r="ER75" s="48">
        <v>29632056.034050006</v>
      </c>
      <c r="ES75" s="48">
        <v>0</v>
      </c>
      <c r="ET75" s="48">
        <v>0</v>
      </c>
      <c r="EU75" s="48">
        <v>0</v>
      </c>
      <c r="EV75" s="48">
        <v>155253419.56999999</v>
      </c>
      <c r="EW75" s="48">
        <v>74780548.719999999</v>
      </c>
      <c r="EX75" s="48">
        <v>288224612.4052</v>
      </c>
      <c r="EY75" s="48">
        <v>0</v>
      </c>
      <c r="EZ75" s="48">
        <v>7150598150.2088003</v>
      </c>
      <c r="FA75" s="48">
        <v>0</v>
      </c>
      <c r="FB75" s="48">
        <v>48419987.227650002</v>
      </c>
      <c r="FC75" s="48">
        <v>0</v>
      </c>
      <c r="FD75" s="48">
        <v>2856529690.6308503</v>
      </c>
      <c r="FE75" s="48">
        <v>0</v>
      </c>
      <c r="FF75" s="48">
        <v>0</v>
      </c>
      <c r="FG75" s="48">
        <v>936599.63999999897</v>
      </c>
      <c r="FH75" s="48">
        <v>2952866.38</v>
      </c>
      <c r="FI75" s="48">
        <v>0</v>
      </c>
      <c r="FJ75" s="48">
        <v>187569662.63910004</v>
      </c>
      <c r="FK75" s="48">
        <v>0</v>
      </c>
      <c r="FL75" s="48">
        <v>528744617.00569993</v>
      </c>
      <c r="FM75" s="48">
        <v>0</v>
      </c>
      <c r="FN75" s="48">
        <v>0</v>
      </c>
      <c r="FO75" s="48">
        <v>0</v>
      </c>
      <c r="FP75" s="48">
        <v>10050625449.406244</v>
      </c>
      <c r="FQ75" s="48">
        <v>276167385.09999996</v>
      </c>
      <c r="FR75" s="48">
        <v>18743.649999380112</v>
      </c>
      <c r="FS75" s="48">
        <v>3600</v>
      </c>
      <c r="FT75" s="48">
        <v>837966.49999999988</v>
      </c>
      <c r="FU75" s="48">
        <v>0</v>
      </c>
      <c r="FV75" s="48">
        <v>3570806041.3644657</v>
      </c>
      <c r="FW75" s="48">
        <v>0</v>
      </c>
      <c r="FX75" s="48">
        <v>308117005.69841254</v>
      </c>
      <c r="FY75" s="48">
        <v>0</v>
      </c>
      <c r="FZ75" s="48">
        <v>3262689035.6660533</v>
      </c>
      <c r="GA75" s="48">
        <v>0</v>
      </c>
      <c r="GB75" s="48">
        <v>6478962697.891777</v>
      </c>
      <c r="GC75" s="48">
        <v>276163785.09999996</v>
      </c>
      <c r="GD75" s="48">
        <v>1312657480.2418895</v>
      </c>
      <c r="GE75" s="48">
        <v>49403355.020000003</v>
      </c>
      <c r="GF75" s="48">
        <v>5166305217.6498871</v>
      </c>
      <c r="GG75" s="48">
        <v>226760430.07999998</v>
      </c>
      <c r="GH75" s="48">
        <v>1645.38</v>
      </c>
      <c r="GI75" s="48">
        <v>2548674.6300000004</v>
      </c>
      <c r="GJ75" s="48">
        <v>0</v>
      </c>
      <c r="GK75" s="48">
        <v>0</v>
      </c>
      <c r="GL75" s="48">
        <v>0</v>
      </c>
      <c r="GM75" s="48">
        <v>0</v>
      </c>
      <c r="GN75" s="48">
        <v>0</v>
      </c>
      <c r="GO75" s="48">
        <v>0</v>
      </c>
      <c r="GP75" s="48">
        <v>2879300183.3911452</v>
      </c>
      <c r="GQ75" s="48">
        <v>105761329.17999999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44079335092.187119</v>
      </c>
      <c r="HW75" s="48">
        <v>11029417438.156687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EEA6D-93B7-467D-9626-2DCAE12AB778}">
  <dimension ref="A1:HX141"/>
  <sheetViews>
    <sheetView showGridLines="0" zoomScale="80" zoomScaleNormal="80" workbookViewId="0">
      <pane xSplit="3" ySplit="6" topLeftCell="D7" activePane="bottomRight" state="frozen"/>
      <selection activeCell="HM41" sqref="HM41"/>
      <selection pane="topRight" activeCell="HM41" sqref="HM41"/>
      <selection pane="bottomLeft" activeCell="HM41" sqref="HM41"/>
      <selection pane="bottomRight" activeCell="D7" sqref="D7"/>
    </sheetView>
  </sheetViews>
  <sheetFormatPr defaultColWidth="9.109375" defaultRowHeight="13.2"/>
  <cols>
    <col min="1" max="1" width="58.6640625" style="6" customWidth="1"/>
    <col min="2" max="3" width="15.6640625" style="6" customWidth="1"/>
    <col min="4" max="232" width="15.5546875" style="3" customWidth="1"/>
    <col min="233" max="233" width="14.5546875" style="3" customWidth="1"/>
    <col min="234" max="16384" width="9.109375" style="3"/>
  </cols>
  <sheetData>
    <row r="1" spans="1:232" ht="15" customHeight="1">
      <c r="A1" s="1" t="s">
        <v>0</v>
      </c>
      <c r="B1" s="2"/>
      <c r="C1" s="2"/>
    </row>
    <row r="2" spans="1:232" ht="15" customHeight="1">
      <c r="A2" s="1" t="s">
        <v>6</v>
      </c>
      <c r="B2" s="2"/>
      <c r="C2" s="2"/>
    </row>
    <row r="3" spans="1:232" ht="15" customHeight="1">
      <c r="A3" s="5" t="s">
        <v>362</v>
      </c>
      <c r="B3" s="2"/>
      <c r="C3" s="2"/>
    </row>
    <row r="4" spans="1:232" ht="15" customHeight="1"/>
    <row r="5" spans="1:232" ht="22.5" customHeight="1">
      <c r="D5" s="97">
        <v>701</v>
      </c>
      <c r="E5" s="98"/>
      <c r="F5" s="97">
        <v>900</v>
      </c>
      <c r="G5" s="98"/>
      <c r="H5" s="97">
        <v>901</v>
      </c>
      <c r="I5" s="98"/>
      <c r="J5" s="97">
        <v>902</v>
      </c>
      <c r="K5" s="98"/>
      <c r="L5" s="97">
        <v>702</v>
      </c>
      <c r="M5" s="98"/>
      <c r="N5" s="97">
        <v>703</v>
      </c>
      <c r="O5" s="98"/>
      <c r="P5" s="97">
        <v>704</v>
      </c>
      <c r="Q5" s="98"/>
      <c r="R5" s="97">
        <v>705</v>
      </c>
      <c r="S5" s="98"/>
      <c r="T5" s="97">
        <v>706</v>
      </c>
      <c r="U5" s="98"/>
      <c r="V5" s="97">
        <v>707</v>
      </c>
      <c r="W5" s="98"/>
      <c r="X5" s="97">
        <v>708</v>
      </c>
      <c r="Y5" s="98"/>
      <c r="Z5" s="97">
        <v>710</v>
      </c>
      <c r="AA5" s="98"/>
      <c r="AB5" s="97">
        <v>711</v>
      </c>
      <c r="AC5" s="98"/>
      <c r="AD5" s="97">
        <v>712</v>
      </c>
      <c r="AE5" s="98"/>
      <c r="AF5" s="97">
        <v>713</v>
      </c>
      <c r="AG5" s="98"/>
      <c r="AH5" s="97">
        <v>714</v>
      </c>
      <c r="AI5" s="98"/>
      <c r="AJ5" s="97" t="s">
        <v>160</v>
      </c>
      <c r="AK5" s="98"/>
      <c r="AL5" s="97">
        <v>903</v>
      </c>
      <c r="AM5" s="98"/>
      <c r="AN5" s="97">
        <v>716</v>
      </c>
      <c r="AO5" s="98"/>
      <c r="AP5" s="97">
        <v>717</v>
      </c>
      <c r="AQ5" s="98"/>
      <c r="AR5" s="97">
        <v>718</v>
      </c>
      <c r="AS5" s="98"/>
      <c r="AT5" s="97">
        <v>719</v>
      </c>
      <c r="AU5" s="98"/>
      <c r="AV5" s="97">
        <v>720</v>
      </c>
      <c r="AW5" s="98"/>
      <c r="AX5" s="97">
        <v>721</v>
      </c>
      <c r="AY5" s="98"/>
      <c r="AZ5" s="97">
        <v>722</v>
      </c>
      <c r="BA5" s="98"/>
      <c r="BB5" s="97">
        <v>723</v>
      </c>
      <c r="BC5" s="98"/>
      <c r="BD5" s="97">
        <v>724</v>
      </c>
      <c r="BE5" s="98"/>
      <c r="BF5" s="97">
        <v>725</v>
      </c>
      <c r="BG5" s="98"/>
      <c r="BH5" s="97">
        <v>726</v>
      </c>
      <c r="BI5" s="98"/>
      <c r="BJ5" s="97">
        <v>727</v>
      </c>
      <c r="BK5" s="98"/>
      <c r="BL5" s="97">
        <v>728</v>
      </c>
      <c r="BM5" s="98"/>
      <c r="BN5" s="97">
        <v>729</v>
      </c>
      <c r="BO5" s="98"/>
      <c r="BP5" s="97">
        <v>730</v>
      </c>
      <c r="BQ5" s="98"/>
      <c r="BR5" s="97">
        <v>731</v>
      </c>
      <c r="BS5" s="98"/>
      <c r="BT5" s="97">
        <v>732</v>
      </c>
      <c r="BU5" s="98"/>
      <c r="BV5" s="97">
        <v>733</v>
      </c>
      <c r="BW5" s="98"/>
      <c r="BX5" s="97">
        <v>734</v>
      </c>
      <c r="BY5" s="98"/>
      <c r="BZ5" s="97">
        <v>735</v>
      </c>
      <c r="CA5" s="98"/>
      <c r="CB5" s="97">
        <v>736</v>
      </c>
      <c r="CC5" s="98"/>
      <c r="CD5" s="97">
        <v>737</v>
      </c>
      <c r="CE5" s="98"/>
      <c r="CF5" s="97">
        <v>738</v>
      </c>
      <c r="CG5" s="98"/>
      <c r="CH5" s="97">
        <v>739</v>
      </c>
      <c r="CI5" s="98"/>
      <c r="CJ5" s="97">
        <v>740</v>
      </c>
      <c r="CK5" s="98"/>
      <c r="CL5" s="97">
        <v>741</v>
      </c>
      <c r="CM5" s="98"/>
      <c r="CN5" s="97">
        <v>742</v>
      </c>
      <c r="CO5" s="98"/>
      <c r="CP5" s="97">
        <v>743</v>
      </c>
      <c r="CQ5" s="98"/>
      <c r="CR5" s="97">
        <v>744</v>
      </c>
      <c r="CS5" s="98"/>
      <c r="CT5" s="97">
        <v>745</v>
      </c>
      <c r="CU5" s="98"/>
      <c r="CV5" s="97">
        <v>746</v>
      </c>
      <c r="CW5" s="98"/>
      <c r="CX5" s="97">
        <v>747</v>
      </c>
      <c r="CY5" s="98"/>
      <c r="CZ5" s="97">
        <v>748</v>
      </c>
      <c r="DA5" s="98"/>
      <c r="DB5" s="97">
        <v>749</v>
      </c>
      <c r="DC5" s="98"/>
      <c r="DD5" s="97">
        <v>750</v>
      </c>
      <c r="DE5" s="98"/>
      <c r="DF5" s="97">
        <v>751</v>
      </c>
      <c r="DG5" s="98"/>
      <c r="DH5" s="97">
        <v>752</v>
      </c>
      <c r="DI5" s="98"/>
      <c r="DJ5" s="97">
        <v>753</v>
      </c>
      <c r="DK5" s="98"/>
      <c r="DL5" s="97">
        <v>754</v>
      </c>
      <c r="DM5" s="98"/>
      <c r="DN5" s="97">
        <v>755</v>
      </c>
      <c r="DO5" s="98"/>
      <c r="DP5" s="97">
        <v>756</v>
      </c>
      <c r="DQ5" s="98"/>
      <c r="DR5" s="97">
        <v>757</v>
      </c>
      <c r="DS5" s="98"/>
      <c r="DT5" s="97">
        <v>758</v>
      </c>
      <c r="DU5" s="98"/>
      <c r="DV5" s="97">
        <v>759</v>
      </c>
      <c r="DW5" s="98"/>
      <c r="DX5" s="97">
        <v>760</v>
      </c>
      <c r="DY5" s="98"/>
      <c r="DZ5" s="97">
        <v>761</v>
      </c>
      <c r="EA5" s="98"/>
      <c r="EB5" s="97">
        <v>765</v>
      </c>
      <c r="EC5" s="98"/>
      <c r="ED5" s="97">
        <v>766</v>
      </c>
      <c r="EE5" s="98"/>
      <c r="EF5" s="97">
        <v>767</v>
      </c>
      <c r="EG5" s="98"/>
      <c r="EH5" s="97">
        <v>768</v>
      </c>
      <c r="EI5" s="98"/>
      <c r="EJ5" s="97">
        <v>769</v>
      </c>
      <c r="EK5" s="98"/>
      <c r="EL5" s="97">
        <v>770</v>
      </c>
      <c r="EM5" s="98"/>
      <c r="EN5" s="97">
        <v>771</v>
      </c>
      <c r="EO5" s="98"/>
      <c r="EP5" s="97">
        <v>772</v>
      </c>
      <c r="EQ5" s="98"/>
      <c r="ER5" s="97">
        <v>773</v>
      </c>
      <c r="ES5" s="98"/>
      <c r="ET5" s="97">
        <v>774</v>
      </c>
      <c r="EU5" s="98"/>
      <c r="EV5" s="97">
        <v>775</v>
      </c>
      <c r="EW5" s="98"/>
      <c r="EX5" s="97">
        <v>776</v>
      </c>
      <c r="EY5" s="98"/>
      <c r="EZ5" s="97">
        <v>777</v>
      </c>
      <c r="FA5" s="98"/>
      <c r="FB5" s="97">
        <v>778</v>
      </c>
      <c r="FC5" s="98"/>
      <c r="FD5" s="97">
        <v>779</v>
      </c>
      <c r="FE5" s="98"/>
      <c r="FF5" s="97">
        <v>780</v>
      </c>
      <c r="FG5" s="98"/>
      <c r="FH5" s="97">
        <v>781</v>
      </c>
      <c r="FI5" s="98"/>
      <c r="FJ5" s="97">
        <v>782</v>
      </c>
      <c r="FK5" s="98"/>
      <c r="FL5" s="97">
        <v>783</v>
      </c>
      <c r="FM5" s="98"/>
      <c r="FN5" s="97">
        <v>784</v>
      </c>
      <c r="FO5" s="98"/>
      <c r="FP5" s="97">
        <v>785</v>
      </c>
      <c r="FQ5" s="98"/>
      <c r="FR5" s="97">
        <v>904</v>
      </c>
      <c r="FS5" s="98"/>
      <c r="FT5" s="97">
        <v>905</v>
      </c>
      <c r="FU5" s="98"/>
      <c r="FV5" s="97">
        <v>906</v>
      </c>
      <c r="FW5" s="98"/>
      <c r="FX5" s="97">
        <v>90601</v>
      </c>
      <c r="FY5" s="98"/>
      <c r="FZ5" s="97">
        <v>90602</v>
      </c>
      <c r="GA5" s="98"/>
      <c r="GB5" s="97">
        <v>907</v>
      </c>
      <c r="GC5" s="98"/>
      <c r="GD5" s="97">
        <v>90701</v>
      </c>
      <c r="GE5" s="98"/>
      <c r="GF5" s="97">
        <v>90702</v>
      </c>
      <c r="GG5" s="98"/>
      <c r="GH5" s="97">
        <v>786</v>
      </c>
      <c r="GI5" s="98"/>
      <c r="GJ5" s="97">
        <v>789</v>
      </c>
      <c r="GK5" s="98"/>
      <c r="GL5" s="97">
        <v>798</v>
      </c>
      <c r="GM5" s="98"/>
      <c r="GN5" s="97">
        <v>790</v>
      </c>
      <c r="GO5" s="98"/>
      <c r="GP5" s="97">
        <v>791</v>
      </c>
      <c r="GQ5" s="98"/>
      <c r="GR5" s="97">
        <v>792</v>
      </c>
      <c r="GS5" s="98"/>
      <c r="GT5" s="97">
        <v>793</v>
      </c>
      <c r="GU5" s="98"/>
      <c r="GV5" s="97">
        <v>794</v>
      </c>
      <c r="GW5" s="98"/>
      <c r="GX5" s="97">
        <v>795</v>
      </c>
      <c r="GY5" s="98"/>
      <c r="GZ5" s="97">
        <v>796</v>
      </c>
      <c r="HA5" s="98"/>
      <c r="HB5" s="97">
        <v>797</v>
      </c>
      <c r="HC5" s="98"/>
      <c r="HD5" s="97">
        <v>908</v>
      </c>
      <c r="HE5" s="98"/>
      <c r="HF5" s="97">
        <v>909</v>
      </c>
      <c r="HG5" s="98"/>
      <c r="HH5" s="97">
        <v>910</v>
      </c>
      <c r="HI5" s="98"/>
      <c r="HJ5" s="97">
        <v>91001</v>
      </c>
      <c r="HK5" s="98"/>
      <c r="HL5" s="97">
        <v>91002</v>
      </c>
      <c r="HM5" s="98"/>
      <c r="HN5" s="97">
        <v>911</v>
      </c>
      <c r="HO5" s="98"/>
      <c r="HP5" s="97">
        <v>91101</v>
      </c>
      <c r="HQ5" s="98"/>
      <c r="HR5" s="97">
        <v>91102</v>
      </c>
      <c r="HS5" s="98"/>
      <c r="HT5" s="97">
        <v>799</v>
      </c>
      <c r="HU5" s="98"/>
      <c r="HV5" s="97" t="s">
        <v>361</v>
      </c>
      <c r="HW5" s="98"/>
    </row>
    <row r="6" spans="1:232" ht="80.099999999999994" customHeight="1">
      <c r="A6" s="53" t="s">
        <v>141</v>
      </c>
      <c r="B6" s="53" t="s">
        <v>142</v>
      </c>
      <c r="C6" s="53" t="s">
        <v>143</v>
      </c>
      <c r="D6" s="54" t="s">
        <v>9</v>
      </c>
      <c r="E6" s="76" t="s">
        <v>10</v>
      </c>
      <c r="F6" s="54" t="s">
        <v>9</v>
      </c>
      <c r="G6" s="76" t="s">
        <v>10</v>
      </c>
      <c r="H6" s="54" t="s">
        <v>9</v>
      </c>
      <c r="I6" s="76" t="s">
        <v>10</v>
      </c>
      <c r="J6" s="54" t="s">
        <v>9</v>
      </c>
      <c r="K6" s="76" t="s">
        <v>10</v>
      </c>
      <c r="L6" s="54" t="s">
        <v>9</v>
      </c>
      <c r="M6" s="76" t="s">
        <v>10</v>
      </c>
      <c r="N6" s="54" t="s">
        <v>9</v>
      </c>
      <c r="O6" s="76" t="s">
        <v>10</v>
      </c>
      <c r="P6" s="54" t="s">
        <v>9</v>
      </c>
      <c r="Q6" s="76" t="s">
        <v>10</v>
      </c>
      <c r="R6" s="54" t="s">
        <v>9</v>
      </c>
      <c r="S6" s="76" t="s">
        <v>10</v>
      </c>
      <c r="T6" s="54" t="s">
        <v>9</v>
      </c>
      <c r="U6" s="76" t="s">
        <v>10</v>
      </c>
      <c r="V6" s="54" t="s">
        <v>9</v>
      </c>
      <c r="W6" s="76" t="s">
        <v>10</v>
      </c>
      <c r="X6" s="54" t="s">
        <v>9</v>
      </c>
      <c r="Y6" s="76" t="s">
        <v>10</v>
      </c>
      <c r="Z6" s="54" t="s">
        <v>9</v>
      </c>
      <c r="AA6" s="76" t="s">
        <v>10</v>
      </c>
      <c r="AB6" s="54" t="s">
        <v>9</v>
      </c>
      <c r="AC6" s="76" t="s">
        <v>10</v>
      </c>
      <c r="AD6" s="54" t="s">
        <v>9</v>
      </c>
      <c r="AE6" s="76" t="s">
        <v>10</v>
      </c>
      <c r="AF6" s="54" t="s">
        <v>9</v>
      </c>
      <c r="AG6" s="76" t="s">
        <v>10</v>
      </c>
      <c r="AH6" s="54" t="s">
        <v>9</v>
      </c>
      <c r="AI6" s="76" t="s">
        <v>10</v>
      </c>
      <c r="AJ6" s="54" t="s">
        <v>9</v>
      </c>
      <c r="AK6" s="76" t="s">
        <v>10</v>
      </c>
      <c r="AL6" s="54" t="s">
        <v>9</v>
      </c>
      <c r="AM6" s="76" t="s">
        <v>10</v>
      </c>
      <c r="AN6" s="54" t="s">
        <v>9</v>
      </c>
      <c r="AO6" s="76" t="s">
        <v>10</v>
      </c>
      <c r="AP6" s="54" t="s">
        <v>9</v>
      </c>
      <c r="AQ6" s="76" t="s">
        <v>10</v>
      </c>
      <c r="AR6" s="54" t="s">
        <v>9</v>
      </c>
      <c r="AS6" s="76" t="s">
        <v>10</v>
      </c>
      <c r="AT6" s="54" t="s">
        <v>9</v>
      </c>
      <c r="AU6" s="76" t="s">
        <v>10</v>
      </c>
      <c r="AV6" s="54" t="s">
        <v>9</v>
      </c>
      <c r="AW6" s="76" t="s">
        <v>10</v>
      </c>
      <c r="AX6" s="54" t="s">
        <v>9</v>
      </c>
      <c r="AY6" s="76" t="s">
        <v>10</v>
      </c>
      <c r="AZ6" s="54" t="s">
        <v>9</v>
      </c>
      <c r="BA6" s="76" t="s">
        <v>10</v>
      </c>
      <c r="BB6" s="54" t="s">
        <v>9</v>
      </c>
      <c r="BC6" s="76" t="s">
        <v>10</v>
      </c>
      <c r="BD6" s="54" t="s">
        <v>9</v>
      </c>
      <c r="BE6" s="76" t="s">
        <v>10</v>
      </c>
      <c r="BF6" s="54" t="s">
        <v>9</v>
      </c>
      <c r="BG6" s="76" t="s">
        <v>10</v>
      </c>
      <c r="BH6" s="54" t="s">
        <v>9</v>
      </c>
      <c r="BI6" s="76" t="s">
        <v>10</v>
      </c>
      <c r="BJ6" s="54" t="s">
        <v>9</v>
      </c>
      <c r="BK6" s="76" t="s">
        <v>10</v>
      </c>
      <c r="BL6" s="54" t="s">
        <v>9</v>
      </c>
      <c r="BM6" s="76" t="s">
        <v>10</v>
      </c>
      <c r="BN6" s="54" t="s">
        <v>9</v>
      </c>
      <c r="BO6" s="76" t="s">
        <v>10</v>
      </c>
      <c r="BP6" s="54" t="s">
        <v>9</v>
      </c>
      <c r="BQ6" s="76" t="s">
        <v>10</v>
      </c>
      <c r="BR6" s="54" t="s">
        <v>9</v>
      </c>
      <c r="BS6" s="76" t="s">
        <v>10</v>
      </c>
      <c r="BT6" s="54" t="s">
        <v>9</v>
      </c>
      <c r="BU6" s="76" t="s">
        <v>10</v>
      </c>
      <c r="BV6" s="54" t="s">
        <v>9</v>
      </c>
      <c r="BW6" s="76" t="s">
        <v>10</v>
      </c>
      <c r="BX6" s="54" t="s">
        <v>9</v>
      </c>
      <c r="BY6" s="76" t="s">
        <v>10</v>
      </c>
      <c r="BZ6" s="54" t="s">
        <v>9</v>
      </c>
      <c r="CA6" s="76" t="s">
        <v>10</v>
      </c>
      <c r="CB6" s="54" t="s">
        <v>9</v>
      </c>
      <c r="CC6" s="76" t="s">
        <v>10</v>
      </c>
      <c r="CD6" s="54" t="s">
        <v>9</v>
      </c>
      <c r="CE6" s="76" t="s">
        <v>10</v>
      </c>
      <c r="CF6" s="54" t="s">
        <v>9</v>
      </c>
      <c r="CG6" s="76" t="s">
        <v>10</v>
      </c>
      <c r="CH6" s="54" t="s">
        <v>9</v>
      </c>
      <c r="CI6" s="76" t="s">
        <v>10</v>
      </c>
      <c r="CJ6" s="54" t="s">
        <v>9</v>
      </c>
      <c r="CK6" s="76" t="s">
        <v>10</v>
      </c>
      <c r="CL6" s="54" t="s">
        <v>9</v>
      </c>
      <c r="CM6" s="76" t="s">
        <v>10</v>
      </c>
      <c r="CN6" s="54" t="s">
        <v>9</v>
      </c>
      <c r="CO6" s="76" t="s">
        <v>10</v>
      </c>
      <c r="CP6" s="54" t="s">
        <v>9</v>
      </c>
      <c r="CQ6" s="76" t="s">
        <v>10</v>
      </c>
      <c r="CR6" s="54" t="s">
        <v>9</v>
      </c>
      <c r="CS6" s="76" t="s">
        <v>10</v>
      </c>
      <c r="CT6" s="54" t="s">
        <v>9</v>
      </c>
      <c r="CU6" s="76" t="s">
        <v>10</v>
      </c>
      <c r="CV6" s="54" t="s">
        <v>9</v>
      </c>
      <c r="CW6" s="76" t="s">
        <v>10</v>
      </c>
      <c r="CX6" s="54" t="s">
        <v>9</v>
      </c>
      <c r="CY6" s="76" t="s">
        <v>10</v>
      </c>
      <c r="CZ6" s="54" t="s">
        <v>9</v>
      </c>
      <c r="DA6" s="76" t="s">
        <v>10</v>
      </c>
      <c r="DB6" s="54" t="s">
        <v>9</v>
      </c>
      <c r="DC6" s="76" t="s">
        <v>10</v>
      </c>
      <c r="DD6" s="54" t="s">
        <v>9</v>
      </c>
      <c r="DE6" s="76" t="s">
        <v>10</v>
      </c>
      <c r="DF6" s="54" t="s">
        <v>9</v>
      </c>
      <c r="DG6" s="76" t="s">
        <v>10</v>
      </c>
      <c r="DH6" s="54" t="s">
        <v>9</v>
      </c>
      <c r="DI6" s="76" t="s">
        <v>10</v>
      </c>
      <c r="DJ6" s="54" t="s">
        <v>9</v>
      </c>
      <c r="DK6" s="76" t="s">
        <v>10</v>
      </c>
      <c r="DL6" s="54" t="s">
        <v>9</v>
      </c>
      <c r="DM6" s="76" t="s">
        <v>10</v>
      </c>
      <c r="DN6" s="54" t="s">
        <v>9</v>
      </c>
      <c r="DO6" s="76" t="s">
        <v>10</v>
      </c>
      <c r="DP6" s="54" t="s">
        <v>9</v>
      </c>
      <c r="DQ6" s="76" t="s">
        <v>10</v>
      </c>
      <c r="DR6" s="54" t="s">
        <v>9</v>
      </c>
      <c r="DS6" s="76" t="s">
        <v>10</v>
      </c>
      <c r="DT6" s="54" t="s">
        <v>9</v>
      </c>
      <c r="DU6" s="76" t="s">
        <v>10</v>
      </c>
      <c r="DV6" s="54" t="s">
        <v>9</v>
      </c>
      <c r="DW6" s="76" t="s">
        <v>10</v>
      </c>
      <c r="DX6" s="54" t="s">
        <v>9</v>
      </c>
      <c r="DY6" s="76" t="s">
        <v>10</v>
      </c>
      <c r="DZ6" s="54" t="s">
        <v>9</v>
      </c>
      <c r="EA6" s="76" t="s">
        <v>10</v>
      </c>
      <c r="EB6" s="54" t="s">
        <v>9</v>
      </c>
      <c r="EC6" s="76" t="s">
        <v>10</v>
      </c>
      <c r="ED6" s="54" t="s">
        <v>9</v>
      </c>
      <c r="EE6" s="76" t="s">
        <v>10</v>
      </c>
      <c r="EF6" s="54" t="s">
        <v>9</v>
      </c>
      <c r="EG6" s="76" t="s">
        <v>10</v>
      </c>
      <c r="EH6" s="54" t="s">
        <v>9</v>
      </c>
      <c r="EI6" s="76" t="s">
        <v>10</v>
      </c>
      <c r="EJ6" s="54" t="s">
        <v>9</v>
      </c>
      <c r="EK6" s="76" t="s">
        <v>10</v>
      </c>
      <c r="EL6" s="54" t="s">
        <v>9</v>
      </c>
      <c r="EM6" s="76" t="s">
        <v>10</v>
      </c>
      <c r="EN6" s="54" t="s">
        <v>9</v>
      </c>
      <c r="EO6" s="76" t="s">
        <v>10</v>
      </c>
      <c r="EP6" s="54" t="s">
        <v>9</v>
      </c>
      <c r="EQ6" s="76" t="s">
        <v>10</v>
      </c>
      <c r="ER6" s="54" t="s">
        <v>9</v>
      </c>
      <c r="ES6" s="76" t="s">
        <v>10</v>
      </c>
      <c r="ET6" s="54" t="s">
        <v>9</v>
      </c>
      <c r="EU6" s="76" t="s">
        <v>10</v>
      </c>
      <c r="EV6" s="54" t="s">
        <v>9</v>
      </c>
      <c r="EW6" s="76" t="s">
        <v>10</v>
      </c>
      <c r="EX6" s="54" t="s">
        <v>9</v>
      </c>
      <c r="EY6" s="76" t="s">
        <v>10</v>
      </c>
      <c r="EZ6" s="54" t="s">
        <v>9</v>
      </c>
      <c r="FA6" s="76" t="s">
        <v>10</v>
      </c>
      <c r="FB6" s="54" t="s">
        <v>9</v>
      </c>
      <c r="FC6" s="76" t="s">
        <v>10</v>
      </c>
      <c r="FD6" s="54" t="s">
        <v>9</v>
      </c>
      <c r="FE6" s="76" t="s">
        <v>10</v>
      </c>
      <c r="FF6" s="54" t="s">
        <v>9</v>
      </c>
      <c r="FG6" s="76" t="s">
        <v>10</v>
      </c>
      <c r="FH6" s="54" t="s">
        <v>9</v>
      </c>
      <c r="FI6" s="76" t="s">
        <v>10</v>
      </c>
      <c r="FJ6" s="54" t="s">
        <v>9</v>
      </c>
      <c r="FK6" s="76" t="s">
        <v>10</v>
      </c>
      <c r="FL6" s="54" t="s">
        <v>9</v>
      </c>
      <c r="FM6" s="76" t="s">
        <v>10</v>
      </c>
      <c r="FN6" s="54" t="s">
        <v>9</v>
      </c>
      <c r="FO6" s="76" t="s">
        <v>10</v>
      </c>
      <c r="FP6" s="54" t="s">
        <v>9</v>
      </c>
      <c r="FQ6" s="76" t="s">
        <v>10</v>
      </c>
      <c r="FR6" s="54" t="s">
        <v>9</v>
      </c>
      <c r="FS6" s="76" t="s">
        <v>10</v>
      </c>
      <c r="FT6" s="54" t="s">
        <v>9</v>
      </c>
      <c r="FU6" s="76" t="s">
        <v>10</v>
      </c>
      <c r="FV6" s="54" t="s">
        <v>9</v>
      </c>
      <c r="FW6" s="76" t="s">
        <v>10</v>
      </c>
      <c r="FX6" s="54" t="s">
        <v>9</v>
      </c>
      <c r="FY6" s="76" t="s">
        <v>10</v>
      </c>
      <c r="FZ6" s="54" t="s">
        <v>9</v>
      </c>
      <c r="GA6" s="76" t="s">
        <v>10</v>
      </c>
      <c r="GB6" s="54" t="s">
        <v>9</v>
      </c>
      <c r="GC6" s="76" t="s">
        <v>10</v>
      </c>
      <c r="GD6" s="54" t="s">
        <v>9</v>
      </c>
      <c r="GE6" s="76" t="s">
        <v>10</v>
      </c>
      <c r="GF6" s="54" t="s">
        <v>9</v>
      </c>
      <c r="GG6" s="76" t="s">
        <v>10</v>
      </c>
      <c r="GH6" s="54" t="s">
        <v>9</v>
      </c>
      <c r="GI6" s="76" t="s">
        <v>10</v>
      </c>
      <c r="GJ6" s="54" t="s">
        <v>9</v>
      </c>
      <c r="GK6" s="76" t="s">
        <v>10</v>
      </c>
      <c r="GL6" s="54" t="s">
        <v>9</v>
      </c>
      <c r="GM6" s="76" t="s">
        <v>10</v>
      </c>
      <c r="GN6" s="54" t="s">
        <v>9</v>
      </c>
      <c r="GO6" s="76" t="s">
        <v>10</v>
      </c>
      <c r="GP6" s="54" t="s">
        <v>9</v>
      </c>
      <c r="GQ6" s="76" t="s">
        <v>10</v>
      </c>
      <c r="GR6" s="54" t="s">
        <v>9</v>
      </c>
      <c r="GS6" s="76" t="s">
        <v>10</v>
      </c>
      <c r="GT6" s="54" t="s">
        <v>9</v>
      </c>
      <c r="GU6" s="76" t="s">
        <v>10</v>
      </c>
      <c r="GV6" s="54" t="s">
        <v>9</v>
      </c>
      <c r="GW6" s="76" t="s">
        <v>10</v>
      </c>
      <c r="GX6" s="54" t="s">
        <v>9</v>
      </c>
      <c r="GY6" s="76" t="s">
        <v>10</v>
      </c>
      <c r="GZ6" s="54" t="s">
        <v>9</v>
      </c>
      <c r="HA6" s="76" t="s">
        <v>10</v>
      </c>
      <c r="HB6" s="54" t="s">
        <v>9</v>
      </c>
      <c r="HC6" s="76" t="s">
        <v>10</v>
      </c>
      <c r="HD6" s="54" t="s">
        <v>9</v>
      </c>
      <c r="HE6" s="76" t="s">
        <v>10</v>
      </c>
      <c r="HF6" s="54" t="s">
        <v>9</v>
      </c>
      <c r="HG6" s="76" t="s">
        <v>10</v>
      </c>
      <c r="HH6" s="54" t="s">
        <v>9</v>
      </c>
      <c r="HI6" s="76" t="s">
        <v>10</v>
      </c>
      <c r="HJ6" s="54" t="s">
        <v>9</v>
      </c>
      <c r="HK6" s="76" t="s">
        <v>10</v>
      </c>
      <c r="HL6" s="54" t="s">
        <v>9</v>
      </c>
      <c r="HM6" s="76" t="s">
        <v>10</v>
      </c>
      <c r="HN6" s="54" t="s">
        <v>9</v>
      </c>
      <c r="HO6" s="76" t="s">
        <v>10</v>
      </c>
      <c r="HP6" s="54" t="s">
        <v>9</v>
      </c>
      <c r="HQ6" s="76" t="s">
        <v>10</v>
      </c>
      <c r="HR6" s="54" t="s">
        <v>9</v>
      </c>
      <c r="HS6" s="76" t="s">
        <v>10</v>
      </c>
      <c r="HT6" s="54" t="s">
        <v>9</v>
      </c>
      <c r="HU6" s="76" t="s">
        <v>10</v>
      </c>
      <c r="HV6" s="77" t="s">
        <v>9</v>
      </c>
      <c r="HW6" s="77" t="s">
        <v>10</v>
      </c>
      <c r="HX6" s="77" t="s">
        <v>6</v>
      </c>
    </row>
    <row r="7" spans="1:232" ht="12.75" customHeight="1">
      <c r="A7" s="55" t="s">
        <v>146</v>
      </c>
      <c r="B7" s="17">
        <v>1001</v>
      </c>
      <c r="C7" s="56" t="s">
        <v>147</v>
      </c>
      <c r="D7" s="19">
        <v>287778139.70999998</v>
      </c>
      <c r="E7" s="19">
        <v>65611334.310000002</v>
      </c>
      <c r="F7" s="18">
        <v>0</v>
      </c>
      <c r="G7" s="18">
        <v>0</v>
      </c>
      <c r="H7" s="18">
        <v>0</v>
      </c>
      <c r="I7" s="18">
        <v>0</v>
      </c>
      <c r="J7" s="18">
        <v>287778139.70999998</v>
      </c>
      <c r="K7" s="18">
        <v>65611334.310000002</v>
      </c>
      <c r="L7" s="18">
        <v>19370635.68</v>
      </c>
      <c r="M7" s="18">
        <v>7817448.5099999998</v>
      </c>
      <c r="N7" s="18">
        <v>0</v>
      </c>
      <c r="O7" s="18">
        <v>0</v>
      </c>
      <c r="P7" s="18">
        <v>87339.01</v>
      </c>
      <c r="Q7" s="18">
        <v>0</v>
      </c>
      <c r="R7" s="18">
        <v>0</v>
      </c>
      <c r="S7" s="18">
        <v>0</v>
      </c>
      <c r="T7" s="18">
        <v>0</v>
      </c>
      <c r="U7" s="18">
        <v>0</v>
      </c>
      <c r="V7" s="18">
        <v>0</v>
      </c>
      <c r="W7" s="18">
        <v>0</v>
      </c>
      <c r="X7" s="18">
        <v>0</v>
      </c>
      <c r="Y7" s="18">
        <v>0</v>
      </c>
      <c r="Z7" s="18">
        <v>228287975.22999999</v>
      </c>
      <c r="AA7" s="18">
        <v>23576641.489999998</v>
      </c>
      <c r="AB7" s="18">
        <v>0</v>
      </c>
      <c r="AC7" s="18">
        <v>0</v>
      </c>
      <c r="AD7" s="18">
        <v>0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85371476.620000005</v>
      </c>
      <c r="AU7" s="18">
        <v>924955.64</v>
      </c>
      <c r="AV7" s="18">
        <v>424918712.72000003</v>
      </c>
      <c r="AW7" s="18">
        <v>94812464.590000004</v>
      </c>
      <c r="AX7" s="18">
        <v>0</v>
      </c>
      <c r="AY7" s="18">
        <v>0</v>
      </c>
      <c r="AZ7" s="18">
        <v>15219595.449999999</v>
      </c>
      <c r="BA7" s="18">
        <v>377586.4</v>
      </c>
      <c r="BB7" s="18">
        <v>172206.25</v>
      </c>
      <c r="BC7" s="18">
        <v>0</v>
      </c>
      <c r="BD7" s="18">
        <v>0</v>
      </c>
      <c r="BE7" s="18">
        <v>0</v>
      </c>
      <c r="BF7" s="18">
        <v>0</v>
      </c>
      <c r="BG7" s="18">
        <v>0</v>
      </c>
      <c r="BH7" s="18">
        <v>0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2185512.96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  <c r="BV7" s="18">
        <v>154757606.94</v>
      </c>
      <c r="BW7" s="18">
        <v>6001191.2400000002</v>
      </c>
      <c r="BX7" s="18">
        <v>0</v>
      </c>
      <c r="BY7" s="18">
        <v>0</v>
      </c>
      <c r="BZ7" s="18">
        <v>0</v>
      </c>
      <c r="CA7" s="18">
        <v>0</v>
      </c>
      <c r="CB7" s="18">
        <v>7306761.0199999996</v>
      </c>
      <c r="CC7" s="18">
        <v>968636.26</v>
      </c>
      <c r="CD7" s="18">
        <v>0</v>
      </c>
      <c r="CE7" s="18">
        <v>0</v>
      </c>
      <c r="CF7" s="18">
        <v>0</v>
      </c>
      <c r="CG7" s="18">
        <v>0</v>
      </c>
      <c r="CH7" s="18">
        <v>0</v>
      </c>
      <c r="CI7" s="18">
        <v>0</v>
      </c>
      <c r="CJ7" s="18">
        <v>161055198.72</v>
      </c>
      <c r="CK7" s="18">
        <v>47380316.450000003</v>
      </c>
      <c r="CL7" s="18">
        <v>2333600.4300000002</v>
      </c>
      <c r="CM7" s="18">
        <v>613577.9</v>
      </c>
      <c r="CN7" s="18">
        <v>0</v>
      </c>
      <c r="CO7" s="18">
        <v>0</v>
      </c>
      <c r="CP7" s="18">
        <v>0</v>
      </c>
      <c r="CQ7" s="18">
        <v>0</v>
      </c>
      <c r="CR7" s="18">
        <v>0</v>
      </c>
      <c r="CS7" s="18">
        <v>0</v>
      </c>
      <c r="CT7" s="18">
        <v>0</v>
      </c>
      <c r="CU7" s="18">
        <v>0</v>
      </c>
      <c r="CV7" s="18">
        <v>0</v>
      </c>
      <c r="CW7" s="18">
        <v>0</v>
      </c>
      <c r="CX7" s="18">
        <v>0</v>
      </c>
      <c r="CY7" s="18">
        <v>0</v>
      </c>
      <c r="CZ7" s="18">
        <v>0</v>
      </c>
      <c r="DA7" s="18">
        <v>0</v>
      </c>
      <c r="DB7" s="18">
        <v>0</v>
      </c>
      <c r="DC7" s="18">
        <v>0</v>
      </c>
      <c r="DD7" s="18">
        <v>109038611.25999999</v>
      </c>
      <c r="DE7" s="18">
        <v>3432251.76</v>
      </c>
      <c r="DF7" s="18">
        <v>0</v>
      </c>
      <c r="DG7" s="18">
        <v>0</v>
      </c>
      <c r="DH7" s="18">
        <v>0</v>
      </c>
      <c r="DI7" s="18">
        <v>0</v>
      </c>
      <c r="DJ7" s="18">
        <v>0</v>
      </c>
      <c r="DK7" s="18">
        <v>0</v>
      </c>
      <c r="DL7" s="18">
        <v>0</v>
      </c>
      <c r="DM7" s="18">
        <v>0</v>
      </c>
      <c r="DN7" s="18">
        <v>0</v>
      </c>
      <c r="DO7" s="18">
        <v>0</v>
      </c>
      <c r="DP7" s="18">
        <v>0</v>
      </c>
      <c r="DQ7" s="18">
        <v>0</v>
      </c>
      <c r="DR7" s="18">
        <v>0</v>
      </c>
      <c r="DS7" s="18">
        <v>0</v>
      </c>
      <c r="DT7" s="18">
        <v>0</v>
      </c>
      <c r="DU7" s="18">
        <v>0</v>
      </c>
      <c r="DV7" s="18">
        <v>0</v>
      </c>
      <c r="DW7" s="18">
        <v>0</v>
      </c>
      <c r="DX7" s="18">
        <v>0</v>
      </c>
      <c r="DY7" s="18">
        <v>0</v>
      </c>
      <c r="DZ7" s="18">
        <v>0</v>
      </c>
      <c r="EA7" s="18">
        <v>0</v>
      </c>
      <c r="EB7" s="18">
        <v>134472529.25999999</v>
      </c>
      <c r="EC7" s="18">
        <v>1883926.18</v>
      </c>
      <c r="ED7" s="18">
        <v>25489128.219999999</v>
      </c>
      <c r="EE7" s="18">
        <v>0</v>
      </c>
      <c r="EF7" s="18">
        <v>21322677.989999998</v>
      </c>
      <c r="EG7" s="18">
        <v>63138067.960000001</v>
      </c>
      <c r="EH7" s="18">
        <v>4869862.4000000004</v>
      </c>
      <c r="EI7" s="18">
        <v>0</v>
      </c>
      <c r="EJ7" s="18">
        <v>0</v>
      </c>
      <c r="EK7" s="18">
        <v>0</v>
      </c>
      <c r="EL7" s="18">
        <v>0</v>
      </c>
      <c r="EM7" s="18">
        <v>0</v>
      </c>
      <c r="EN7" s="18">
        <v>0</v>
      </c>
      <c r="EO7" s="18">
        <v>0</v>
      </c>
      <c r="EP7" s="18">
        <v>0</v>
      </c>
      <c r="EQ7" s="18">
        <v>0</v>
      </c>
      <c r="ER7" s="18">
        <v>0</v>
      </c>
      <c r="ES7" s="18">
        <v>0</v>
      </c>
      <c r="ET7" s="18">
        <v>0</v>
      </c>
      <c r="EU7" s="18">
        <v>0</v>
      </c>
      <c r="EV7" s="18">
        <v>0</v>
      </c>
      <c r="EW7" s="18">
        <v>0</v>
      </c>
      <c r="EX7" s="18">
        <v>0</v>
      </c>
      <c r="EY7" s="18">
        <v>0</v>
      </c>
      <c r="EZ7" s="18">
        <v>0</v>
      </c>
      <c r="FA7" s="18">
        <v>0</v>
      </c>
      <c r="FB7" s="18">
        <v>0</v>
      </c>
      <c r="FC7" s="18">
        <v>0</v>
      </c>
      <c r="FD7" s="18">
        <v>0</v>
      </c>
      <c r="FE7" s="18">
        <v>0</v>
      </c>
      <c r="FF7" s="18">
        <v>0</v>
      </c>
      <c r="FG7" s="18">
        <v>0</v>
      </c>
      <c r="FH7" s="18">
        <v>0</v>
      </c>
      <c r="FI7" s="18">
        <v>0</v>
      </c>
      <c r="FJ7" s="18">
        <v>0</v>
      </c>
      <c r="FK7" s="18">
        <v>0</v>
      </c>
      <c r="FL7" s="18">
        <v>0</v>
      </c>
      <c r="FM7" s="18">
        <v>0</v>
      </c>
      <c r="FN7" s="18">
        <v>0</v>
      </c>
      <c r="FO7" s="18">
        <v>0</v>
      </c>
      <c r="FP7" s="19">
        <v>0</v>
      </c>
      <c r="FQ7" s="19">
        <v>0</v>
      </c>
      <c r="FR7" s="18">
        <v>0</v>
      </c>
      <c r="FS7" s="18">
        <v>0</v>
      </c>
      <c r="FT7" s="18">
        <v>0</v>
      </c>
      <c r="FU7" s="18">
        <v>0</v>
      </c>
      <c r="FV7" s="19">
        <v>0</v>
      </c>
      <c r="FW7" s="19">
        <v>0</v>
      </c>
      <c r="FX7" s="18">
        <v>0</v>
      </c>
      <c r="FY7" s="18">
        <v>0</v>
      </c>
      <c r="FZ7" s="18">
        <v>0</v>
      </c>
      <c r="GA7" s="18">
        <v>0</v>
      </c>
      <c r="GB7" s="19">
        <v>0</v>
      </c>
      <c r="GC7" s="19">
        <v>0</v>
      </c>
      <c r="GD7" s="18">
        <v>0</v>
      </c>
      <c r="GE7" s="18">
        <v>0</v>
      </c>
      <c r="GF7" s="18">
        <v>0</v>
      </c>
      <c r="GG7" s="18">
        <v>0</v>
      </c>
      <c r="GH7" s="18">
        <v>2020788.95</v>
      </c>
      <c r="GI7" s="18">
        <v>104177.47</v>
      </c>
      <c r="GJ7" s="18">
        <v>0</v>
      </c>
      <c r="GK7" s="18">
        <v>0</v>
      </c>
      <c r="GL7" s="18">
        <v>0</v>
      </c>
      <c r="GM7" s="18">
        <v>0</v>
      </c>
      <c r="GN7" s="18">
        <v>0</v>
      </c>
      <c r="GO7" s="18">
        <v>0</v>
      </c>
      <c r="GP7" s="18">
        <v>0</v>
      </c>
      <c r="GQ7" s="18">
        <v>0</v>
      </c>
      <c r="GR7" s="18">
        <v>0</v>
      </c>
      <c r="GS7" s="18">
        <v>0</v>
      </c>
      <c r="GT7" s="18">
        <v>0</v>
      </c>
      <c r="GU7" s="18">
        <v>0</v>
      </c>
      <c r="GV7" s="18">
        <v>0</v>
      </c>
      <c r="GW7" s="18">
        <v>0</v>
      </c>
      <c r="GX7" s="18">
        <v>0</v>
      </c>
      <c r="GY7" s="18">
        <v>0</v>
      </c>
      <c r="GZ7" s="18">
        <v>0</v>
      </c>
      <c r="HA7" s="18">
        <v>0</v>
      </c>
      <c r="HB7" s="19">
        <v>0</v>
      </c>
      <c r="HC7" s="19">
        <v>0</v>
      </c>
      <c r="HD7" s="18">
        <v>0</v>
      </c>
      <c r="HE7" s="18">
        <v>0</v>
      </c>
      <c r="HF7" s="18">
        <v>0</v>
      </c>
      <c r="HG7" s="18">
        <v>0</v>
      </c>
      <c r="HH7" s="19">
        <v>0</v>
      </c>
      <c r="HI7" s="19">
        <v>0</v>
      </c>
      <c r="HJ7" s="18">
        <v>0</v>
      </c>
      <c r="HK7" s="18">
        <v>0</v>
      </c>
      <c r="HL7" s="18">
        <v>0</v>
      </c>
      <c r="HM7" s="18">
        <v>0</v>
      </c>
      <c r="HN7" s="19">
        <v>0</v>
      </c>
      <c r="HO7" s="19">
        <v>0</v>
      </c>
      <c r="HP7" s="18">
        <v>0</v>
      </c>
      <c r="HQ7" s="18">
        <v>0</v>
      </c>
      <c r="HR7" s="18">
        <v>0</v>
      </c>
      <c r="HS7" s="18">
        <v>0</v>
      </c>
      <c r="HT7" s="18">
        <v>0</v>
      </c>
      <c r="HU7" s="18">
        <v>0</v>
      </c>
      <c r="HV7" s="18">
        <v>1686058358.8200002</v>
      </c>
      <c r="HW7" s="18">
        <v>316642576.16000009</v>
      </c>
      <c r="HX7" s="19">
        <v>2002700934.9800003</v>
      </c>
    </row>
    <row r="8" spans="1:232" ht="12.75" customHeight="1">
      <c r="A8" s="55" t="s">
        <v>149</v>
      </c>
      <c r="B8" s="17">
        <v>1003</v>
      </c>
      <c r="C8" s="56" t="s">
        <v>147</v>
      </c>
      <c r="D8" s="19">
        <v>5963768421.9100008</v>
      </c>
      <c r="E8" s="19">
        <v>0</v>
      </c>
      <c r="F8" s="18">
        <v>1482820143.52</v>
      </c>
      <c r="G8" s="18">
        <v>0</v>
      </c>
      <c r="H8" s="18">
        <v>2565439766.5900002</v>
      </c>
      <c r="I8" s="18">
        <v>0</v>
      </c>
      <c r="J8" s="18">
        <v>1915508511.8000002</v>
      </c>
      <c r="K8" s="18">
        <v>0</v>
      </c>
      <c r="L8" s="18">
        <v>854283000.53999996</v>
      </c>
      <c r="M8" s="18">
        <v>0</v>
      </c>
      <c r="N8" s="18">
        <v>1414899481.9200001</v>
      </c>
      <c r="O8" s="18">
        <v>0</v>
      </c>
      <c r="P8" s="18">
        <v>35920187.200000003</v>
      </c>
      <c r="Q8" s="18">
        <v>0</v>
      </c>
      <c r="R8" s="18">
        <v>2386734.58</v>
      </c>
      <c r="S8" s="18">
        <v>0</v>
      </c>
      <c r="T8" s="18">
        <v>0</v>
      </c>
      <c r="U8" s="18">
        <v>0</v>
      </c>
      <c r="V8" s="18">
        <v>821367.74</v>
      </c>
      <c r="W8" s="18">
        <v>0</v>
      </c>
      <c r="X8" s="18">
        <v>0</v>
      </c>
      <c r="Y8" s="18">
        <v>0</v>
      </c>
      <c r="Z8" s="18">
        <v>394314406.59999996</v>
      </c>
      <c r="AA8" s="18">
        <v>0</v>
      </c>
      <c r="AB8" s="18">
        <v>0</v>
      </c>
      <c r="AC8" s="18">
        <v>0</v>
      </c>
      <c r="AD8" s="18">
        <v>297117399.62</v>
      </c>
      <c r="AE8" s="18">
        <v>0</v>
      </c>
      <c r="AF8" s="18">
        <v>0</v>
      </c>
      <c r="AG8" s="18">
        <v>0</v>
      </c>
      <c r="AH8" s="18">
        <v>0</v>
      </c>
      <c r="AI8" s="18">
        <v>0</v>
      </c>
      <c r="AJ8" s="18">
        <v>4521132705.8800001</v>
      </c>
      <c r="AK8" s="18">
        <v>0</v>
      </c>
      <c r="AL8" s="18">
        <v>0</v>
      </c>
      <c r="AM8" s="18">
        <v>0</v>
      </c>
      <c r="AN8" s="18">
        <v>880450200.75999999</v>
      </c>
      <c r="AO8" s="18">
        <v>0</v>
      </c>
      <c r="AP8" s="18">
        <v>3038666572.04</v>
      </c>
      <c r="AQ8" s="18">
        <v>0</v>
      </c>
      <c r="AR8" s="18">
        <v>365104.58</v>
      </c>
      <c r="AS8" s="18">
        <v>0</v>
      </c>
      <c r="AT8" s="18">
        <v>138951894.07999998</v>
      </c>
      <c r="AU8" s="18">
        <v>0</v>
      </c>
      <c r="AV8" s="18">
        <v>323537372.22000003</v>
      </c>
      <c r="AW8" s="18">
        <v>0</v>
      </c>
      <c r="AX8" s="18">
        <v>98411.350000000093</v>
      </c>
      <c r="AY8" s="18">
        <v>0</v>
      </c>
      <c r="AZ8" s="18">
        <v>0</v>
      </c>
      <c r="BA8" s="18">
        <v>0</v>
      </c>
      <c r="BB8" s="18">
        <v>61582984.390000001</v>
      </c>
      <c r="BC8" s="18">
        <v>0</v>
      </c>
      <c r="BD8" s="18">
        <v>355663062.04999769</v>
      </c>
      <c r="BE8" s="18">
        <v>0</v>
      </c>
      <c r="BF8" s="18">
        <v>0</v>
      </c>
      <c r="BG8" s="18">
        <v>0</v>
      </c>
      <c r="BH8" s="18">
        <v>30089358.760000002</v>
      </c>
      <c r="BI8" s="18">
        <v>0</v>
      </c>
      <c r="BJ8" s="18">
        <v>26815132.829999998</v>
      </c>
      <c r="BK8" s="18">
        <v>0</v>
      </c>
      <c r="BL8" s="18">
        <v>37079866.579999998</v>
      </c>
      <c r="BM8" s="18">
        <v>0</v>
      </c>
      <c r="BN8" s="18">
        <v>0</v>
      </c>
      <c r="BO8" s="18">
        <v>0</v>
      </c>
      <c r="BP8" s="18">
        <v>6045640.0099999998</v>
      </c>
      <c r="BQ8" s="18">
        <v>0</v>
      </c>
      <c r="BR8" s="18">
        <v>777328.87</v>
      </c>
      <c r="BS8" s="18">
        <v>0</v>
      </c>
      <c r="BT8" s="18">
        <v>0</v>
      </c>
      <c r="BU8" s="18">
        <v>0</v>
      </c>
      <c r="BV8" s="18">
        <v>174639052.03</v>
      </c>
      <c r="BW8" s="18">
        <v>0</v>
      </c>
      <c r="BX8" s="18">
        <v>0</v>
      </c>
      <c r="BY8" s="18">
        <v>0</v>
      </c>
      <c r="BZ8" s="18">
        <v>0</v>
      </c>
      <c r="CA8" s="18">
        <v>0</v>
      </c>
      <c r="CB8" s="18">
        <v>12125658.09</v>
      </c>
      <c r="CC8" s="18">
        <v>0</v>
      </c>
      <c r="CD8" s="18">
        <v>0</v>
      </c>
      <c r="CE8" s="18">
        <v>0</v>
      </c>
      <c r="CF8" s="18">
        <v>0</v>
      </c>
      <c r="CG8" s="18">
        <v>0</v>
      </c>
      <c r="CH8" s="18">
        <v>0</v>
      </c>
      <c r="CI8" s="18">
        <v>0</v>
      </c>
      <c r="CJ8" s="18">
        <v>0</v>
      </c>
      <c r="CK8" s="18">
        <v>0</v>
      </c>
      <c r="CL8" s="18">
        <v>0</v>
      </c>
      <c r="CM8" s="18">
        <v>0</v>
      </c>
      <c r="CN8" s="18">
        <v>0</v>
      </c>
      <c r="CO8" s="18">
        <v>0</v>
      </c>
      <c r="CP8" s="18">
        <v>0</v>
      </c>
      <c r="CQ8" s="18">
        <v>0</v>
      </c>
      <c r="CR8" s="18">
        <v>0</v>
      </c>
      <c r="CS8" s="18">
        <v>0</v>
      </c>
      <c r="CT8" s="18">
        <v>0</v>
      </c>
      <c r="CU8" s="18">
        <v>0</v>
      </c>
      <c r="CV8" s="18">
        <v>0</v>
      </c>
      <c r="CW8" s="18">
        <v>0</v>
      </c>
      <c r="CX8" s="18">
        <v>0</v>
      </c>
      <c r="CY8" s="18">
        <v>0</v>
      </c>
      <c r="CZ8" s="18">
        <v>325740368.94999999</v>
      </c>
      <c r="DA8" s="18">
        <v>0</v>
      </c>
      <c r="DB8" s="18">
        <v>0</v>
      </c>
      <c r="DC8" s="18">
        <v>0</v>
      </c>
      <c r="DD8" s="18">
        <v>122759033.08</v>
      </c>
      <c r="DE8" s="18">
        <v>0</v>
      </c>
      <c r="DF8" s="18">
        <v>0</v>
      </c>
      <c r="DG8" s="18">
        <v>0</v>
      </c>
      <c r="DH8" s="18">
        <v>0</v>
      </c>
      <c r="DI8" s="18">
        <v>0</v>
      </c>
      <c r="DJ8" s="18">
        <v>0</v>
      </c>
      <c r="DK8" s="18">
        <v>0</v>
      </c>
      <c r="DL8" s="18">
        <v>0</v>
      </c>
      <c r="DM8" s="18">
        <v>0</v>
      </c>
      <c r="DN8" s="18">
        <v>12797933.68</v>
      </c>
      <c r="DO8" s="18">
        <v>0</v>
      </c>
      <c r="DP8" s="18">
        <v>0</v>
      </c>
      <c r="DQ8" s="18">
        <v>0</v>
      </c>
      <c r="DR8" s="18">
        <v>0</v>
      </c>
      <c r="DS8" s="18">
        <v>0</v>
      </c>
      <c r="DT8" s="18">
        <v>0</v>
      </c>
      <c r="DU8" s="18">
        <v>0</v>
      </c>
      <c r="DV8" s="18">
        <v>43655773.780000001</v>
      </c>
      <c r="DW8" s="18">
        <v>0</v>
      </c>
      <c r="DX8" s="18">
        <v>18269113.34</v>
      </c>
      <c r="DY8" s="18">
        <v>0</v>
      </c>
      <c r="DZ8" s="18">
        <v>0</v>
      </c>
      <c r="EA8" s="18">
        <v>0</v>
      </c>
      <c r="EB8" s="18">
        <v>3078356139.3600001</v>
      </c>
      <c r="EC8" s="18">
        <v>0</v>
      </c>
      <c r="ED8" s="18">
        <v>14189598.73</v>
      </c>
      <c r="EE8" s="18">
        <v>0</v>
      </c>
      <c r="EF8" s="18">
        <v>313271003.60000002</v>
      </c>
      <c r="EG8" s="18">
        <v>0</v>
      </c>
      <c r="EH8" s="18">
        <v>217166986.84</v>
      </c>
      <c r="EI8" s="18">
        <v>0</v>
      </c>
      <c r="EJ8" s="18">
        <v>0</v>
      </c>
      <c r="EK8" s="18">
        <v>0</v>
      </c>
      <c r="EL8" s="18">
        <v>0</v>
      </c>
      <c r="EM8" s="18">
        <v>0</v>
      </c>
      <c r="EN8" s="18">
        <v>95693683.230000004</v>
      </c>
      <c r="EO8" s="18">
        <v>0</v>
      </c>
      <c r="EP8" s="18">
        <v>0</v>
      </c>
      <c r="EQ8" s="18">
        <v>0</v>
      </c>
      <c r="ER8" s="18">
        <v>109647.14</v>
      </c>
      <c r="ES8" s="18">
        <v>0</v>
      </c>
      <c r="ET8" s="18">
        <v>0</v>
      </c>
      <c r="EU8" s="18">
        <v>0</v>
      </c>
      <c r="EV8" s="18">
        <v>0</v>
      </c>
      <c r="EW8" s="18">
        <v>0</v>
      </c>
      <c r="EX8" s="18">
        <v>2099367.9499999997</v>
      </c>
      <c r="EY8" s="18">
        <v>0</v>
      </c>
      <c r="EZ8" s="18">
        <v>180135444.68000001</v>
      </c>
      <c r="FA8" s="18">
        <v>0</v>
      </c>
      <c r="FB8" s="18">
        <v>61916.5</v>
      </c>
      <c r="FC8" s="18">
        <v>0</v>
      </c>
      <c r="FD8" s="18">
        <v>6973515.6899999995</v>
      </c>
      <c r="FE8" s="18">
        <v>0</v>
      </c>
      <c r="FF8" s="18">
        <v>1444739.79</v>
      </c>
      <c r="FG8" s="18">
        <v>0</v>
      </c>
      <c r="FH8" s="18">
        <v>0</v>
      </c>
      <c r="FI8" s="18">
        <v>0</v>
      </c>
      <c r="FJ8" s="18">
        <v>1586909.19</v>
      </c>
      <c r="FK8" s="18">
        <v>0</v>
      </c>
      <c r="FL8" s="18">
        <v>809957.48</v>
      </c>
      <c r="FM8" s="18">
        <v>0</v>
      </c>
      <c r="FN8" s="18">
        <v>325324921.21999991</v>
      </c>
      <c r="FO8" s="18">
        <v>0</v>
      </c>
      <c r="FP8" s="19">
        <v>4833268535.4599991</v>
      </c>
      <c r="FQ8" s="19">
        <v>0</v>
      </c>
      <c r="FR8" s="18">
        <v>2832792.12</v>
      </c>
      <c r="FS8" s="18">
        <v>0</v>
      </c>
      <c r="FT8" s="18">
        <v>734323.58000000007</v>
      </c>
      <c r="FU8" s="18">
        <v>0</v>
      </c>
      <c r="FV8" s="19">
        <v>1696704823.27</v>
      </c>
      <c r="FW8" s="19">
        <v>0</v>
      </c>
      <c r="FX8" s="18">
        <v>145780239.28</v>
      </c>
      <c r="FY8" s="18">
        <v>0</v>
      </c>
      <c r="FZ8" s="18">
        <v>1550924583.99</v>
      </c>
      <c r="GA8" s="18">
        <v>0</v>
      </c>
      <c r="GB8" s="19">
        <v>3132996596.4899993</v>
      </c>
      <c r="GC8" s="19">
        <v>0</v>
      </c>
      <c r="GD8" s="18">
        <v>797138473.13999987</v>
      </c>
      <c r="GE8" s="18">
        <v>0</v>
      </c>
      <c r="GF8" s="18">
        <v>2335858123.3499994</v>
      </c>
      <c r="GG8" s="18">
        <v>0</v>
      </c>
      <c r="GH8" s="18">
        <v>76244884.619999245</v>
      </c>
      <c r="GI8" s="18">
        <v>0</v>
      </c>
      <c r="GJ8" s="18">
        <v>0</v>
      </c>
      <c r="GK8" s="18">
        <v>0</v>
      </c>
      <c r="GL8" s="18">
        <v>0</v>
      </c>
      <c r="GM8" s="18">
        <v>0</v>
      </c>
      <c r="GN8" s="18">
        <v>0</v>
      </c>
      <c r="GO8" s="18">
        <v>0</v>
      </c>
      <c r="GP8" s="18">
        <v>0</v>
      </c>
      <c r="GQ8" s="18">
        <v>0</v>
      </c>
      <c r="GR8" s="18">
        <v>0</v>
      </c>
      <c r="GS8" s="18">
        <v>0</v>
      </c>
      <c r="GT8" s="18">
        <v>0</v>
      </c>
      <c r="GU8" s="18">
        <v>0</v>
      </c>
      <c r="GV8" s="18">
        <v>0</v>
      </c>
      <c r="GW8" s="18">
        <v>0</v>
      </c>
      <c r="GX8" s="18">
        <v>0</v>
      </c>
      <c r="GY8" s="18">
        <v>0</v>
      </c>
      <c r="GZ8" s="18">
        <v>0</v>
      </c>
      <c r="HA8" s="18">
        <v>0</v>
      </c>
      <c r="HB8" s="19">
        <v>0</v>
      </c>
      <c r="HC8" s="19">
        <v>0</v>
      </c>
      <c r="HD8" s="18">
        <v>0</v>
      </c>
      <c r="HE8" s="18">
        <v>0</v>
      </c>
      <c r="HF8" s="18">
        <v>0</v>
      </c>
      <c r="HG8" s="18">
        <v>0</v>
      </c>
      <c r="HH8" s="19">
        <v>0</v>
      </c>
      <c r="HI8" s="19">
        <v>0</v>
      </c>
      <c r="HJ8" s="18">
        <v>0</v>
      </c>
      <c r="HK8" s="18">
        <v>0</v>
      </c>
      <c r="HL8" s="18">
        <v>0</v>
      </c>
      <c r="HM8" s="18">
        <v>0</v>
      </c>
      <c r="HN8" s="19">
        <v>0</v>
      </c>
      <c r="HO8" s="19">
        <v>0</v>
      </c>
      <c r="HP8" s="18">
        <v>0</v>
      </c>
      <c r="HQ8" s="18">
        <v>0</v>
      </c>
      <c r="HR8" s="18">
        <v>0</v>
      </c>
      <c r="HS8" s="18">
        <v>0</v>
      </c>
      <c r="HT8" s="18">
        <v>0</v>
      </c>
      <c r="HU8" s="18">
        <v>0</v>
      </c>
      <c r="HV8" s="18">
        <v>28241490818.940002</v>
      </c>
      <c r="HW8" s="18">
        <v>0</v>
      </c>
      <c r="HX8" s="19">
        <v>28241490818.940002</v>
      </c>
    </row>
    <row r="9" spans="1:232" ht="12.75" customHeight="1">
      <c r="A9" s="55" t="s">
        <v>151</v>
      </c>
      <c r="B9" s="17">
        <v>1004</v>
      </c>
      <c r="C9" s="56" t="s">
        <v>147</v>
      </c>
      <c r="D9" s="19">
        <v>6503383338.6449995</v>
      </c>
      <c r="E9" s="19">
        <v>2649893.89</v>
      </c>
      <c r="F9" s="18">
        <v>2054710934.1999996</v>
      </c>
      <c r="G9" s="18">
        <v>0</v>
      </c>
      <c r="H9" s="18">
        <v>2419646546.2610002</v>
      </c>
      <c r="I9" s="18">
        <v>0</v>
      </c>
      <c r="J9" s="18">
        <v>2029025858.1839995</v>
      </c>
      <c r="K9" s="18">
        <v>2649893.89</v>
      </c>
      <c r="L9" s="18">
        <v>600423314.76999998</v>
      </c>
      <c r="M9" s="18">
        <v>0</v>
      </c>
      <c r="N9" s="18">
        <v>1143062078.27</v>
      </c>
      <c r="O9" s="18">
        <v>0</v>
      </c>
      <c r="P9" s="18">
        <v>7370887.1200000001</v>
      </c>
      <c r="Q9" s="18">
        <v>0</v>
      </c>
      <c r="R9" s="18">
        <v>0</v>
      </c>
      <c r="S9" s="18">
        <v>0</v>
      </c>
      <c r="T9" s="18">
        <v>0</v>
      </c>
      <c r="U9" s="18">
        <v>0</v>
      </c>
      <c r="V9" s="18">
        <v>407231.22</v>
      </c>
      <c r="W9" s="18">
        <v>0</v>
      </c>
      <c r="X9" s="18">
        <v>0</v>
      </c>
      <c r="Y9" s="18">
        <v>0</v>
      </c>
      <c r="Z9" s="18">
        <v>600835115.04999995</v>
      </c>
      <c r="AA9" s="18">
        <v>0</v>
      </c>
      <c r="AB9" s="18">
        <v>0</v>
      </c>
      <c r="AC9" s="18">
        <v>0</v>
      </c>
      <c r="AD9" s="18">
        <v>341760174.95999998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18">
        <v>12545811495.010002</v>
      </c>
      <c r="AK9" s="18">
        <v>0</v>
      </c>
      <c r="AL9" s="18">
        <v>246887863.61000001</v>
      </c>
      <c r="AM9" s="18">
        <v>0</v>
      </c>
      <c r="AN9" s="18">
        <v>1312582004.3200002</v>
      </c>
      <c r="AO9" s="18">
        <v>0</v>
      </c>
      <c r="AP9" s="18">
        <v>8274364814.9800005</v>
      </c>
      <c r="AQ9" s="18">
        <v>0</v>
      </c>
      <c r="AR9" s="18">
        <v>14765678.93</v>
      </c>
      <c r="AS9" s="18">
        <v>0</v>
      </c>
      <c r="AT9" s="18">
        <v>158076546.03</v>
      </c>
      <c r="AU9" s="18">
        <v>0</v>
      </c>
      <c r="AV9" s="18">
        <v>161809919.89999998</v>
      </c>
      <c r="AW9" s="18">
        <v>0</v>
      </c>
      <c r="AX9" s="18">
        <v>214462.76</v>
      </c>
      <c r="AY9" s="18">
        <v>0</v>
      </c>
      <c r="AZ9" s="18">
        <v>0</v>
      </c>
      <c r="BA9" s="18">
        <v>0</v>
      </c>
      <c r="BB9" s="18">
        <v>4758983.1399999997</v>
      </c>
      <c r="BC9" s="18">
        <v>0</v>
      </c>
      <c r="BD9" s="18">
        <v>234002556.83000001</v>
      </c>
      <c r="BE9" s="18">
        <v>0</v>
      </c>
      <c r="BF9" s="18">
        <v>0</v>
      </c>
      <c r="BG9" s="18">
        <v>0</v>
      </c>
      <c r="BH9" s="18">
        <v>118716801.63000001</v>
      </c>
      <c r="BI9" s="18">
        <v>0</v>
      </c>
      <c r="BJ9" s="18">
        <v>11109063.9</v>
      </c>
      <c r="BK9" s="18">
        <v>0</v>
      </c>
      <c r="BL9" s="18">
        <v>21734110.700000003</v>
      </c>
      <c r="BM9" s="18">
        <v>0</v>
      </c>
      <c r="BN9" s="18">
        <v>13188998.520000001</v>
      </c>
      <c r="BO9" s="18">
        <v>0</v>
      </c>
      <c r="BP9" s="18">
        <v>24866668.789999999</v>
      </c>
      <c r="BQ9" s="18">
        <v>0</v>
      </c>
      <c r="BR9" s="18">
        <v>1390044.68</v>
      </c>
      <c r="BS9" s="18">
        <v>0</v>
      </c>
      <c r="BT9" s="18">
        <v>0</v>
      </c>
      <c r="BU9" s="18">
        <v>0</v>
      </c>
      <c r="BV9" s="18">
        <v>98716975</v>
      </c>
      <c r="BW9" s="18">
        <v>0</v>
      </c>
      <c r="BX9" s="18">
        <v>392706.11000000004</v>
      </c>
      <c r="BY9" s="18">
        <v>0</v>
      </c>
      <c r="BZ9" s="18">
        <v>0</v>
      </c>
      <c r="CA9" s="18">
        <v>0</v>
      </c>
      <c r="CB9" s="18">
        <v>0</v>
      </c>
      <c r="CC9" s="18">
        <v>0</v>
      </c>
      <c r="CD9" s="18">
        <v>0</v>
      </c>
      <c r="CE9" s="18">
        <v>0</v>
      </c>
      <c r="CF9" s="18">
        <v>0</v>
      </c>
      <c r="CG9" s="18">
        <v>0</v>
      </c>
      <c r="CH9" s="18">
        <v>0</v>
      </c>
      <c r="CI9" s="18">
        <v>0</v>
      </c>
      <c r="CJ9" s="18">
        <v>0</v>
      </c>
      <c r="CK9" s="18">
        <v>0</v>
      </c>
      <c r="CL9" s="18">
        <v>0</v>
      </c>
      <c r="CM9" s="18">
        <v>0</v>
      </c>
      <c r="CN9" s="18">
        <v>0</v>
      </c>
      <c r="CO9" s="18">
        <v>0</v>
      </c>
      <c r="CP9" s="18">
        <v>0</v>
      </c>
      <c r="CQ9" s="18">
        <v>0</v>
      </c>
      <c r="CR9" s="18">
        <v>0</v>
      </c>
      <c r="CS9" s="18">
        <v>0</v>
      </c>
      <c r="CT9" s="18">
        <v>0</v>
      </c>
      <c r="CU9" s="18">
        <v>0</v>
      </c>
      <c r="CV9" s="18">
        <v>0</v>
      </c>
      <c r="CW9" s="18">
        <v>0</v>
      </c>
      <c r="CX9" s="18">
        <v>0</v>
      </c>
      <c r="CY9" s="18">
        <v>0</v>
      </c>
      <c r="CZ9" s="18">
        <v>0</v>
      </c>
      <c r="DA9" s="18">
        <v>0</v>
      </c>
      <c r="DB9" s="18">
        <v>0</v>
      </c>
      <c r="DC9" s="18">
        <v>0</v>
      </c>
      <c r="DD9" s="18">
        <v>392914112.11000001</v>
      </c>
      <c r="DE9" s="18">
        <v>0</v>
      </c>
      <c r="DF9" s="18">
        <v>0</v>
      </c>
      <c r="DG9" s="18">
        <v>0</v>
      </c>
      <c r="DH9" s="18">
        <v>0</v>
      </c>
      <c r="DI9" s="18">
        <v>0</v>
      </c>
      <c r="DJ9" s="18">
        <v>0</v>
      </c>
      <c r="DK9" s="18">
        <v>0</v>
      </c>
      <c r="DL9" s="18">
        <v>0</v>
      </c>
      <c r="DM9" s="18">
        <v>0</v>
      </c>
      <c r="DN9" s="18">
        <v>0</v>
      </c>
      <c r="DO9" s="18">
        <v>0</v>
      </c>
      <c r="DP9" s="18">
        <v>0</v>
      </c>
      <c r="DQ9" s="18">
        <v>0</v>
      </c>
      <c r="DR9" s="18">
        <v>0</v>
      </c>
      <c r="DS9" s="18">
        <v>0</v>
      </c>
      <c r="DT9" s="18">
        <v>0</v>
      </c>
      <c r="DU9" s="18">
        <v>0</v>
      </c>
      <c r="DV9" s="18">
        <v>18755715.399999999</v>
      </c>
      <c r="DW9" s="18">
        <v>0</v>
      </c>
      <c r="DX9" s="18">
        <v>3622865.59</v>
      </c>
      <c r="DY9" s="18">
        <v>0</v>
      </c>
      <c r="DZ9" s="18">
        <v>0</v>
      </c>
      <c r="EA9" s="18">
        <v>0</v>
      </c>
      <c r="EB9" s="18">
        <v>1051653692.01</v>
      </c>
      <c r="EC9" s="18">
        <v>0</v>
      </c>
      <c r="ED9" s="18">
        <v>133776314.98999999</v>
      </c>
      <c r="EE9" s="18">
        <v>0</v>
      </c>
      <c r="EF9" s="18">
        <v>99558942.74000001</v>
      </c>
      <c r="EG9" s="18">
        <v>4643841.2</v>
      </c>
      <c r="EH9" s="18">
        <v>228207885.63000003</v>
      </c>
      <c r="EI9" s="18">
        <v>0</v>
      </c>
      <c r="EJ9" s="18">
        <v>0</v>
      </c>
      <c r="EK9" s="18">
        <v>0</v>
      </c>
      <c r="EL9" s="18">
        <v>0</v>
      </c>
      <c r="EM9" s="18">
        <v>0</v>
      </c>
      <c r="EN9" s="18">
        <v>132853006.97</v>
      </c>
      <c r="EO9" s="18">
        <v>0</v>
      </c>
      <c r="EP9" s="18">
        <v>0</v>
      </c>
      <c r="EQ9" s="18">
        <v>0</v>
      </c>
      <c r="ER9" s="18">
        <v>2492.3000000000002</v>
      </c>
      <c r="ES9" s="18">
        <v>0</v>
      </c>
      <c r="ET9" s="18">
        <v>0</v>
      </c>
      <c r="EU9" s="18">
        <v>0</v>
      </c>
      <c r="EV9" s="18">
        <v>0</v>
      </c>
      <c r="EW9" s="18">
        <v>0</v>
      </c>
      <c r="EX9" s="18">
        <v>2398169.54</v>
      </c>
      <c r="EY9" s="18">
        <v>0</v>
      </c>
      <c r="EZ9" s="18">
        <v>52781744.100000001</v>
      </c>
      <c r="FA9" s="18">
        <v>0</v>
      </c>
      <c r="FB9" s="18">
        <v>29595284.539999999</v>
      </c>
      <c r="FC9" s="18">
        <v>0</v>
      </c>
      <c r="FD9" s="18">
        <v>58308767.699999996</v>
      </c>
      <c r="FE9" s="18">
        <v>0</v>
      </c>
      <c r="FF9" s="18">
        <v>0</v>
      </c>
      <c r="FG9" s="18">
        <v>0</v>
      </c>
      <c r="FH9" s="18">
        <v>0</v>
      </c>
      <c r="FI9" s="18">
        <v>0</v>
      </c>
      <c r="FJ9" s="18">
        <v>0</v>
      </c>
      <c r="FK9" s="18">
        <v>0</v>
      </c>
      <c r="FL9" s="18">
        <v>51446.86</v>
      </c>
      <c r="FM9" s="18">
        <v>0</v>
      </c>
      <c r="FN9" s="18">
        <v>0</v>
      </c>
      <c r="FO9" s="18">
        <v>0</v>
      </c>
      <c r="FP9" s="19">
        <v>62871047766.790001</v>
      </c>
      <c r="FQ9" s="19">
        <v>0</v>
      </c>
      <c r="FR9" s="18">
        <v>0</v>
      </c>
      <c r="FS9" s="18">
        <v>0</v>
      </c>
      <c r="FT9" s="18">
        <v>15938018.07</v>
      </c>
      <c r="FU9" s="18">
        <v>0</v>
      </c>
      <c r="FV9" s="19">
        <v>19679713833.159164</v>
      </c>
      <c r="FW9" s="19">
        <v>0</v>
      </c>
      <c r="FX9" s="18">
        <v>3771014156.7093835</v>
      </c>
      <c r="FY9" s="18">
        <v>0</v>
      </c>
      <c r="FZ9" s="18">
        <v>15908699676.44978</v>
      </c>
      <c r="GA9" s="18">
        <v>0</v>
      </c>
      <c r="GB9" s="19">
        <v>43175395915.560837</v>
      </c>
      <c r="GC9" s="19">
        <v>0</v>
      </c>
      <c r="GD9" s="18">
        <v>11347017143.940216</v>
      </c>
      <c r="GE9" s="18">
        <v>0</v>
      </c>
      <c r="GF9" s="18">
        <v>31828378771.620621</v>
      </c>
      <c r="GG9" s="18">
        <v>0</v>
      </c>
      <c r="GH9" s="18">
        <v>263818886.66</v>
      </c>
      <c r="GI9" s="18">
        <v>0</v>
      </c>
      <c r="GJ9" s="18">
        <v>0</v>
      </c>
      <c r="GK9" s="18">
        <v>0</v>
      </c>
      <c r="GL9" s="18">
        <v>0</v>
      </c>
      <c r="GM9" s="18">
        <v>0</v>
      </c>
      <c r="GN9" s="18">
        <v>0</v>
      </c>
      <c r="GO9" s="18">
        <v>0</v>
      </c>
      <c r="GP9" s="18">
        <v>0</v>
      </c>
      <c r="GQ9" s="18">
        <v>0</v>
      </c>
      <c r="GR9" s="18">
        <v>0</v>
      </c>
      <c r="GS9" s="18">
        <v>0</v>
      </c>
      <c r="GT9" s="18">
        <v>0</v>
      </c>
      <c r="GU9" s="18">
        <v>0</v>
      </c>
      <c r="GV9" s="18">
        <v>0</v>
      </c>
      <c r="GW9" s="18">
        <v>0</v>
      </c>
      <c r="GX9" s="18">
        <v>0</v>
      </c>
      <c r="GY9" s="18">
        <v>0</v>
      </c>
      <c r="GZ9" s="18">
        <v>0</v>
      </c>
      <c r="HA9" s="18">
        <v>0</v>
      </c>
      <c r="HB9" s="19">
        <v>0</v>
      </c>
      <c r="HC9" s="19">
        <v>0</v>
      </c>
      <c r="HD9" s="18">
        <v>0</v>
      </c>
      <c r="HE9" s="18">
        <v>0</v>
      </c>
      <c r="HF9" s="18">
        <v>0</v>
      </c>
      <c r="HG9" s="18">
        <v>0</v>
      </c>
      <c r="HH9" s="19">
        <v>0</v>
      </c>
      <c r="HI9" s="19">
        <v>0</v>
      </c>
      <c r="HJ9" s="18">
        <v>0</v>
      </c>
      <c r="HK9" s="18">
        <v>0</v>
      </c>
      <c r="HL9" s="18">
        <v>0</v>
      </c>
      <c r="HM9" s="18">
        <v>0</v>
      </c>
      <c r="HN9" s="19">
        <v>0</v>
      </c>
      <c r="HO9" s="19">
        <v>0</v>
      </c>
      <c r="HP9" s="18">
        <v>0</v>
      </c>
      <c r="HQ9" s="18">
        <v>0</v>
      </c>
      <c r="HR9" s="18">
        <v>0</v>
      </c>
      <c r="HS9" s="18">
        <v>0</v>
      </c>
      <c r="HT9" s="18">
        <v>0</v>
      </c>
      <c r="HU9" s="18">
        <v>0</v>
      </c>
      <c r="HV9" s="18">
        <v>97779978928.805054</v>
      </c>
      <c r="HW9" s="18">
        <v>7293735.0899999999</v>
      </c>
      <c r="HX9" s="19">
        <v>97787272663.89505</v>
      </c>
    </row>
    <row r="10" spans="1:232" ht="12.75" customHeight="1">
      <c r="A10" s="55" t="s">
        <v>153</v>
      </c>
      <c r="B10" s="17">
        <v>1005</v>
      </c>
      <c r="C10" s="56" t="s">
        <v>147</v>
      </c>
      <c r="D10" s="19">
        <v>11123488133.959999</v>
      </c>
      <c r="E10" s="19">
        <v>2418832092.250001</v>
      </c>
      <c r="F10" s="18">
        <v>2400058114.3526545</v>
      </c>
      <c r="G10" s="18">
        <v>511226053.88644248</v>
      </c>
      <c r="H10" s="18">
        <v>4313159524.8277664</v>
      </c>
      <c r="I10" s="18">
        <v>926303747.34099615</v>
      </c>
      <c r="J10" s="18">
        <v>4410270494.7795801</v>
      </c>
      <c r="K10" s="18">
        <v>981302291.02256203</v>
      </c>
      <c r="L10" s="18">
        <v>177343780.81999999</v>
      </c>
      <c r="M10" s="18">
        <v>4289702.59</v>
      </c>
      <c r="N10" s="18">
        <v>1437179113.5000501</v>
      </c>
      <c r="O10" s="18">
        <v>0</v>
      </c>
      <c r="P10" s="18">
        <v>59550396.399999999</v>
      </c>
      <c r="Q10" s="18">
        <v>0</v>
      </c>
      <c r="R10" s="18">
        <v>8250413.6600000001</v>
      </c>
      <c r="S10" s="18">
        <v>33868283.479999997</v>
      </c>
      <c r="T10" s="18">
        <v>0</v>
      </c>
      <c r="U10" s="18">
        <v>0</v>
      </c>
      <c r="V10" s="18">
        <v>2371917.16</v>
      </c>
      <c r="W10" s="18">
        <v>0</v>
      </c>
      <c r="X10" s="18">
        <v>0</v>
      </c>
      <c r="Y10" s="18">
        <v>0</v>
      </c>
      <c r="Z10" s="18">
        <v>1363222747.75001</v>
      </c>
      <c r="AA10" s="18">
        <v>123525473.54000001</v>
      </c>
      <c r="AB10" s="18">
        <v>636903.49</v>
      </c>
      <c r="AC10" s="18">
        <v>0</v>
      </c>
      <c r="AD10" s="18">
        <v>1285725777.24</v>
      </c>
      <c r="AE10" s="18">
        <v>268468666.63</v>
      </c>
      <c r="AF10" s="18">
        <v>0</v>
      </c>
      <c r="AG10" s="18">
        <v>0</v>
      </c>
      <c r="AH10" s="18">
        <v>0</v>
      </c>
      <c r="AI10" s="18">
        <v>0</v>
      </c>
      <c r="AJ10" s="18">
        <v>8408573061.3697395</v>
      </c>
      <c r="AK10" s="18">
        <v>160151.44</v>
      </c>
      <c r="AL10" s="18">
        <v>801010896.88999999</v>
      </c>
      <c r="AM10" s="18">
        <v>0</v>
      </c>
      <c r="AN10" s="18">
        <v>1092900017.53004</v>
      </c>
      <c r="AO10" s="18">
        <v>633223765.02999997</v>
      </c>
      <c r="AP10" s="18">
        <v>12840801214.159201</v>
      </c>
      <c r="AQ10" s="18">
        <v>437574042.66000003</v>
      </c>
      <c r="AR10" s="18">
        <v>76465699.290009603</v>
      </c>
      <c r="AS10" s="18">
        <v>0</v>
      </c>
      <c r="AT10" s="18">
        <v>512622834.99999905</v>
      </c>
      <c r="AU10" s="18">
        <v>36816195.780000001</v>
      </c>
      <c r="AV10" s="18">
        <v>579373954.01040292</v>
      </c>
      <c r="AW10" s="18">
        <v>430435711.63999999</v>
      </c>
      <c r="AX10" s="18">
        <v>452050.46</v>
      </c>
      <c r="AY10" s="18">
        <v>114563.05</v>
      </c>
      <c r="AZ10" s="18">
        <v>0</v>
      </c>
      <c r="BA10" s="18">
        <v>0</v>
      </c>
      <c r="BB10" s="18">
        <v>93775662.619978905</v>
      </c>
      <c r="BC10" s="18">
        <v>2654296.87</v>
      </c>
      <c r="BD10" s="18">
        <v>154871485.25994399</v>
      </c>
      <c r="BE10" s="18">
        <v>4881856.5</v>
      </c>
      <c r="BF10" s="18">
        <v>20289995.190000001</v>
      </c>
      <c r="BG10" s="18">
        <v>0</v>
      </c>
      <c r="BH10" s="18">
        <v>76046853.949999094</v>
      </c>
      <c r="BI10" s="18">
        <v>0</v>
      </c>
      <c r="BJ10" s="18">
        <v>216804299.13</v>
      </c>
      <c r="BK10" s="18">
        <v>155291669.44</v>
      </c>
      <c r="BL10" s="18">
        <v>231169225.47999999</v>
      </c>
      <c r="BM10" s="18">
        <v>4772158.57</v>
      </c>
      <c r="BN10" s="18">
        <v>13585697.35</v>
      </c>
      <c r="BO10" s="18">
        <v>0</v>
      </c>
      <c r="BP10" s="18">
        <v>105343221.45999999</v>
      </c>
      <c r="BQ10" s="18">
        <v>0</v>
      </c>
      <c r="BR10" s="18">
        <v>14770955.519999901</v>
      </c>
      <c r="BS10" s="18">
        <v>0</v>
      </c>
      <c r="BT10" s="18">
        <v>0</v>
      </c>
      <c r="BU10" s="18">
        <v>0</v>
      </c>
      <c r="BV10" s="18">
        <v>255960929.97000301</v>
      </c>
      <c r="BW10" s="18">
        <v>84544652.740000099</v>
      </c>
      <c r="BX10" s="18">
        <v>11520706.66</v>
      </c>
      <c r="BY10" s="18">
        <v>0</v>
      </c>
      <c r="BZ10" s="18">
        <v>0</v>
      </c>
      <c r="CA10" s="18">
        <v>0</v>
      </c>
      <c r="CB10" s="18">
        <v>5617535.05999994</v>
      </c>
      <c r="CC10" s="18">
        <v>217252.15</v>
      </c>
      <c r="CD10" s="18">
        <v>0</v>
      </c>
      <c r="CE10" s="18">
        <v>0</v>
      </c>
      <c r="CF10" s="18">
        <v>0</v>
      </c>
      <c r="CG10" s="18">
        <v>0</v>
      </c>
      <c r="CH10" s="18">
        <v>0</v>
      </c>
      <c r="CI10" s="18">
        <v>0</v>
      </c>
      <c r="CJ10" s="18">
        <v>0</v>
      </c>
      <c r="CK10" s="18">
        <v>0</v>
      </c>
      <c r="CL10" s="18">
        <v>0</v>
      </c>
      <c r="CM10" s="18">
        <v>0</v>
      </c>
      <c r="CN10" s="18">
        <v>0</v>
      </c>
      <c r="CO10" s="18">
        <v>0</v>
      </c>
      <c r="CP10" s="18">
        <v>0</v>
      </c>
      <c r="CQ10" s="18">
        <v>0</v>
      </c>
      <c r="CR10" s="18">
        <v>0</v>
      </c>
      <c r="CS10" s="18">
        <v>0</v>
      </c>
      <c r="CT10" s="18">
        <v>0</v>
      </c>
      <c r="CU10" s="18">
        <v>0</v>
      </c>
      <c r="CV10" s="18">
        <v>0</v>
      </c>
      <c r="CW10" s="18">
        <v>0</v>
      </c>
      <c r="CX10" s="18">
        <v>0</v>
      </c>
      <c r="CY10" s="18">
        <v>0</v>
      </c>
      <c r="CZ10" s="18">
        <v>0</v>
      </c>
      <c r="DA10" s="18">
        <v>0</v>
      </c>
      <c r="DB10" s="18">
        <v>0</v>
      </c>
      <c r="DC10" s="18">
        <v>0</v>
      </c>
      <c r="DD10" s="18">
        <v>1200820321.1960399</v>
      </c>
      <c r="DE10" s="18">
        <v>73043743.790000007</v>
      </c>
      <c r="DF10" s="18">
        <v>0</v>
      </c>
      <c r="DG10" s="18">
        <v>0</v>
      </c>
      <c r="DH10" s="18">
        <v>0</v>
      </c>
      <c r="DI10" s="18">
        <v>0</v>
      </c>
      <c r="DJ10" s="18">
        <v>0</v>
      </c>
      <c r="DK10" s="18">
        <v>0</v>
      </c>
      <c r="DL10" s="18">
        <v>0</v>
      </c>
      <c r="DM10" s="18">
        <v>0</v>
      </c>
      <c r="DN10" s="18">
        <v>0</v>
      </c>
      <c r="DO10" s="18">
        <v>107170927.8</v>
      </c>
      <c r="DP10" s="18">
        <v>4518872.72</v>
      </c>
      <c r="DQ10" s="18">
        <v>0</v>
      </c>
      <c r="DR10" s="18">
        <v>0</v>
      </c>
      <c r="DS10" s="18">
        <v>0</v>
      </c>
      <c r="DT10" s="18">
        <v>0</v>
      </c>
      <c r="DU10" s="18">
        <v>0</v>
      </c>
      <c r="DV10" s="18">
        <v>65298110.450001299</v>
      </c>
      <c r="DW10" s="18">
        <v>101026118.94</v>
      </c>
      <c r="DX10" s="18">
        <v>417255098.80006897</v>
      </c>
      <c r="DY10" s="18">
        <v>4553126.05</v>
      </c>
      <c r="DZ10" s="18">
        <v>0</v>
      </c>
      <c r="EA10" s="18">
        <v>0</v>
      </c>
      <c r="EB10" s="18">
        <v>1149372490.98</v>
      </c>
      <c r="EC10" s="18">
        <v>13482609.710000001</v>
      </c>
      <c r="ED10" s="18">
        <v>67235824.319999993</v>
      </c>
      <c r="EE10" s="18">
        <v>583964.29</v>
      </c>
      <c r="EF10" s="18">
        <v>458527325.31999999</v>
      </c>
      <c r="EG10" s="18">
        <v>92842290.370000005</v>
      </c>
      <c r="EH10" s="18">
        <v>314279299.82997298</v>
      </c>
      <c r="EI10" s="18">
        <v>8555569.0899999999</v>
      </c>
      <c r="EJ10" s="18">
        <v>0</v>
      </c>
      <c r="EK10" s="18">
        <v>0</v>
      </c>
      <c r="EL10" s="18">
        <v>0</v>
      </c>
      <c r="EM10" s="18">
        <v>0</v>
      </c>
      <c r="EN10" s="18">
        <v>158572554.06</v>
      </c>
      <c r="EO10" s="18">
        <v>0</v>
      </c>
      <c r="EP10" s="18">
        <v>0</v>
      </c>
      <c r="EQ10" s="18">
        <v>0</v>
      </c>
      <c r="ER10" s="18">
        <v>3195100.58</v>
      </c>
      <c r="ES10" s="18">
        <v>0</v>
      </c>
      <c r="ET10" s="18">
        <v>0</v>
      </c>
      <c r="EU10" s="18">
        <v>0</v>
      </c>
      <c r="EV10" s="18">
        <v>0</v>
      </c>
      <c r="EW10" s="18">
        <v>74780548.719999999</v>
      </c>
      <c r="EX10" s="18">
        <v>62744190.049999997</v>
      </c>
      <c r="EY10" s="18">
        <v>0</v>
      </c>
      <c r="EZ10" s="18">
        <v>1973880939.1199999</v>
      </c>
      <c r="FA10" s="18">
        <v>0</v>
      </c>
      <c r="FB10" s="18">
        <v>178963718.35000101</v>
      </c>
      <c r="FC10" s="18">
        <v>0</v>
      </c>
      <c r="FD10" s="18">
        <v>537516424.58000004</v>
      </c>
      <c r="FE10" s="18">
        <v>0</v>
      </c>
      <c r="FF10" s="18">
        <v>0</v>
      </c>
      <c r="FG10" s="18">
        <v>936599.63999999897</v>
      </c>
      <c r="FH10" s="18">
        <v>0</v>
      </c>
      <c r="FI10" s="18">
        <v>0</v>
      </c>
      <c r="FJ10" s="18">
        <v>7240257.0300000003</v>
      </c>
      <c r="FK10" s="18">
        <v>0</v>
      </c>
      <c r="FL10" s="18">
        <v>57100338.619999997</v>
      </c>
      <c r="FM10" s="18">
        <v>0</v>
      </c>
      <c r="FN10" s="18">
        <v>2058238.4099999899</v>
      </c>
      <c r="FO10" s="18">
        <v>0</v>
      </c>
      <c r="FP10" s="19">
        <v>17267722254.798317</v>
      </c>
      <c r="FQ10" s="19">
        <v>276167385.09999996</v>
      </c>
      <c r="FR10" s="18">
        <v>5436543</v>
      </c>
      <c r="FS10" s="18">
        <v>3600</v>
      </c>
      <c r="FT10" s="18">
        <v>3500212.7599999001</v>
      </c>
      <c r="FU10" s="18">
        <v>0</v>
      </c>
      <c r="FV10" s="19">
        <v>7313075089.7494936</v>
      </c>
      <c r="FW10" s="19">
        <v>0</v>
      </c>
      <c r="FX10" s="18">
        <v>3215332749.1399584</v>
      </c>
      <c r="FY10" s="18">
        <v>0</v>
      </c>
      <c r="FZ10" s="18">
        <v>4097742340.6095352</v>
      </c>
      <c r="GA10" s="18">
        <v>0</v>
      </c>
      <c r="GB10" s="19">
        <v>9945710409.2888241</v>
      </c>
      <c r="GC10" s="19">
        <v>276163785.09999996</v>
      </c>
      <c r="GD10" s="18">
        <v>4437304753.5909214</v>
      </c>
      <c r="GE10" s="18">
        <v>49403355.020000003</v>
      </c>
      <c r="GF10" s="18">
        <v>5508405655.6979027</v>
      </c>
      <c r="GG10" s="18">
        <v>226760430.07999998</v>
      </c>
      <c r="GH10" s="18">
        <v>88495577.100006506</v>
      </c>
      <c r="GI10" s="18">
        <v>2444497.16</v>
      </c>
      <c r="GJ10" s="18">
        <v>0</v>
      </c>
      <c r="GK10" s="18">
        <v>0</v>
      </c>
      <c r="GL10" s="18">
        <v>0</v>
      </c>
      <c r="GM10" s="18">
        <v>0</v>
      </c>
      <c r="GN10" s="18">
        <v>0</v>
      </c>
      <c r="GO10" s="18">
        <v>0</v>
      </c>
      <c r="GP10" s="18">
        <v>0</v>
      </c>
      <c r="GQ10" s="18">
        <v>0</v>
      </c>
      <c r="GR10" s="18">
        <v>0</v>
      </c>
      <c r="GS10" s="18">
        <v>0</v>
      </c>
      <c r="GT10" s="18">
        <v>0</v>
      </c>
      <c r="GU10" s="18">
        <v>0</v>
      </c>
      <c r="GV10" s="18">
        <v>0</v>
      </c>
      <c r="GW10" s="18">
        <v>0</v>
      </c>
      <c r="GX10" s="18">
        <v>0</v>
      </c>
      <c r="GY10" s="18">
        <v>0</v>
      </c>
      <c r="GZ10" s="18">
        <v>0</v>
      </c>
      <c r="HA10" s="18">
        <v>0</v>
      </c>
      <c r="HB10" s="19">
        <v>0</v>
      </c>
      <c r="HC10" s="19">
        <v>0</v>
      </c>
      <c r="HD10" s="18">
        <v>0</v>
      </c>
      <c r="HE10" s="18">
        <v>0</v>
      </c>
      <c r="HF10" s="18">
        <v>0</v>
      </c>
      <c r="HG10" s="18">
        <v>0</v>
      </c>
      <c r="HH10" s="19">
        <v>0</v>
      </c>
      <c r="HI10" s="19">
        <v>0</v>
      </c>
      <c r="HJ10" s="18">
        <v>0</v>
      </c>
      <c r="HK10" s="18">
        <v>0</v>
      </c>
      <c r="HL10" s="18">
        <v>0</v>
      </c>
      <c r="HM10" s="18">
        <v>0</v>
      </c>
      <c r="HN10" s="19">
        <v>0</v>
      </c>
      <c r="HO10" s="19">
        <v>0</v>
      </c>
      <c r="HP10" s="18">
        <v>0</v>
      </c>
      <c r="HQ10" s="18">
        <v>0</v>
      </c>
      <c r="HR10" s="18">
        <v>0</v>
      </c>
      <c r="HS10" s="18">
        <v>0</v>
      </c>
      <c r="HT10" s="18">
        <v>0</v>
      </c>
      <c r="HU10" s="18">
        <v>0</v>
      </c>
      <c r="HV10" s="18">
        <v>64984522416.653786</v>
      </c>
      <c r="HW10" s="18">
        <v>5395257915.0200005</v>
      </c>
      <c r="HX10" s="19">
        <v>70379780331.673782</v>
      </c>
    </row>
    <row r="11" spans="1:232" ht="12.75" customHeight="1">
      <c r="A11" s="55" t="s">
        <v>155</v>
      </c>
      <c r="B11" s="17">
        <v>1006</v>
      </c>
      <c r="C11" s="56" t="s">
        <v>147</v>
      </c>
      <c r="D11" s="19">
        <v>31985536.560600001</v>
      </c>
      <c r="E11" s="19">
        <v>0</v>
      </c>
      <c r="F11" s="18">
        <v>16411666.8506</v>
      </c>
      <c r="G11" s="18">
        <v>0</v>
      </c>
      <c r="H11" s="18">
        <v>14694345.43</v>
      </c>
      <c r="I11" s="18">
        <v>0</v>
      </c>
      <c r="J11" s="18">
        <v>879524.28</v>
      </c>
      <c r="K11" s="18">
        <v>0</v>
      </c>
      <c r="L11" s="18">
        <v>0</v>
      </c>
      <c r="M11" s="18">
        <v>0</v>
      </c>
      <c r="N11" s="18">
        <v>559772198.88999999</v>
      </c>
      <c r="O11" s="18">
        <v>0</v>
      </c>
      <c r="P11" s="18">
        <v>0</v>
      </c>
      <c r="Q11" s="18">
        <v>0</v>
      </c>
      <c r="R11" s="18">
        <v>27923519.379999999</v>
      </c>
      <c r="S11" s="18">
        <v>0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103005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7057036680.1350002</v>
      </c>
      <c r="AK11" s="18">
        <v>0</v>
      </c>
      <c r="AL11" s="18">
        <v>40403193.869999997</v>
      </c>
      <c r="AM11" s="18">
        <v>0</v>
      </c>
      <c r="AN11" s="18">
        <v>464443196.74860001</v>
      </c>
      <c r="AO11" s="18">
        <v>0</v>
      </c>
      <c r="AP11" s="18">
        <v>1859030721.8448999</v>
      </c>
      <c r="AQ11" s="18">
        <v>0</v>
      </c>
      <c r="AR11" s="18">
        <v>0</v>
      </c>
      <c r="AS11" s="18">
        <v>0</v>
      </c>
      <c r="AT11" s="18">
        <v>585861.21</v>
      </c>
      <c r="AU11" s="18">
        <v>0</v>
      </c>
      <c r="AV11" s="18">
        <v>9881887.5270000007</v>
      </c>
      <c r="AW11" s="18">
        <v>0</v>
      </c>
      <c r="AX11" s="18">
        <v>952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772774.68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2655414.96</v>
      </c>
      <c r="BQ11" s="18">
        <v>0</v>
      </c>
      <c r="BR11" s="18">
        <v>229978.18</v>
      </c>
      <c r="BS11" s="18">
        <v>0</v>
      </c>
      <c r="BT11" s="18">
        <v>0</v>
      </c>
      <c r="BU11" s="18">
        <v>0</v>
      </c>
      <c r="BV11" s="18">
        <v>7220295.2999999998</v>
      </c>
      <c r="BW11" s="18">
        <v>0</v>
      </c>
      <c r="BX11" s="18">
        <v>0</v>
      </c>
      <c r="BY11" s="18">
        <v>0</v>
      </c>
      <c r="BZ11" s="18">
        <v>0</v>
      </c>
      <c r="CA11" s="18">
        <v>0</v>
      </c>
      <c r="CB11" s="18">
        <v>64554.1</v>
      </c>
      <c r="CC11" s="18">
        <v>0</v>
      </c>
      <c r="CD11" s="18">
        <v>0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133630238.3523</v>
      </c>
      <c r="CK11" s="18">
        <v>0</v>
      </c>
      <c r="CL11" s="18">
        <v>1685807.1259999999</v>
      </c>
      <c r="CM11" s="18">
        <v>0</v>
      </c>
      <c r="CN11" s="18">
        <v>1136854.8195</v>
      </c>
      <c r="CO11" s="18">
        <v>0</v>
      </c>
      <c r="CP11" s="18">
        <v>0</v>
      </c>
      <c r="CQ11" s="18">
        <v>0</v>
      </c>
      <c r="CR11" s="18">
        <v>736937.9375</v>
      </c>
      <c r="CS11" s="18">
        <v>0</v>
      </c>
      <c r="CT11" s="18">
        <v>0</v>
      </c>
      <c r="CU11" s="18">
        <v>0</v>
      </c>
      <c r="CV11" s="18">
        <v>0</v>
      </c>
      <c r="CW11" s="18">
        <v>0</v>
      </c>
      <c r="CX11" s="18">
        <v>0</v>
      </c>
      <c r="CY11" s="18">
        <v>0</v>
      </c>
      <c r="CZ11" s="18">
        <v>0</v>
      </c>
      <c r="DA11" s="18">
        <v>0</v>
      </c>
      <c r="DB11" s="18">
        <v>0</v>
      </c>
      <c r="DC11" s="18">
        <v>0</v>
      </c>
      <c r="DD11" s="18">
        <v>39067874.639399998</v>
      </c>
      <c r="DE11" s="18">
        <v>0</v>
      </c>
      <c r="DF11" s="18">
        <v>0</v>
      </c>
      <c r="DG11" s="18">
        <v>0</v>
      </c>
      <c r="DH11" s="18">
        <v>0</v>
      </c>
      <c r="DI11" s="18">
        <v>0</v>
      </c>
      <c r="DJ11" s="18">
        <v>0</v>
      </c>
      <c r="DK11" s="18">
        <v>0</v>
      </c>
      <c r="DL11" s="18">
        <v>0</v>
      </c>
      <c r="DM11" s="18">
        <v>0</v>
      </c>
      <c r="DN11" s="18">
        <v>0</v>
      </c>
      <c r="DO11" s="18">
        <v>0</v>
      </c>
      <c r="DP11" s="18">
        <v>0</v>
      </c>
      <c r="DQ11" s="18">
        <v>0</v>
      </c>
      <c r="DR11" s="18">
        <v>0</v>
      </c>
      <c r="DS11" s="18">
        <v>0</v>
      </c>
      <c r="DT11" s="18">
        <v>103744.73699999999</v>
      </c>
      <c r="DU11" s="18">
        <v>0</v>
      </c>
      <c r="DV11" s="18">
        <v>0</v>
      </c>
      <c r="DW11" s="18">
        <v>0</v>
      </c>
      <c r="DX11" s="18">
        <v>956985199.10140002</v>
      </c>
      <c r="DY11" s="18">
        <v>0</v>
      </c>
      <c r="DZ11" s="18">
        <v>0</v>
      </c>
      <c r="EA11" s="18">
        <v>0</v>
      </c>
      <c r="EB11" s="18">
        <v>2126332.1090000002</v>
      </c>
      <c r="EC11" s="18">
        <v>0</v>
      </c>
      <c r="ED11" s="18">
        <v>2026078.79</v>
      </c>
      <c r="EE11" s="18">
        <v>0</v>
      </c>
      <c r="EF11" s="18">
        <v>211547.88</v>
      </c>
      <c r="EG11" s="18">
        <v>0</v>
      </c>
      <c r="EH11" s="18">
        <v>2633968.7820000001</v>
      </c>
      <c r="EI11" s="18">
        <v>0</v>
      </c>
      <c r="EJ11" s="18">
        <v>0</v>
      </c>
      <c r="EK11" s="18">
        <v>0</v>
      </c>
      <c r="EL11" s="18">
        <v>0</v>
      </c>
      <c r="EM11" s="18">
        <v>0</v>
      </c>
      <c r="EN11" s="18">
        <v>0</v>
      </c>
      <c r="EO11" s="18">
        <v>0</v>
      </c>
      <c r="EP11" s="18">
        <v>0</v>
      </c>
      <c r="EQ11" s="18">
        <v>0</v>
      </c>
      <c r="ER11" s="18">
        <v>1397372.69</v>
      </c>
      <c r="ES11" s="18">
        <v>0</v>
      </c>
      <c r="ET11" s="18">
        <v>0</v>
      </c>
      <c r="EU11" s="18">
        <v>0</v>
      </c>
      <c r="EV11" s="18">
        <v>0</v>
      </c>
      <c r="EW11" s="18">
        <v>0</v>
      </c>
      <c r="EX11" s="18">
        <v>14098613.470000001</v>
      </c>
      <c r="EY11" s="18">
        <v>0</v>
      </c>
      <c r="EZ11" s="18">
        <v>928531485.85000002</v>
      </c>
      <c r="FA11" s="18">
        <v>0</v>
      </c>
      <c r="FB11" s="18">
        <v>1754538.75</v>
      </c>
      <c r="FC11" s="18">
        <v>0</v>
      </c>
      <c r="FD11" s="18">
        <v>161804943.00999999</v>
      </c>
      <c r="FE11" s="18">
        <v>0</v>
      </c>
      <c r="FF11" s="18">
        <v>0</v>
      </c>
      <c r="FG11" s="18">
        <v>0</v>
      </c>
      <c r="FH11" s="18">
        <v>0</v>
      </c>
      <c r="FI11" s="18">
        <v>0</v>
      </c>
      <c r="FJ11" s="18">
        <v>64323106.809999995</v>
      </c>
      <c r="FK11" s="18">
        <v>0</v>
      </c>
      <c r="FL11" s="18">
        <v>22065038.510000002</v>
      </c>
      <c r="FM11" s="18">
        <v>0</v>
      </c>
      <c r="FN11" s="18">
        <v>90883189.989999995</v>
      </c>
      <c r="FO11" s="18">
        <v>0</v>
      </c>
      <c r="FP11" s="19">
        <v>456408710.58000004</v>
      </c>
      <c r="FQ11" s="19">
        <v>0</v>
      </c>
      <c r="FR11" s="18">
        <v>12971876.18</v>
      </c>
      <c r="FS11" s="18">
        <v>0</v>
      </c>
      <c r="FT11" s="18">
        <v>24992600.600000001</v>
      </c>
      <c r="FU11" s="18">
        <v>0</v>
      </c>
      <c r="FV11" s="19">
        <v>112466959.43000001</v>
      </c>
      <c r="FW11" s="19">
        <v>0</v>
      </c>
      <c r="FX11" s="18">
        <v>0</v>
      </c>
      <c r="FY11" s="18">
        <v>0</v>
      </c>
      <c r="FZ11" s="18">
        <v>112466959.43000001</v>
      </c>
      <c r="GA11" s="18">
        <v>0</v>
      </c>
      <c r="GB11" s="19">
        <v>305977274.37</v>
      </c>
      <c r="GC11" s="19">
        <v>0</v>
      </c>
      <c r="GD11" s="18">
        <v>0</v>
      </c>
      <c r="GE11" s="18">
        <v>0</v>
      </c>
      <c r="GF11" s="18">
        <v>305977274.37</v>
      </c>
      <c r="GG11" s="18">
        <v>0</v>
      </c>
      <c r="GH11" s="18">
        <v>5036366.71</v>
      </c>
      <c r="GI11" s="18">
        <v>0</v>
      </c>
      <c r="GJ11" s="18">
        <v>0</v>
      </c>
      <c r="GK11" s="18">
        <v>0</v>
      </c>
      <c r="GL11" s="18">
        <v>0</v>
      </c>
      <c r="GM11" s="18">
        <v>0</v>
      </c>
      <c r="GN11" s="18">
        <v>0</v>
      </c>
      <c r="GO11" s="18">
        <v>0</v>
      </c>
      <c r="GP11" s="18">
        <v>0</v>
      </c>
      <c r="GQ11" s="18">
        <v>0</v>
      </c>
      <c r="GR11" s="18">
        <v>0</v>
      </c>
      <c r="GS11" s="18">
        <v>0</v>
      </c>
      <c r="GT11" s="18">
        <v>0</v>
      </c>
      <c r="GU11" s="18">
        <v>0</v>
      </c>
      <c r="GV11" s="18">
        <v>0</v>
      </c>
      <c r="GW11" s="18">
        <v>0</v>
      </c>
      <c r="GX11" s="18">
        <v>0</v>
      </c>
      <c r="GY11" s="18">
        <v>0</v>
      </c>
      <c r="GZ11" s="18">
        <v>0</v>
      </c>
      <c r="HA11" s="18">
        <v>0</v>
      </c>
      <c r="HB11" s="19">
        <v>0</v>
      </c>
      <c r="HC11" s="19">
        <v>0</v>
      </c>
      <c r="HD11" s="18">
        <v>0</v>
      </c>
      <c r="HE11" s="18">
        <v>0</v>
      </c>
      <c r="HF11" s="18">
        <v>0</v>
      </c>
      <c r="HG11" s="18">
        <v>0</v>
      </c>
      <c r="HH11" s="19">
        <v>0</v>
      </c>
      <c r="HI11" s="19">
        <v>0</v>
      </c>
      <c r="HJ11" s="18">
        <v>0</v>
      </c>
      <c r="HK11" s="18">
        <v>0</v>
      </c>
      <c r="HL11" s="18">
        <v>0</v>
      </c>
      <c r="HM11" s="18">
        <v>0</v>
      </c>
      <c r="HN11" s="19">
        <v>0</v>
      </c>
      <c r="HO11" s="19">
        <v>0</v>
      </c>
      <c r="HP11" s="18">
        <v>0</v>
      </c>
      <c r="HQ11" s="18">
        <v>0</v>
      </c>
      <c r="HR11" s="18">
        <v>0</v>
      </c>
      <c r="HS11" s="18">
        <v>0</v>
      </c>
      <c r="HT11" s="18">
        <v>0</v>
      </c>
      <c r="HU11" s="18">
        <v>0</v>
      </c>
      <c r="HV11" s="18">
        <v>12948757721.030195</v>
      </c>
      <c r="HW11" s="18">
        <v>0</v>
      </c>
      <c r="HX11" s="19">
        <v>12948757721.030195</v>
      </c>
    </row>
    <row r="12" spans="1:232" ht="12.75" customHeight="1">
      <c r="A12" s="55" t="s">
        <v>157</v>
      </c>
      <c r="B12" s="17">
        <v>1007</v>
      </c>
      <c r="C12" s="56" t="s">
        <v>147</v>
      </c>
      <c r="D12" s="19">
        <v>0</v>
      </c>
      <c r="E12" s="19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  <c r="O12" s="18">
        <v>0</v>
      </c>
      <c r="P12" s="18">
        <v>0</v>
      </c>
      <c r="Q12" s="18">
        <v>0</v>
      </c>
      <c r="R12" s="18">
        <v>0</v>
      </c>
      <c r="S12" s="18">
        <v>0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0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  <c r="BV12" s="18">
        <v>0</v>
      </c>
      <c r="BW12" s="18">
        <v>0</v>
      </c>
      <c r="BX12" s="18">
        <v>0</v>
      </c>
      <c r="BY12" s="18">
        <v>0</v>
      </c>
      <c r="BZ12" s="18">
        <v>0</v>
      </c>
      <c r="CA12" s="18">
        <v>0</v>
      </c>
      <c r="CB12" s="18">
        <v>0</v>
      </c>
      <c r="CC12" s="18">
        <v>0</v>
      </c>
      <c r="CD12" s="18">
        <v>0</v>
      </c>
      <c r="CE12" s="18">
        <v>0</v>
      </c>
      <c r="CF12" s="18">
        <v>0</v>
      </c>
      <c r="CG12" s="18">
        <v>0</v>
      </c>
      <c r="CH12" s="18">
        <v>0</v>
      </c>
      <c r="CI12" s="18">
        <v>0</v>
      </c>
      <c r="CJ12" s="18">
        <v>0</v>
      </c>
      <c r="CK12" s="18">
        <v>0</v>
      </c>
      <c r="CL12" s="18">
        <v>0</v>
      </c>
      <c r="CM12" s="18">
        <v>0</v>
      </c>
      <c r="CN12" s="18">
        <v>0</v>
      </c>
      <c r="CO12" s="18">
        <v>0</v>
      </c>
      <c r="CP12" s="18">
        <v>0</v>
      </c>
      <c r="CQ12" s="18">
        <v>0</v>
      </c>
      <c r="CR12" s="18">
        <v>0</v>
      </c>
      <c r="CS12" s="18">
        <v>0</v>
      </c>
      <c r="CT12" s="18">
        <v>0</v>
      </c>
      <c r="CU12" s="18">
        <v>0</v>
      </c>
      <c r="CV12" s="18">
        <v>0</v>
      </c>
      <c r="CW12" s="18">
        <v>0</v>
      </c>
      <c r="CX12" s="18">
        <v>0</v>
      </c>
      <c r="CY12" s="18">
        <v>0</v>
      </c>
      <c r="CZ12" s="18">
        <v>0</v>
      </c>
      <c r="DA12" s="18">
        <v>0</v>
      </c>
      <c r="DB12" s="18">
        <v>0</v>
      </c>
      <c r="DC12" s="18">
        <v>0</v>
      </c>
      <c r="DD12" s="18">
        <v>0</v>
      </c>
      <c r="DE12" s="18">
        <v>0</v>
      </c>
      <c r="DF12" s="18">
        <v>0</v>
      </c>
      <c r="DG12" s="18">
        <v>0</v>
      </c>
      <c r="DH12" s="18">
        <v>0</v>
      </c>
      <c r="DI12" s="18">
        <v>0</v>
      </c>
      <c r="DJ12" s="18">
        <v>0</v>
      </c>
      <c r="DK12" s="18">
        <v>0</v>
      </c>
      <c r="DL12" s="18">
        <v>0</v>
      </c>
      <c r="DM12" s="18">
        <v>0</v>
      </c>
      <c r="DN12" s="18">
        <v>549222255.6812675</v>
      </c>
      <c r="DO12" s="18">
        <v>0</v>
      </c>
      <c r="DP12" s="18">
        <v>0</v>
      </c>
      <c r="DQ12" s="18">
        <v>0</v>
      </c>
      <c r="DR12" s="18">
        <v>0</v>
      </c>
      <c r="DS12" s="18">
        <v>0</v>
      </c>
      <c r="DT12" s="18">
        <v>0</v>
      </c>
      <c r="DU12" s="18">
        <v>0</v>
      </c>
      <c r="DV12" s="18">
        <v>0</v>
      </c>
      <c r="DW12" s="18">
        <v>0</v>
      </c>
      <c r="DX12" s="18">
        <v>0</v>
      </c>
      <c r="DY12" s="18">
        <v>0</v>
      </c>
      <c r="DZ12" s="18">
        <v>0</v>
      </c>
      <c r="EA12" s="18">
        <v>0</v>
      </c>
      <c r="EB12" s="18">
        <v>0</v>
      </c>
      <c r="EC12" s="18">
        <v>0</v>
      </c>
      <c r="ED12" s="18">
        <v>0</v>
      </c>
      <c r="EE12" s="18">
        <v>0</v>
      </c>
      <c r="EF12" s="18">
        <v>0</v>
      </c>
      <c r="EG12" s="18">
        <v>0</v>
      </c>
      <c r="EH12" s="18">
        <v>0</v>
      </c>
      <c r="EI12" s="18">
        <v>0</v>
      </c>
      <c r="EJ12" s="18">
        <v>0</v>
      </c>
      <c r="EK12" s="18">
        <v>0</v>
      </c>
      <c r="EL12" s="18">
        <v>0</v>
      </c>
      <c r="EM12" s="18">
        <v>0</v>
      </c>
      <c r="EN12" s="18">
        <v>0</v>
      </c>
      <c r="EO12" s="18">
        <v>0</v>
      </c>
      <c r="EP12" s="18">
        <v>0</v>
      </c>
      <c r="EQ12" s="18">
        <v>0</v>
      </c>
      <c r="ER12" s="18">
        <v>0</v>
      </c>
      <c r="ES12" s="18">
        <v>0</v>
      </c>
      <c r="ET12" s="18">
        <v>0</v>
      </c>
      <c r="EU12" s="18">
        <v>0</v>
      </c>
      <c r="EV12" s="18">
        <v>0</v>
      </c>
      <c r="EW12" s="18">
        <v>0</v>
      </c>
      <c r="EX12" s="18">
        <v>0</v>
      </c>
      <c r="EY12" s="18">
        <v>0</v>
      </c>
      <c r="EZ12" s="18">
        <v>0</v>
      </c>
      <c r="FA12" s="18">
        <v>0</v>
      </c>
      <c r="FB12" s="18">
        <v>0</v>
      </c>
      <c r="FC12" s="18">
        <v>0</v>
      </c>
      <c r="FD12" s="18">
        <v>0</v>
      </c>
      <c r="FE12" s="18">
        <v>0</v>
      </c>
      <c r="FF12" s="18">
        <v>0</v>
      </c>
      <c r="FG12" s="18">
        <v>0</v>
      </c>
      <c r="FH12" s="18">
        <v>0</v>
      </c>
      <c r="FI12" s="18">
        <v>0</v>
      </c>
      <c r="FJ12" s="18">
        <v>0</v>
      </c>
      <c r="FK12" s="18">
        <v>0</v>
      </c>
      <c r="FL12" s="18">
        <v>0</v>
      </c>
      <c r="FM12" s="18">
        <v>0</v>
      </c>
      <c r="FN12" s="18">
        <v>0</v>
      </c>
      <c r="FO12" s="18">
        <v>0</v>
      </c>
      <c r="FP12" s="19">
        <v>0</v>
      </c>
      <c r="FQ12" s="19">
        <v>0</v>
      </c>
      <c r="FR12" s="18">
        <v>0</v>
      </c>
      <c r="FS12" s="18">
        <v>0</v>
      </c>
      <c r="FT12" s="18">
        <v>0</v>
      </c>
      <c r="FU12" s="18">
        <v>0</v>
      </c>
      <c r="FV12" s="19">
        <v>0</v>
      </c>
      <c r="FW12" s="19">
        <v>0</v>
      </c>
      <c r="FX12" s="18">
        <v>0</v>
      </c>
      <c r="FY12" s="18">
        <v>0</v>
      </c>
      <c r="FZ12" s="18">
        <v>0</v>
      </c>
      <c r="GA12" s="18">
        <v>0</v>
      </c>
      <c r="GB12" s="19">
        <v>0</v>
      </c>
      <c r="GC12" s="19">
        <v>0</v>
      </c>
      <c r="GD12" s="18">
        <v>0</v>
      </c>
      <c r="GE12" s="18">
        <v>0</v>
      </c>
      <c r="GF12" s="18">
        <v>0</v>
      </c>
      <c r="GG12" s="18">
        <v>0</v>
      </c>
      <c r="GH12" s="18">
        <v>0</v>
      </c>
      <c r="GI12" s="18">
        <v>0</v>
      </c>
      <c r="GJ12" s="18">
        <v>0</v>
      </c>
      <c r="GK12" s="18">
        <v>0</v>
      </c>
      <c r="GL12" s="18">
        <v>0</v>
      </c>
      <c r="GM12" s="18">
        <v>0</v>
      </c>
      <c r="GN12" s="18">
        <v>0</v>
      </c>
      <c r="GO12" s="18">
        <v>0</v>
      </c>
      <c r="GP12" s="18">
        <v>0</v>
      </c>
      <c r="GQ12" s="18">
        <v>0</v>
      </c>
      <c r="GR12" s="18">
        <v>0</v>
      </c>
      <c r="GS12" s="18">
        <v>0</v>
      </c>
      <c r="GT12" s="18">
        <v>0</v>
      </c>
      <c r="GU12" s="18">
        <v>0</v>
      </c>
      <c r="GV12" s="18">
        <v>0</v>
      </c>
      <c r="GW12" s="18">
        <v>0</v>
      </c>
      <c r="GX12" s="18">
        <v>0</v>
      </c>
      <c r="GY12" s="18">
        <v>0</v>
      </c>
      <c r="GZ12" s="18">
        <v>0</v>
      </c>
      <c r="HA12" s="18">
        <v>0</v>
      </c>
      <c r="HB12" s="19">
        <v>0</v>
      </c>
      <c r="HC12" s="19">
        <v>0</v>
      </c>
      <c r="HD12" s="18">
        <v>0</v>
      </c>
      <c r="HE12" s="18">
        <v>0</v>
      </c>
      <c r="HF12" s="18">
        <v>0</v>
      </c>
      <c r="HG12" s="18">
        <v>0</v>
      </c>
      <c r="HH12" s="19">
        <v>0</v>
      </c>
      <c r="HI12" s="19">
        <v>0</v>
      </c>
      <c r="HJ12" s="18">
        <v>0</v>
      </c>
      <c r="HK12" s="18">
        <v>0</v>
      </c>
      <c r="HL12" s="18">
        <v>0</v>
      </c>
      <c r="HM12" s="18">
        <v>0</v>
      </c>
      <c r="HN12" s="19">
        <v>0</v>
      </c>
      <c r="HO12" s="19">
        <v>0</v>
      </c>
      <c r="HP12" s="18">
        <v>0</v>
      </c>
      <c r="HQ12" s="18">
        <v>0</v>
      </c>
      <c r="HR12" s="18">
        <v>0</v>
      </c>
      <c r="HS12" s="18">
        <v>0</v>
      </c>
      <c r="HT12" s="18">
        <v>0</v>
      </c>
      <c r="HU12" s="18">
        <v>0</v>
      </c>
      <c r="HV12" s="18">
        <v>549222255.6812675</v>
      </c>
      <c r="HW12" s="18">
        <v>0</v>
      </c>
      <c r="HX12" s="19">
        <v>549222255.6812675</v>
      </c>
    </row>
    <row r="13" spans="1:232" ht="12.75" customHeight="1">
      <c r="A13" s="55" t="s">
        <v>159</v>
      </c>
      <c r="B13" s="17">
        <v>1008</v>
      </c>
      <c r="C13" s="56" t="s">
        <v>147</v>
      </c>
      <c r="D13" s="19">
        <v>1053710826.3599999</v>
      </c>
      <c r="E13" s="19">
        <v>0</v>
      </c>
      <c r="F13" s="18">
        <v>99912935.790000007</v>
      </c>
      <c r="G13" s="18">
        <v>0</v>
      </c>
      <c r="H13" s="18">
        <v>495948893.80999994</v>
      </c>
      <c r="I13" s="18">
        <v>0</v>
      </c>
      <c r="J13" s="18">
        <v>457848996.75999999</v>
      </c>
      <c r="K13" s="18">
        <v>0</v>
      </c>
      <c r="L13" s="18">
        <v>57989754.169999994</v>
      </c>
      <c r="M13" s="18">
        <v>0</v>
      </c>
      <c r="N13" s="18">
        <v>333706451.42000002</v>
      </c>
      <c r="O13" s="18">
        <v>0</v>
      </c>
      <c r="P13" s="18">
        <v>0</v>
      </c>
      <c r="Q13" s="18">
        <v>0</v>
      </c>
      <c r="R13" s="18">
        <v>0</v>
      </c>
      <c r="S13" s="18">
        <v>0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120676208.64999999</v>
      </c>
      <c r="AA13" s="18">
        <v>0</v>
      </c>
      <c r="AB13" s="18">
        <v>0</v>
      </c>
      <c r="AC13" s="18">
        <v>0</v>
      </c>
      <c r="AD13" s="18">
        <v>37988450.359999992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9894338551.7127151</v>
      </c>
      <c r="AK13" s="18">
        <v>0</v>
      </c>
      <c r="AL13" s="18">
        <v>11304295.7090855</v>
      </c>
      <c r="AM13" s="18">
        <v>0</v>
      </c>
      <c r="AN13" s="18">
        <v>404624101.90999997</v>
      </c>
      <c r="AO13" s="18">
        <v>0</v>
      </c>
      <c r="AP13" s="18">
        <v>3629841892.6700006</v>
      </c>
      <c r="AQ13" s="18">
        <v>0</v>
      </c>
      <c r="AR13" s="18">
        <v>128137.4</v>
      </c>
      <c r="AS13" s="18">
        <v>0</v>
      </c>
      <c r="AT13" s="18">
        <v>81114021.309999987</v>
      </c>
      <c r="AU13" s="18">
        <v>0</v>
      </c>
      <c r="AV13" s="18">
        <v>63165801.469999999</v>
      </c>
      <c r="AW13" s="18">
        <v>0</v>
      </c>
      <c r="AX13" s="18">
        <v>0</v>
      </c>
      <c r="AY13" s="18">
        <v>0</v>
      </c>
      <c r="AZ13" s="18">
        <v>0</v>
      </c>
      <c r="BA13" s="18">
        <v>0</v>
      </c>
      <c r="BB13" s="18">
        <v>1132099.73</v>
      </c>
      <c r="BC13" s="18">
        <v>0</v>
      </c>
      <c r="BD13" s="18">
        <v>13721224.84</v>
      </c>
      <c r="BE13" s="18">
        <v>0</v>
      </c>
      <c r="BF13" s="18">
        <v>0</v>
      </c>
      <c r="BG13" s="18">
        <v>0</v>
      </c>
      <c r="BH13" s="18">
        <v>559830.27</v>
      </c>
      <c r="BI13" s="18">
        <v>0</v>
      </c>
      <c r="BJ13" s="18">
        <v>172405735.08000001</v>
      </c>
      <c r="BK13" s="18">
        <v>0</v>
      </c>
      <c r="BL13" s="18">
        <v>811252.48</v>
      </c>
      <c r="BM13" s="18">
        <v>0</v>
      </c>
      <c r="BN13" s="18">
        <v>1923945.75</v>
      </c>
      <c r="BO13" s="18">
        <v>0</v>
      </c>
      <c r="BP13" s="18">
        <v>2557466.61</v>
      </c>
      <c r="BQ13" s="18">
        <v>0</v>
      </c>
      <c r="BR13" s="18">
        <v>77885.100000000006</v>
      </c>
      <c r="BS13" s="18">
        <v>0</v>
      </c>
      <c r="BT13" s="18">
        <v>0</v>
      </c>
      <c r="BU13" s="18">
        <v>0</v>
      </c>
      <c r="BV13" s="18">
        <v>255649648.43000001</v>
      </c>
      <c r="BW13" s="18">
        <v>0</v>
      </c>
      <c r="BX13" s="18">
        <v>202585.71</v>
      </c>
      <c r="BY13" s="18">
        <v>0</v>
      </c>
      <c r="BZ13" s="18">
        <v>0</v>
      </c>
      <c r="CA13" s="18">
        <v>0</v>
      </c>
      <c r="CB13" s="18">
        <v>264708.37</v>
      </c>
      <c r="CC13" s="18">
        <v>0</v>
      </c>
      <c r="CD13" s="18">
        <v>0</v>
      </c>
      <c r="CE13" s="18">
        <v>0</v>
      </c>
      <c r="CF13" s="18">
        <v>0</v>
      </c>
      <c r="CG13" s="18">
        <v>0</v>
      </c>
      <c r="CH13" s="18">
        <v>0</v>
      </c>
      <c r="CI13" s="18">
        <v>0</v>
      </c>
      <c r="CJ13" s="18">
        <v>0</v>
      </c>
      <c r="CK13" s="18">
        <v>0</v>
      </c>
      <c r="CL13" s="18">
        <v>49847281.490000002</v>
      </c>
      <c r="CM13" s="18">
        <v>0</v>
      </c>
      <c r="CN13" s="18">
        <v>28876460.650000002</v>
      </c>
      <c r="CO13" s="18">
        <v>0</v>
      </c>
      <c r="CP13" s="18">
        <v>0</v>
      </c>
      <c r="CQ13" s="18">
        <v>0</v>
      </c>
      <c r="CR13" s="18">
        <v>20686572.600000005</v>
      </c>
      <c r="CS13" s="18">
        <v>0</v>
      </c>
      <c r="CT13" s="18">
        <v>0</v>
      </c>
      <c r="CU13" s="18">
        <v>0</v>
      </c>
      <c r="CV13" s="18">
        <v>0</v>
      </c>
      <c r="CW13" s="18">
        <v>0</v>
      </c>
      <c r="CX13" s="18">
        <v>0</v>
      </c>
      <c r="CY13" s="18">
        <v>0</v>
      </c>
      <c r="CZ13" s="18">
        <v>0</v>
      </c>
      <c r="DA13" s="18">
        <v>0</v>
      </c>
      <c r="DB13" s="18">
        <v>0</v>
      </c>
      <c r="DC13" s="18">
        <v>0</v>
      </c>
      <c r="DD13" s="18">
        <v>60647382.420000002</v>
      </c>
      <c r="DE13" s="18">
        <v>0</v>
      </c>
      <c r="DF13" s="18">
        <v>0</v>
      </c>
      <c r="DG13" s="18">
        <v>0</v>
      </c>
      <c r="DH13" s="18">
        <v>0</v>
      </c>
      <c r="DI13" s="18">
        <v>0</v>
      </c>
      <c r="DJ13" s="18">
        <v>0</v>
      </c>
      <c r="DK13" s="18">
        <v>0</v>
      </c>
      <c r="DL13" s="18">
        <v>0</v>
      </c>
      <c r="DM13" s="18">
        <v>0</v>
      </c>
      <c r="DN13" s="18">
        <v>-62.26</v>
      </c>
      <c r="DO13" s="18">
        <v>0</v>
      </c>
      <c r="DP13" s="18">
        <v>0</v>
      </c>
      <c r="DQ13" s="18">
        <v>0</v>
      </c>
      <c r="DR13" s="18">
        <v>0</v>
      </c>
      <c r="DS13" s="18">
        <v>0</v>
      </c>
      <c r="DT13" s="18">
        <v>0</v>
      </c>
      <c r="DU13" s="18">
        <v>0</v>
      </c>
      <c r="DV13" s="18">
        <v>0</v>
      </c>
      <c r="DW13" s="18">
        <v>0</v>
      </c>
      <c r="DX13" s="18">
        <v>16563848.59</v>
      </c>
      <c r="DY13" s="18">
        <v>0</v>
      </c>
      <c r="DZ13" s="18">
        <v>0</v>
      </c>
      <c r="EA13" s="18">
        <v>0</v>
      </c>
      <c r="EB13" s="18">
        <v>90109933.620000005</v>
      </c>
      <c r="EC13" s="18">
        <v>0</v>
      </c>
      <c r="ED13" s="18">
        <v>6295788.2999999998</v>
      </c>
      <c r="EE13" s="18">
        <v>0</v>
      </c>
      <c r="EF13" s="18">
        <v>248868551.64000002</v>
      </c>
      <c r="EG13" s="18">
        <v>0</v>
      </c>
      <c r="EH13" s="18">
        <v>44586011.170000002</v>
      </c>
      <c r="EI13" s="18">
        <v>0</v>
      </c>
      <c r="EJ13" s="18">
        <v>0</v>
      </c>
      <c r="EK13" s="18">
        <v>0</v>
      </c>
      <c r="EL13" s="18">
        <v>0</v>
      </c>
      <c r="EM13" s="18">
        <v>0</v>
      </c>
      <c r="EN13" s="18">
        <v>0</v>
      </c>
      <c r="EO13" s="18">
        <v>0</v>
      </c>
      <c r="EP13" s="18">
        <v>0</v>
      </c>
      <c r="EQ13" s="18">
        <v>0</v>
      </c>
      <c r="ER13" s="18">
        <v>0</v>
      </c>
      <c r="ES13" s="18">
        <v>0</v>
      </c>
      <c r="ET13" s="18">
        <v>0</v>
      </c>
      <c r="EU13" s="18">
        <v>0</v>
      </c>
      <c r="EV13" s="18">
        <v>0</v>
      </c>
      <c r="EW13" s="18">
        <v>0</v>
      </c>
      <c r="EX13" s="18">
        <v>0</v>
      </c>
      <c r="EY13" s="18">
        <v>0</v>
      </c>
      <c r="EZ13" s="18">
        <v>0</v>
      </c>
      <c r="FA13" s="18">
        <v>0</v>
      </c>
      <c r="FB13" s="18">
        <v>0</v>
      </c>
      <c r="FC13" s="18">
        <v>0</v>
      </c>
      <c r="FD13" s="18">
        <v>0</v>
      </c>
      <c r="FE13" s="18">
        <v>0</v>
      </c>
      <c r="FF13" s="18">
        <v>0</v>
      </c>
      <c r="FG13" s="18">
        <v>0</v>
      </c>
      <c r="FH13" s="18">
        <v>0</v>
      </c>
      <c r="FI13" s="18">
        <v>0</v>
      </c>
      <c r="FJ13" s="18">
        <v>0</v>
      </c>
      <c r="FK13" s="18">
        <v>0</v>
      </c>
      <c r="FL13" s="18">
        <v>0</v>
      </c>
      <c r="FM13" s="18">
        <v>0</v>
      </c>
      <c r="FN13" s="18">
        <v>19862764.09</v>
      </c>
      <c r="FO13" s="18">
        <v>0</v>
      </c>
      <c r="FP13" s="19">
        <v>174186165.86999992</v>
      </c>
      <c r="FQ13" s="19">
        <v>0</v>
      </c>
      <c r="FR13" s="18">
        <v>0</v>
      </c>
      <c r="FS13" s="18">
        <v>0</v>
      </c>
      <c r="FT13" s="18">
        <v>0</v>
      </c>
      <c r="FU13" s="18">
        <v>0</v>
      </c>
      <c r="FV13" s="19">
        <v>172763673.95999992</v>
      </c>
      <c r="FW13" s="19">
        <v>0</v>
      </c>
      <c r="FX13" s="18">
        <v>3020652.4499999993</v>
      </c>
      <c r="FY13" s="18">
        <v>0</v>
      </c>
      <c r="FZ13" s="18">
        <v>169743021.50999993</v>
      </c>
      <c r="GA13" s="18">
        <v>0</v>
      </c>
      <c r="GB13" s="19">
        <v>1422491.9100000001</v>
      </c>
      <c r="GC13" s="19">
        <v>0</v>
      </c>
      <c r="GD13" s="18">
        <v>1422491.9100000001</v>
      </c>
      <c r="GE13" s="18">
        <v>0</v>
      </c>
      <c r="GF13" s="18">
        <v>0</v>
      </c>
      <c r="GG13" s="18">
        <v>0</v>
      </c>
      <c r="GH13" s="18">
        <v>18815767.440000005</v>
      </c>
      <c r="GI13" s="18">
        <v>0</v>
      </c>
      <c r="GJ13" s="18">
        <v>0</v>
      </c>
      <c r="GK13" s="18">
        <v>0</v>
      </c>
      <c r="GL13" s="18">
        <v>0</v>
      </c>
      <c r="GM13" s="18">
        <v>0</v>
      </c>
      <c r="GN13" s="18">
        <v>0</v>
      </c>
      <c r="GO13" s="18">
        <v>0</v>
      </c>
      <c r="GP13" s="18">
        <v>0</v>
      </c>
      <c r="GQ13" s="18">
        <v>0</v>
      </c>
      <c r="GR13" s="18">
        <v>0</v>
      </c>
      <c r="GS13" s="18">
        <v>0</v>
      </c>
      <c r="GT13" s="18">
        <v>0</v>
      </c>
      <c r="GU13" s="18">
        <v>0</v>
      </c>
      <c r="GV13" s="18">
        <v>0</v>
      </c>
      <c r="GW13" s="18">
        <v>0</v>
      </c>
      <c r="GX13" s="18">
        <v>0</v>
      </c>
      <c r="GY13" s="18">
        <v>0</v>
      </c>
      <c r="GZ13" s="18">
        <v>0</v>
      </c>
      <c r="HA13" s="18">
        <v>0</v>
      </c>
      <c r="HB13" s="19">
        <v>0</v>
      </c>
      <c r="HC13" s="19">
        <v>0</v>
      </c>
      <c r="HD13" s="18">
        <v>0</v>
      </c>
      <c r="HE13" s="18">
        <v>0</v>
      </c>
      <c r="HF13" s="18">
        <v>0</v>
      </c>
      <c r="HG13" s="18">
        <v>0</v>
      </c>
      <c r="HH13" s="19">
        <v>0</v>
      </c>
      <c r="HI13" s="19">
        <v>0</v>
      </c>
      <c r="HJ13" s="18">
        <v>0</v>
      </c>
      <c r="HK13" s="18">
        <v>0</v>
      </c>
      <c r="HL13" s="18">
        <v>0</v>
      </c>
      <c r="HM13" s="18">
        <v>0</v>
      </c>
      <c r="HN13" s="19">
        <v>0</v>
      </c>
      <c r="HO13" s="19">
        <v>0</v>
      </c>
      <c r="HP13" s="18">
        <v>0</v>
      </c>
      <c r="HQ13" s="18">
        <v>0</v>
      </c>
      <c r="HR13" s="18">
        <v>0</v>
      </c>
      <c r="HS13" s="18">
        <v>0</v>
      </c>
      <c r="HT13" s="18">
        <v>0</v>
      </c>
      <c r="HU13" s="18">
        <v>0</v>
      </c>
      <c r="HV13" s="18">
        <v>16917241341.131796</v>
      </c>
      <c r="HW13" s="18">
        <v>0</v>
      </c>
      <c r="HX13" s="19">
        <v>16917241341.131796</v>
      </c>
    </row>
    <row r="14" spans="1:232" ht="12.75" customHeight="1">
      <c r="A14" s="55" t="s">
        <v>161</v>
      </c>
      <c r="B14" s="17">
        <v>1009</v>
      </c>
      <c r="C14" s="56" t="s">
        <v>147</v>
      </c>
      <c r="D14" s="19">
        <v>12885173433.280008</v>
      </c>
      <c r="E14" s="19">
        <v>2568817960.8499999</v>
      </c>
      <c r="F14" s="18">
        <v>2502560049.8116212</v>
      </c>
      <c r="G14" s="18">
        <v>33670779.268387504</v>
      </c>
      <c r="H14" s="18">
        <v>2623378401.2873697</v>
      </c>
      <c r="I14" s="18">
        <v>640556487.52511418</v>
      </c>
      <c r="J14" s="18">
        <v>7759234982.1810169</v>
      </c>
      <c r="K14" s="18">
        <v>1894590694.0564985</v>
      </c>
      <c r="L14" s="18">
        <v>1893248826.9200001</v>
      </c>
      <c r="M14" s="18">
        <v>3970616.1</v>
      </c>
      <c r="N14" s="18">
        <v>1169586853.8900001</v>
      </c>
      <c r="O14" s="18">
        <v>0</v>
      </c>
      <c r="P14" s="18">
        <v>-830689.87</v>
      </c>
      <c r="Q14" s="18">
        <v>0</v>
      </c>
      <c r="R14" s="18">
        <v>0</v>
      </c>
      <c r="S14" s="18">
        <v>0</v>
      </c>
      <c r="T14" s="18">
        <v>0</v>
      </c>
      <c r="U14" s="18">
        <v>0</v>
      </c>
      <c r="V14" s="18">
        <v>689804.5</v>
      </c>
      <c r="W14" s="18">
        <v>0</v>
      </c>
      <c r="X14" s="18">
        <v>0</v>
      </c>
      <c r="Y14" s="18">
        <v>0</v>
      </c>
      <c r="Z14" s="18">
        <v>852142342.75</v>
      </c>
      <c r="AA14" s="18">
        <v>4984547.0900000008</v>
      </c>
      <c r="AB14" s="18">
        <v>0</v>
      </c>
      <c r="AC14" s="18">
        <v>0</v>
      </c>
      <c r="AD14" s="18">
        <v>561666964.0999999</v>
      </c>
      <c r="AE14" s="18">
        <v>2549191.1999999997</v>
      </c>
      <c r="AF14" s="18">
        <v>0</v>
      </c>
      <c r="AG14" s="18">
        <v>0</v>
      </c>
      <c r="AH14" s="18">
        <v>0</v>
      </c>
      <c r="AI14" s="18">
        <v>0</v>
      </c>
      <c r="AJ14" s="18">
        <v>15341116614.23</v>
      </c>
      <c r="AK14" s="18">
        <v>0</v>
      </c>
      <c r="AL14" s="18">
        <v>195527617.51999998</v>
      </c>
      <c r="AM14" s="18">
        <v>0</v>
      </c>
      <c r="AN14" s="18">
        <v>1203485011.3299994</v>
      </c>
      <c r="AO14" s="18">
        <v>60438086.240000568</v>
      </c>
      <c r="AP14" s="18">
        <v>9767641944.5100021</v>
      </c>
      <c r="AQ14" s="18">
        <v>285096621.43999952</v>
      </c>
      <c r="AR14" s="18">
        <v>400188.86</v>
      </c>
      <c r="AS14" s="18">
        <v>0</v>
      </c>
      <c r="AT14" s="18">
        <v>482362988.58999997</v>
      </c>
      <c r="AU14" s="18">
        <v>1303170.5</v>
      </c>
      <c r="AV14" s="18">
        <v>425982686.87</v>
      </c>
      <c r="AW14" s="18">
        <v>9316905.3100000024</v>
      </c>
      <c r="AX14" s="18">
        <v>22836.62</v>
      </c>
      <c r="AY14" s="18">
        <v>24.77</v>
      </c>
      <c r="AZ14" s="18">
        <v>0</v>
      </c>
      <c r="BA14" s="18">
        <v>0</v>
      </c>
      <c r="BB14" s="18">
        <v>58421971.999999993</v>
      </c>
      <c r="BC14" s="18">
        <v>4580647.9800000023</v>
      </c>
      <c r="BD14" s="18">
        <v>320179349.14999998</v>
      </c>
      <c r="BE14" s="18">
        <v>2643212.48</v>
      </c>
      <c r="BF14" s="18">
        <v>234531.59</v>
      </c>
      <c r="BG14" s="18">
        <v>0</v>
      </c>
      <c r="BH14" s="18">
        <v>11250105.390000001</v>
      </c>
      <c r="BI14" s="18">
        <v>0</v>
      </c>
      <c r="BJ14" s="18">
        <v>6095199.3300000001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13301414.939999999</v>
      </c>
      <c r="BQ14" s="18">
        <v>0</v>
      </c>
      <c r="BR14" s="18">
        <v>707540.38</v>
      </c>
      <c r="BS14" s="18">
        <v>0</v>
      </c>
      <c r="BT14" s="18">
        <v>0</v>
      </c>
      <c r="BU14" s="18">
        <v>0</v>
      </c>
      <c r="BV14" s="18">
        <v>62868254.100000001</v>
      </c>
      <c r="BW14" s="18">
        <v>7770.75</v>
      </c>
      <c r="BX14" s="18">
        <v>685175.56</v>
      </c>
      <c r="BY14" s="18">
        <v>0</v>
      </c>
      <c r="BZ14" s="18">
        <v>0</v>
      </c>
      <c r="CA14" s="18">
        <v>0</v>
      </c>
      <c r="CB14" s="18">
        <v>35038792.940000005</v>
      </c>
      <c r="CC14" s="18">
        <v>222968.15000000002</v>
      </c>
      <c r="CD14" s="18">
        <v>0</v>
      </c>
      <c r="CE14" s="18">
        <v>0</v>
      </c>
      <c r="CF14" s="18">
        <v>0</v>
      </c>
      <c r="CG14" s="18">
        <v>0</v>
      </c>
      <c r="CH14" s="18">
        <v>0</v>
      </c>
      <c r="CI14" s="18">
        <v>0</v>
      </c>
      <c r="CJ14" s="18">
        <v>0</v>
      </c>
      <c r="CK14" s="18">
        <v>0</v>
      </c>
      <c r="CL14" s="18">
        <v>0</v>
      </c>
      <c r="CM14" s="18">
        <v>0</v>
      </c>
      <c r="CN14" s="18">
        <v>0</v>
      </c>
      <c r="CO14" s="18">
        <v>0</v>
      </c>
      <c r="CP14" s="18">
        <v>0</v>
      </c>
      <c r="CQ14" s="18">
        <v>0</v>
      </c>
      <c r="CR14" s="18">
        <v>0</v>
      </c>
      <c r="CS14" s="18">
        <v>0</v>
      </c>
      <c r="CT14" s="18">
        <v>0</v>
      </c>
      <c r="CU14" s="18">
        <v>0</v>
      </c>
      <c r="CV14" s="18">
        <v>0</v>
      </c>
      <c r="CW14" s="18">
        <v>0</v>
      </c>
      <c r="CX14" s="18">
        <v>0</v>
      </c>
      <c r="CY14" s="18">
        <v>0</v>
      </c>
      <c r="CZ14" s="18">
        <v>0</v>
      </c>
      <c r="DA14" s="18">
        <v>0</v>
      </c>
      <c r="DB14" s="18">
        <v>0</v>
      </c>
      <c r="DC14" s="18">
        <v>0</v>
      </c>
      <c r="DD14" s="18">
        <v>559159023.96999991</v>
      </c>
      <c r="DE14" s="18">
        <v>3414179.1999999997</v>
      </c>
      <c r="DF14" s="18">
        <v>0</v>
      </c>
      <c r="DG14" s="18">
        <v>0</v>
      </c>
      <c r="DH14" s="18">
        <v>0</v>
      </c>
      <c r="DI14" s="18">
        <v>0</v>
      </c>
      <c r="DJ14" s="18">
        <v>0</v>
      </c>
      <c r="DK14" s="18">
        <v>0</v>
      </c>
      <c r="DL14" s="18">
        <v>0</v>
      </c>
      <c r="DM14" s="18">
        <v>0</v>
      </c>
      <c r="DN14" s="18">
        <v>0</v>
      </c>
      <c r="DO14" s="18">
        <v>0</v>
      </c>
      <c r="DP14" s="18">
        <v>0</v>
      </c>
      <c r="DQ14" s="18">
        <v>0</v>
      </c>
      <c r="DR14" s="18">
        <v>0</v>
      </c>
      <c r="DS14" s="18">
        <v>0</v>
      </c>
      <c r="DT14" s="18">
        <v>0</v>
      </c>
      <c r="DU14" s="18">
        <v>0</v>
      </c>
      <c r="DV14" s="18">
        <v>28375357.469999999</v>
      </c>
      <c r="DW14" s="18">
        <v>0</v>
      </c>
      <c r="DX14" s="18">
        <v>79049951.810000002</v>
      </c>
      <c r="DY14" s="18">
        <v>9496.0500000000011</v>
      </c>
      <c r="DZ14" s="18">
        <v>0</v>
      </c>
      <c r="EA14" s="18">
        <v>0</v>
      </c>
      <c r="EB14" s="18">
        <v>1089974083.8300002</v>
      </c>
      <c r="EC14" s="18">
        <v>5543193.1100000013</v>
      </c>
      <c r="ED14" s="18">
        <v>265039553.33000001</v>
      </c>
      <c r="EE14" s="18">
        <v>1511974.97</v>
      </c>
      <c r="EF14" s="18">
        <v>775973096.57000005</v>
      </c>
      <c r="EG14" s="18">
        <v>10055980.790000001</v>
      </c>
      <c r="EH14" s="18">
        <v>1020887129.7199999</v>
      </c>
      <c r="EI14" s="18">
        <v>21973020.700000003</v>
      </c>
      <c r="EJ14" s="18">
        <v>0</v>
      </c>
      <c r="EK14" s="18">
        <v>0</v>
      </c>
      <c r="EL14" s="18">
        <v>0</v>
      </c>
      <c r="EM14" s="18">
        <v>0</v>
      </c>
      <c r="EN14" s="18">
        <v>1007326164.22</v>
      </c>
      <c r="EO14" s="18">
        <v>1114.6100000000001</v>
      </c>
      <c r="EP14" s="18">
        <v>0</v>
      </c>
      <c r="EQ14" s="18">
        <v>0</v>
      </c>
      <c r="ER14" s="18">
        <v>1508064.6</v>
      </c>
      <c r="ES14" s="18">
        <v>0</v>
      </c>
      <c r="ET14" s="18">
        <v>0</v>
      </c>
      <c r="EU14" s="18">
        <v>0</v>
      </c>
      <c r="EV14" s="18">
        <v>0</v>
      </c>
      <c r="EW14" s="18">
        <v>0</v>
      </c>
      <c r="EX14" s="18">
        <v>19474558.240000002</v>
      </c>
      <c r="EY14" s="18">
        <v>0</v>
      </c>
      <c r="EZ14" s="18">
        <v>1266640811.28</v>
      </c>
      <c r="FA14" s="18">
        <v>0</v>
      </c>
      <c r="FB14" s="18">
        <v>5092123.33</v>
      </c>
      <c r="FC14" s="18">
        <v>0</v>
      </c>
      <c r="FD14" s="18">
        <v>158389648.81999999</v>
      </c>
      <c r="FE14" s="18">
        <v>0</v>
      </c>
      <c r="FF14" s="18">
        <v>217411.32</v>
      </c>
      <c r="FG14" s="18">
        <v>0</v>
      </c>
      <c r="FH14" s="18">
        <v>0</v>
      </c>
      <c r="FI14" s="18">
        <v>0</v>
      </c>
      <c r="FJ14" s="18">
        <v>3953343.74</v>
      </c>
      <c r="FK14" s="18">
        <v>0</v>
      </c>
      <c r="FL14" s="18">
        <v>27485709.82</v>
      </c>
      <c r="FM14" s="18">
        <v>0</v>
      </c>
      <c r="FN14" s="18">
        <v>327626.89</v>
      </c>
      <c r="FO14" s="18">
        <v>0.1</v>
      </c>
      <c r="FP14" s="19">
        <v>15347165803.319994</v>
      </c>
      <c r="FQ14" s="19">
        <v>57247005.429999992</v>
      </c>
      <c r="FR14" s="18">
        <v>4007506.2099993411</v>
      </c>
      <c r="FS14" s="18">
        <v>0</v>
      </c>
      <c r="FT14" s="18">
        <v>600021.76000000001</v>
      </c>
      <c r="FU14" s="18">
        <v>0</v>
      </c>
      <c r="FV14" s="19">
        <v>10054906145.279995</v>
      </c>
      <c r="FW14" s="19">
        <v>0</v>
      </c>
      <c r="FX14" s="18">
        <v>389217942.29000038</v>
      </c>
      <c r="FY14" s="18">
        <v>0</v>
      </c>
      <c r="FZ14" s="18">
        <v>9665688202.989994</v>
      </c>
      <c r="GA14" s="18">
        <v>0</v>
      </c>
      <c r="GB14" s="19">
        <v>5287652130.0699997</v>
      </c>
      <c r="GC14" s="19">
        <v>57247005.429999992</v>
      </c>
      <c r="GD14" s="18">
        <v>1959963546.0899901</v>
      </c>
      <c r="GE14" s="18">
        <v>14499638.09</v>
      </c>
      <c r="GF14" s="18">
        <v>3327688583.98001</v>
      </c>
      <c r="GG14" s="18">
        <v>42747367.339999996</v>
      </c>
      <c r="GH14" s="18">
        <v>89182920.179999992</v>
      </c>
      <c r="GI14" s="18">
        <v>618421.5299999991</v>
      </c>
      <c r="GJ14" s="18">
        <v>0</v>
      </c>
      <c r="GK14" s="18">
        <v>0</v>
      </c>
      <c r="GL14" s="18">
        <v>0</v>
      </c>
      <c r="GM14" s="18">
        <v>0</v>
      </c>
      <c r="GN14" s="18">
        <v>0</v>
      </c>
      <c r="GO14" s="18">
        <v>0</v>
      </c>
      <c r="GP14" s="18">
        <v>0</v>
      </c>
      <c r="GQ14" s="18">
        <v>0</v>
      </c>
      <c r="GR14" s="18">
        <v>0</v>
      </c>
      <c r="GS14" s="18">
        <v>0</v>
      </c>
      <c r="GT14" s="18">
        <v>0</v>
      </c>
      <c r="GU14" s="18">
        <v>0</v>
      </c>
      <c r="GV14" s="18">
        <v>0</v>
      </c>
      <c r="GW14" s="18">
        <v>0</v>
      </c>
      <c r="GX14" s="18">
        <v>0</v>
      </c>
      <c r="GY14" s="18">
        <v>0</v>
      </c>
      <c r="GZ14" s="18">
        <v>0</v>
      </c>
      <c r="HA14" s="18">
        <v>0</v>
      </c>
      <c r="HB14" s="19">
        <v>0</v>
      </c>
      <c r="HC14" s="19">
        <v>0</v>
      </c>
      <c r="HD14" s="18">
        <v>0</v>
      </c>
      <c r="HE14" s="18">
        <v>0</v>
      </c>
      <c r="HF14" s="18">
        <v>0</v>
      </c>
      <c r="HG14" s="18">
        <v>0</v>
      </c>
      <c r="HH14" s="19">
        <v>0</v>
      </c>
      <c r="HI14" s="19">
        <v>0</v>
      </c>
      <c r="HJ14" s="18">
        <v>0</v>
      </c>
      <c r="HK14" s="18">
        <v>0</v>
      </c>
      <c r="HL14" s="18">
        <v>0</v>
      </c>
      <c r="HM14" s="18">
        <v>0</v>
      </c>
      <c r="HN14" s="19">
        <v>0</v>
      </c>
      <c r="HO14" s="19">
        <v>0</v>
      </c>
      <c r="HP14" s="18">
        <v>0</v>
      </c>
      <c r="HQ14" s="18">
        <v>0</v>
      </c>
      <c r="HR14" s="18">
        <v>0</v>
      </c>
      <c r="HS14" s="18">
        <v>0</v>
      </c>
      <c r="HT14" s="18">
        <v>0</v>
      </c>
      <c r="HU14" s="18">
        <v>0</v>
      </c>
      <c r="HV14" s="18">
        <v>67032222141.939995</v>
      </c>
      <c r="HW14" s="18">
        <v>3044306109.3499999</v>
      </c>
      <c r="HX14" s="19">
        <v>70076528251.289993</v>
      </c>
    </row>
    <row r="15" spans="1:232" ht="12.75" customHeight="1">
      <c r="A15" s="55" t="s">
        <v>163</v>
      </c>
      <c r="B15" s="17">
        <v>1010</v>
      </c>
      <c r="C15" s="56" t="s">
        <v>147</v>
      </c>
      <c r="D15" s="19">
        <v>0</v>
      </c>
      <c r="E15" s="19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0</v>
      </c>
      <c r="AV15" s="18">
        <v>4190664.765099695</v>
      </c>
      <c r="AW15" s="18">
        <v>0</v>
      </c>
      <c r="AX15" s="18">
        <v>0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4311744.6393588865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1923530.15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  <c r="BV15" s="18">
        <v>0</v>
      </c>
      <c r="BW15" s="18">
        <v>0</v>
      </c>
      <c r="BX15" s="18">
        <v>0</v>
      </c>
      <c r="BY15" s="18">
        <v>0</v>
      </c>
      <c r="BZ15" s="18">
        <v>0</v>
      </c>
      <c r="CA15" s="18">
        <v>0</v>
      </c>
      <c r="CB15" s="18">
        <v>0</v>
      </c>
      <c r="CC15" s="18">
        <v>0</v>
      </c>
      <c r="CD15" s="18">
        <v>0</v>
      </c>
      <c r="CE15" s="18">
        <v>0</v>
      </c>
      <c r="CF15" s="18">
        <v>0</v>
      </c>
      <c r="CG15" s="18">
        <v>0</v>
      </c>
      <c r="CH15" s="18">
        <v>0</v>
      </c>
      <c r="CI15" s="18">
        <v>0</v>
      </c>
      <c r="CJ15" s="18">
        <v>0</v>
      </c>
      <c r="CK15" s="18">
        <v>0</v>
      </c>
      <c r="CL15" s="18">
        <v>0</v>
      </c>
      <c r="CM15" s="18">
        <v>0</v>
      </c>
      <c r="CN15" s="18">
        <v>0</v>
      </c>
      <c r="CO15" s="18">
        <v>0</v>
      </c>
      <c r="CP15" s="18">
        <v>0</v>
      </c>
      <c r="CQ15" s="18">
        <v>0</v>
      </c>
      <c r="CR15" s="18">
        <v>0</v>
      </c>
      <c r="CS15" s="18">
        <v>0</v>
      </c>
      <c r="CT15" s="18">
        <v>0</v>
      </c>
      <c r="CU15" s="18">
        <v>0</v>
      </c>
      <c r="CV15" s="18">
        <v>0</v>
      </c>
      <c r="CW15" s="18">
        <v>0</v>
      </c>
      <c r="CX15" s="18">
        <v>0</v>
      </c>
      <c r="CY15" s="18">
        <v>0</v>
      </c>
      <c r="CZ15" s="18">
        <v>0</v>
      </c>
      <c r="DA15" s="18">
        <v>0</v>
      </c>
      <c r="DB15" s="18">
        <v>0</v>
      </c>
      <c r="DC15" s="18">
        <v>0</v>
      </c>
      <c r="DD15" s="18">
        <v>61814599.840044521</v>
      </c>
      <c r="DE15" s="18">
        <v>0</v>
      </c>
      <c r="DF15" s="18">
        <v>26263394.41952382</v>
      </c>
      <c r="DG15" s="18">
        <v>0</v>
      </c>
      <c r="DH15" s="18">
        <v>0</v>
      </c>
      <c r="DI15" s="18">
        <v>0</v>
      </c>
      <c r="DJ15" s="18">
        <v>0</v>
      </c>
      <c r="DK15" s="18">
        <v>0</v>
      </c>
      <c r="DL15" s="18">
        <v>0</v>
      </c>
      <c r="DM15" s="18">
        <v>0</v>
      </c>
      <c r="DN15" s="18">
        <v>0</v>
      </c>
      <c r="DO15" s="18">
        <v>0</v>
      </c>
      <c r="DP15" s="18">
        <v>0</v>
      </c>
      <c r="DQ15" s="18">
        <v>0</v>
      </c>
      <c r="DR15" s="18">
        <v>0</v>
      </c>
      <c r="DS15" s="18">
        <v>0</v>
      </c>
      <c r="DT15" s="18">
        <v>1530581.9562681941</v>
      </c>
      <c r="DU15" s="18">
        <v>0</v>
      </c>
      <c r="DV15" s="18">
        <v>62244581.170351841</v>
      </c>
      <c r="DW15" s="18">
        <v>0</v>
      </c>
      <c r="DX15" s="18">
        <v>747448.91411525244</v>
      </c>
      <c r="DY15" s="18">
        <v>0</v>
      </c>
      <c r="DZ15" s="18">
        <v>0</v>
      </c>
      <c r="EA15" s="18">
        <v>0</v>
      </c>
      <c r="EB15" s="18">
        <v>171964911.69285855</v>
      </c>
      <c r="EC15" s="18">
        <v>0</v>
      </c>
      <c r="ED15" s="18">
        <v>0</v>
      </c>
      <c r="EE15" s="18">
        <v>0</v>
      </c>
      <c r="EF15" s="18">
        <v>0</v>
      </c>
      <c r="EG15" s="18">
        <v>0</v>
      </c>
      <c r="EH15" s="18">
        <v>4576896495.2614298</v>
      </c>
      <c r="EI15" s="18">
        <v>0</v>
      </c>
      <c r="EJ15" s="18">
        <v>0</v>
      </c>
      <c r="EK15" s="18">
        <v>0</v>
      </c>
      <c r="EL15" s="18">
        <v>0</v>
      </c>
      <c r="EM15" s="18">
        <v>0</v>
      </c>
      <c r="EN15" s="18">
        <v>0</v>
      </c>
      <c r="EO15" s="18">
        <v>0</v>
      </c>
      <c r="EP15" s="18">
        <v>0</v>
      </c>
      <c r="EQ15" s="18">
        <v>0</v>
      </c>
      <c r="ER15" s="18">
        <v>0</v>
      </c>
      <c r="ES15" s="18">
        <v>0</v>
      </c>
      <c r="ET15" s="18">
        <v>0</v>
      </c>
      <c r="EU15" s="18">
        <v>0</v>
      </c>
      <c r="EV15" s="18">
        <v>0</v>
      </c>
      <c r="EW15" s="18">
        <v>0</v>
      </c>
      <c r="EX15" s="18">
        <v>0</v>
      </c>
      <c r="EY15" s="18">
        <v>0</v>
      </c>
      <c r="EZ15" s="18">
        <v>0</v>
      </c>
      <c r="FA15" s="18">
        <v>0</v>
      </c>
      <c r="FB15" s="18">
        <v>0</v>
      </c>
      <c r="FC15" s="18">
        <v>0</v>
      </c>
      <c r="FD15" s="18">
        <v>0</v>
      </c>
      <c r="FE15" s="18">
        <v>0</v>
      </c>
      <c r="FF15" s="18">
        <v>0</v>
      </c>
      <c r="FG15" s="18">
        <v>0</v>
      </c>
      <c r="FH15" s="18">
        <v>0</v>
      </c>
      <c r="FI15" s="18">
        <v>0</v>
      </c>
      <c r="FJ15" s="18">
        <v>0</v>
      </c>
      <c r="FK15" s="18">
        <v>0</v>
      </c>
      <c r="FL15" s="18">
        <v>0</v>
      </c>
      <c r="FM15" s="18">
        <v>0</v>
      </c>
      <c r="FN15" s="18">
        <v>128.59047619047618</v>
      </c>
      <c r="FO15" s="18">
        <v>0</v>
      </c>
      <c r="FP15" s="19">
        <v>0</v>
      </c>
      <c r="FQ15" s="19">
        <v>0</v>
      </c>
      <c r="FR15" s="18">
        <v>0</v>
      </c>
      <c r="FS15" s="18">
        <v>0</v>
      </c>
      <c r="FT15" s="18">
        <v>0</v>
      </c>
      <c r="FU15" s="18">
        <v>0</v>
      </c>
      <c r="FV15" s="19">
        <v>0</v>
      </c>
      <c r="FW15" s="19">
        <v>0</v>
      </c>
      <c r="FX15" s="18">
        <v>0</v>
      </c>
      <c r="FY15" s="18">
        <v>0</v>
      </c>
      <c r="FZ15" s="18">
        <v>0</v>
      </c>
      <c r="GA15" s="18">
        <v>0</v>
      </c>
      <c r="GB15" s="19">
        <v>0</v>
      </c>
      <c r="GC15" s="19">
        <v>0</v>
      </c>
      <c r="GD15" s="18">
        <v>0</v>
      </c>
      <c r="GE15" s="18">
        <v>0</v>
      </c>
      <c r="GF15" s="18">
        <v>0</v>
      </c>
      <c r="GG15" s="18">
        <v>0</v>
      </c>
      <c r="GH15" s="18">
        <v>0</v>
      </c>
      <c r="GI15" s="18">
        <v>0</v>
      </c>
      <c r="GJ15" s="18">
        <v>0</v>
      </c>
      <c r="GK15" s="18">
        <v>0</v>
      </c>
      <c r="GL15" s="18">
        <v>0</v>
      </c>
      <c r="GM15" s="18">
        <v>0</v>
      </c>
      <c r="GN15" s="18">
        <v>0</v>
      </c>
      <c r="GO15" s="18">
        <v>0</v>
      </c>
      <c r="GP15" s="18">
        <v>0</v>
      </c>
      <c r="GQ15" s="18">
        <v>0</v>
      </c>
      <c r="GR15" s="18">
        <v>0</v>
      </c>
      <c r="GS15" s="18">
        <v>0</v>
      </c>
      <c r="GT15" s="18">
        <v>0</v>
      </c>
      <c r="GU15" s="18">
        <v>0</v>
      </c>
      <c r="GV15" s="18">
        <v>0</v>
      </c>
      <c r="GW15" s="18">
        <v>0</v>
      </c>
      <c r="GX15" s="18">
        <v>0</v>
      </c>
      <c r="GY15" s="18">
        <v>0</v>
      </c>
      <c r="GZ15" s="18">
        <v>0</v>
      </c>
      <c r="HA15" s="18">
        <v>0</v>
      </c>
      <c r="HB15" s="19">
        <v>0</v>
      </c>
      <c r="HC15" s="19">
        <v>0</v>
      </c>
      <c r="HD15" s="18">
        <v>0</v>
      </c>
      <c r="HE15" s="18">
        <v>0</v>
      </c>
      <c r="HF15" s="18">
        <v>0</v>
      </c>
      <c r="HG15" s="18">
        <v>0</v>
      </c>
      <c r="HH15" s="19">
        <v>0</v>
      </c>
      <c r="HI15" s="19">
        <v>0</v>
      </c>
      <c r="HJ15" s="18">
        <v>0</v>
      </c>
      <c r="HK15" s="18">
        <v>0</v>
      </c>
      <c r="HL15" s="18">
        <v>0</v>
      </c>
      <c r="HM15" s="18">
        <v>0</v>
      </c>
      <c r="HN15" s="19">
        <v>0</v>
      </c>
      <c r="HO15" s="19">
        <v>0</v>
      </c>
      <c r="HP15" s="18">
        <v>0</v>
      </c>
      <c r="HQ15" s="18">
        <v>0</v>
      </c>
      <c r="HR15" s="18">
        <v>0</v>
      </c>
      <c r="HS15" s="18">
        <v>0</v>
      </c>
      <c r="HT15" s="18">
        <v>0</v>
      </c>
      <c r="HU15" s="18">
        <v>0</v>
      </c>
      <c r="HV15" s="18">
        <v>4911888081.3995266</v>
      </c>
      <c r="HW15" s="18">
        <v>0</v>
      </c>
      <c r="HX15" s="19">
        <v>4911888081.3995266</v>
      </c>
    </row>
    <row r="16" spans="1:232" ht="12.75" customHeight="1">
      <c r="A16" s="55" t="s">
        <v>165</v>
      </c>
      <c r="B16" s="17">
        <v>1011</v>
      </c>
      <c r="C16" s="56" t="s">
        <v>147</v>
      </c>
      <c r="D16" s="19">
        <v>0</v>
      </c>
      <c r="E16" s="19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  <c r="S16" s="18">
        <v>0</v>
      </c>
      <c r="T16" s="18">
        <v>0</v>
      </c>
      <c r="U16" s="18">
        <v>0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0</v>
      </c>
      <c r="AV16" s="18">
        <v>0</v>
      </c>
      <c r="AW16" s="18">
        <v>0</v>
      </c>
      <c r="AX16" s="18">
        <v>0</v>
      </c>
      <c r="AY16" s="18">
        <v>0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  <c r="BV16" s="18">
        <v>0</v>
      </c>
      <c r="BW16" s="18">
        <v>0</v>
      </c>
      <c r="BX16" s="18">
        <v>0</v>
      </c>
      <c r="BY16" s="18">
        <v>0</v>
      </c>
      <c r="BZ16" s="18">
        <v>0</v>
      </c>
      <c r="CA16" s="18">
        <v>0</v>
      </c>
      <c r="CB16" s="18">
        <v>0</v>
      </c>
      <c r="CC16" s="18">
        <v>0</v>
      </c>
      <c r="CD16" s="18">
        <v>0</v>
      </c>
      <c r="CE16" s="18">
        <v>0</v>
      </c>
      <c r="CF16" s="18">
        <v>0</v>
      </c>
      <c r="CG16" s="18">
        <v>0</v>
      </c>
      <c r="CH16" s="18">
        <v>0</v>
      </c>
      <c r="CI16" s="18">
        <v>0</v>
      </c>
      <c r="CJ16" s="18">
        <v>0</v>
      </c>
      <c r="CK16" s="18">
        <v>0</v>
      </c>
      <c r="CL16" s="18">
        <v>0</v>
      </c>
      <c r="CM16" s="18">
        <v>0</v>
      </c>
      <c r="CN16" s="18">
        <v>0</v>
      </c>
      <c r="CO16" s="18">
        <v>0</v>
      </c>
      <c r="CP16" s="18">
        <v>0</v>
      </c>
      <c r="CQ16" s="18">
        <v>0</v>
      </c>
      <c r="CR16" s="18">
        <v>0</v>
      </c>
      <c r="CS16" s="18">
        <v>0</v>
      </c>
      <c r="CT16" s="18">
        <v>0</v>
      </c>
      <c r="CU16" s="18">
        <v>0</v>
      </c>
      <c r="CV16" s="18">
        <v>0</v>
      </c>
      <c r="CW16" s="18">
        <v>0</v>
      </c>
      <c r="CX16" s="18">
        <v>0</v>
      </c>
      <c r="CY16" s="18">
        <v>0</v>
      </c>
      <c r="CZ16" s="18">
        <v>0</v>
      </c>
      <c r="DA16" s="18">
        <v>0</v>
      </c>
      <c r="DB16" s="18">
        <v>0</v>
      </c>
      <c r="DC16" s="18">
        <v>0</v>
      </c>
      <c r="DD16" s="18">
        <v>0</v>
      </c>
      <c r="DE16" s="18">
        <v>0</v>
      </c>
      <c r="DF16" s="18">
        <v>0</v>
      </c>
      <c r="DG16" s="18">
        <v>0</v>
      </c>
      <c r="DH16" s="18">
        <v>0</v>
      </c>
      <c r="DI16" s="18">
        <v>0</v>
      </c>
      <c r="DJ16" s="18">
        <v>0</v>
      </c>
      <c r="DK16" s="18">
        <v>0</v>
      </c>
      <c r="DL16" s="18">
        <v>0</v>
      </c>
      <c r="DM16" s="18">
        <v>0</v>
      </c>
      <c r="DN16" s="18">
        <v>657063940.5344559</v>
      </c>
      <c r="DO16" s="18">
        <v>0</v>
      </c>
      <c r="DP16" s="18">
        <v>0</v>
      </c>
      <c r="DQ16" s="18">
        <v>363155323.30179238</v>
      </c>
      <c r="DR16" s="18">
        <v>0</v>
      </c>
      <c r="DS16" s="18">
        <v>0</v>
      </c>
      <c r="DT16" s="18">
        <v>0</v>
      </c>
      <c r="DU16" s="18">
        <v>0</v>
      </c>
      <c r="DV16" s="18">
        <v>0</v>
      </c>
      <c r="DW16" s="18">
        <v>0</v>
      </c>
      <c r="DX16" s="18">
        <v>0</v>
      </c>
      <c r="DY16" s="18">
        <v>0</v>
      </c>
      <c r="DZ16" s="18">
        <v>0</v>
      </c>
      <c r="EA16" s="18">
        <v>0</v>
      </c>
      <c r="EB16" s="18">
        <v>0</v>
      </c>
      <c r="EC16" s="18">
        <v>0</v>
      </c>
      <c r="ED16" s="18">
        <v>0</v>
      </c>
      <c r="EE16" s="18">
        <v>0</v>
      </c>
      <c r="EF16" s="18">
        <v>0</v>
      </c>
      <c r="EG16" s="18">
        <v>0</v>
      </c>
      <c r="EH16" s="18">
        <v>0</v>
      </c>
      <c r="EI16" s="18">
        <v>0</v>
      </c>
      <c r="EJ16" s="18">
        <v>0</v>
      </c>
      <c r="EK16" s="18">
        <v>0</v>
      </c>
      <c r="EL16" s="18">
        <v>0</v>
      </c>
      <c r="EM16" s="18">
        <v>0</v>
      </c>
      <c r="EN16" s="18">
        <v>0</v>
      </c>
      <c r="EO16" s="18">
        <v>0</v>
      </c>
      <c r="EP16" s="18">
        <v>0</v>
      </c>
      <c r="EQ16" s="18">
        <v>0</v>
      </c>
      <c r="ER16" s="18">
        <v>0</v>
      </c>
      <c r="ES16" s="18">
        <v>0</v>
      </c>
      <c r="ET16" s="18">
        <v>0</v>
      </c>
      <c r="EU16" s="18">
        <v>0</v>
      </c>
      <c r="EV16" s="18">
        <v>0</v>
      </c>
      <c r="EW16" s="18">
        <v>0</v>
      </c>
      <c r="EX16" s="18">
        <v>0</v>
      </c>
      <c r="EY16" s="18">
        <v>0</v>
      </c>
      <c r="EZ16" s="18">
        <v>0</v>
      </c>
      <c r="FA16" s="18">
        <v>0</v>
      </c>
      <c r="FB16" s="18">
        <v>0</v>
      </c>
      <c r="FC16" s="18">
        <v>0</v>
      </c>
      <c r="FD16" s="18">
        <v>0</v>
      </c>
      <c r="FE16" s="18">
        <v>0</v>
      </c>
      <c r="FF16" s="18">
        <v>0</v>
      </c>
      <c r="FG16" s="18">
        <v>0</v>
      </c>
      <c r="FH16" s="18">
        <v>0</v>
      </c>
      <c r="FI16" s="18">
        <v>0</v>
      </c>
      <c r="FJ16" s="18">
        <v>0</v>
      </c>
      <c r="FK16" s="18">
        <v>0</v>
      </c>
      <c r="FL16" s="18">
        <v>0</v>
      </c>
      <c r="FM16" s="18">
        <v>0</v>
      </c>
      <c r="FN16" s="18">
        <v>0</v>
      </c>
      <c r="FO16" s="18">
        <v>0</v>
      </c>
      <c r="FP16" s="19">
        <v>0</v>
      </c>
      <c r="FQ16" s="19">
        <v>0</v>
      </c>
      <c r="FR16" s="18">
        <v>0</v>
      </c>
      <c r="FS16" s="18">
        <v>0</v>
      </c>
      <c r="FT16" s="18">
        <v>0</v>
      </c>
      <c r="FU16" s="18">
        <v>0</v>
      </c>
      <c r="FV16" s="19">
        <v>0</v>
      </c>
      <c r="FW16" s="19">
        <v>0</v>
      </c>
      <c r="FX16" s="18">
        <v>0</v>
      </c>
      <c r="FY16" s="18">
        <v>0</v>
      </c>
      <c r="FZ16" s="18">
        <v>0</v>
      </c>
      <c r="GA16" s="18">
        <v>0</v>
      </c>
      <c r="GB16" s="19">
        <v>0</v>
      </c>
      <c r="GC16" s="19">
        <v>0</v>
      </c>
      <c r="GD16" s="18">
        <v>0</v>
      </c>
      <c r="GE16" s="18">
        <v>0</v>
      </c>
      <c r="GF16" s="18">
        <v>0</v>
      </c>
      <c r="GG16" s="18">
        <v>0</v>
      </c>
      <c r="GH16" s="18">
        <v>0</v>
      </c>
      <c r="GI16" s="18">
        <v>0</v>
      </c>
      <c r="GJ16" s="18">
        <v>0</v>
      </c>
      <c r="GK16" s="18">
        <v>0</v>
      </c>
      <c r="GL16" s="18">
        <v>0</v>
      </c>
      <c r="GM16" s="18">
        <v>0</v>
      </c>
      <c r="GN16" s="18">
        <v>0</v>
      </c>
      <c r="GO16" s="18">
        <v>0</v>
      </c>
      <c r="GP16" s="18">
        <v>0</v>
      </c>
      <c r="GQ16" s="18">
        <v>0</v>
      </c>
      <c r="GR16" s="18">
        <v>0</v>
      </c>
      <c r="GS16" s="18">
        <v>0</v>
      </c>
      <c r="GT16" s="18">
        <v>0</v>
      </c>
      <c r="GU16" s="18">
        <v>0</v>
      </c>
      <c r="GV16" s="18">
        <v>0</v>
      </c>
      <c r="GW16" s="18">
        <v>0</v>
      </c>
      <c r="GX16" s="18">
        <v>0</v>
      </c>
      <c r="GY16" s="18">
        <v>0</v>
      </c>
      <c r="GZ16" s="18">
        <v>0</v>
      </c>
      <c r="HA16" s="18">
        <v>0</v>
      </c>
      <c r="HB16" s="19">
        <v>0</v>
      </c>
      <c r="HC16" s="19">
        <v>0</v>
      </c>
      <c r="HD16" s="18">
        <v>0</v>
      </c>
      <c r="HE16" s="18">
        <v>0</v>
      </c>
      <c r="HF16" s="18">
        <v>0</v>
      </c>
      <c r="HG16" s="18">
        <v>0</v>
      </c>
      <c r="HH16" s="19">
        <v>0</v>
      </c>
      <c r="HI16" s="19">
        <v>0</v>
      </c>
      <c r="HJ16" s="18">
        <v>0</v>
      </c>
      <c r="HK16" s="18">
        <v>0</v>
      </c>
      <c r="HL16" s="18">
        <v>0</v>
      </c>
      <c r="HM16" s="18">
        <v>0</v>
      </c>
      <c r="HN16" s="19">
        <v>0</v>
      </c>
      <c r="HO16" s="19">
        <v>0</v>
      </c>
      <c r="HP16" s="18">
        <v>0</v>
      </c>
      <c r="HQ16" s="18">
        <v>0</v>
      </c>
      <c r="HR16" s="18">
        <v>0</v>
      </c>
      <c r="HS16" s="18">
        <v>0</v>
      </c>
      <c r="HT16" s="18">
        <v>0</v>
      </c>
      <c r="HU16" s="18">
        <v>0</v>
      </c>
      <c r="HV16" s="18">
        <v>657063940.5344559</v>
      </c>
      <c r="HW16" s="18">
        <v>363155323.30179238</v>
      </c>
      <c r="HX16" s="19">
        <v>1020219263.8362483</v>
      </c>
    </row>
    <row r="17" spans="1:232" ht="12.75" customHeight="1">
      <c r="A17" s="55" t="s">
        <v>167</v>
      </c>
      <c r="B17" s="17">
        <v>1012</v>
      </c>
      <c r="C17" s="56" t="s">
        <v>147</v>
      </c>
      <c r="D17" s="19">
        <v>87714783</v>
      </c>
      <c r="E17" s="19">
        <v>0</v>
      </c>
      <c r="F17" s="18">
        <v>3638698</v>
      </c>
      <c r="G17" s="18">
        <v>0</v>
      </c>
      <c r="H17" s="18">
        <v>61732423</v>
      </c>
      <c r="I17" s="18">
        <v>0</v>
      </c>
      <c r="J17" s="18">
        <v>22343662</v>
      </c>
      <c r="K17" s="18">
        <v>0</v>
      </c>
      <c r="L17" s="18">
        <v>55710977</v>
      </c>
      <c r="M17" s="18">
        <v>0</v>
      </c>
      <c r="N17" s="18">
        <v>12618486</v>
      </c>
      <c r="O17" s="18">
        <v>0</v>
      </c>
      <c r="P17" s="18">
        <v>0</v>
      </c>
      <c r="Q17" s="18">
        <v>0</v>
      </c>
      <c r="R17" s="18">
        <v>0</v>
      </c>
      <c r="S17" s="18">
        <v>0</v>
      </c>
      <c r="T17" s="18">
        <v>0</v>
      </c>
      <c r="U17" s="18">
        <v>0</v>
      </c>
      <c r="V17" s="18">
        <v>0</v>
      </c>
      <c r="W17" s="18">
        <v>0</v>
      </c>
      <c r="X17" s="18">
        <v>0</v>
      </c>
      <c r="Y17" s="18">
        <v>0</v>
      </c>
      <c r="Z17" s="18">
        <v>123326147</v>
      </c>
      <c r="AA17" s="18">
        <v>0</v>
      </c>
      <c r="AB17" s="18">
        <v>0</v>
      </c>
      <c r="AC17" s="18">
        <v>0</v>
      </c>
      <c r="AD17" s="18">
        <v>50916122</v>
      </c>
      <c r="AE17" s="18">
        <v>0</v>
      </c>
      <c r="AF17" s="18">
        <v>0</v>
      </c>
      <c r="AG17" s="18">
        <v>0</v>
      </c>
      <c r="AH17" s="18">
        <v>0</v>
      </c>
      <c r="AI17" s="18">
        <v>0</v>
      </c>
      <c r="AJ17" s="18">
        <v>3190522201.54</v>
      </c>
      <c r="AK17" s="18">
        <v>226122210.88</v>
      </c>
      <c r="AL17" s="18">
        <v>0</v>
      </c>
      <c r="AM17" s="18">
        <v>0</v>
      </c>
      <c r="AN17" s="18">
        <v>58044374.590000004</v>
      </c>
      <c r="AO17" s="18">
        <v>0</v>
      </c>
      <c r="AP17" s="18">
        <v>10728506.120000001</v>
      </c>
      <c r="AQ17" s="18">
        <v>0</v>
      </c>
      <c r="AR17" s="18">
        <v>0</v>
      </c>
      <c r="AS17" s="18">
        <v>0</v>
      </c>
      <c r="AT17" s="18">
        <v>111177103</v>
      </c>
      <c r="AU17" s="18">
        <v>0</v>
      </c>
      <c r="AV17" s="18">
        <v>36900190</v>
      </c>
      <c r="AW17" s="18">
        <v>0</v>
      </c>
      <c r="AX17" s="18">
        <v>0</v>
      </c>
      <c r="AY17" s="18">
        <v>0</v>
      </c>
      <c r="AZ17" s="18">
        <v>0</v>
      </c>
      <c r="BA17" s="18">
        <v>0</v>
      </c>
      <c r="BB17" s="18">
        <v>2491013</v>
      </c>
      <c r="BC17" s="18">
        <v>0</v>
      </c>
      <c r="BD17" s="18">
        <v>123607281</v>
      </c>
      <c r="BE17" s="18">
        <v>0</v>
      </c>
      <c r="BF17" s="18">
        <v>0</v>
      </c>
      <c r="BG17" s="18">
        <v>0</v>
      </c>
      <c r="BH17" s="18">
        <v>1066368</v>
      </c>
      <c r="BI17" s="18">
        <v>0</v>
      </c>
      <c r="BJ17" s="18">
        <v>-746785</v>
      </c>
      <c r="BK17" s="18">
        <v>0</v>
      </c>
      <c r="BL17" s="18">
        <v>1630117</v>
      </c>
      <c r="BM17" s="18">
        <v>0</v>
      </c>
      <c r="BN17" s="18">
        <v>0</v>
      </c>
      <c r="BO17" s="18">
        <v>0</v>
      </c>
      <c r="BP17" s="18">
        <v>1979445</v>
      </c>
      <c r="BQ17" s="18">
        <v>0</v>
      </c>
      <c r="BR17" s="18">
        <v>33378</v>
      </c>
      <c r="BS17" s="18">
        <v>0</v>
      </c>
      <c r="BT17" s="18">
        <v>0</v>
      </c>
      <c r="BU17" s="18">
        <v>0</v>
      </c>
      <c r="BV17" s="18">
        <v>11475559</v>
      </c>
      <c r="BW17" s="18">
        <v>0</v>
      </c>
      <c r="BX17" s="18">
        <v>70024</v>
      </c>
      <c r="BY17" s="18">
        <v>0</v>
      </c>
      <c r="BZ17" s="18">
        <v>0</v>
      </c>
      <c r="CA17" s="18">
        <v>0</v>
      </c>
      <c r="CB17" s="18">
        <v>2829724</v>
      </c>
      <c r="CC17" s="18">
        <v>0</v>
      </c>
      <c r="CD17" s="18">
        <v>0</v>
      </c>
      <c r="CE17" s="18">
        <v>0</v>
      </c>
      <c r="CF17" s="18">
        <v>0</v>
      </c>
      <c r="CG17" s="18">
        <v>0</v>
      </c>
      <c r="CH17" s="18">
        <v>0</v>
      </c>
      <c r="CI17" s="18">
        <v>0</v>
      </c>
      <c r="CJ17" s="18">
        <v>1006770917</v>
      </c>
      <c r="CK17" s="18">
        <v>0</v>
      </c>
      <c r="CL17" s="18">
        <v>21545924</v>
      </c>
      <c r="CM17" s="18">
        <v>0</v>
      </c>
      <c r="CN17" s="18">
        <v>26525449</v>
      </c>
      <c r="CO17" s="18">
        <v>0</v>
      </c>
      <c r="CP17" s="18">
        <v>0</v>
      </c>
      <c r="CQ17" s="18">
        <v>0</v>
      </c>
      <c r="CR17" s="18">
        <v>14070668</v>
      </c>
      <c r="CS17" s="18">
        <v>0</v>
      </c>
      <c r="CT17" s="18">
        <v>0</v>
      </c>
      <c r="CU17" s="18">
        <v>0</v>
      </c>
      <c r="CV17" s="18">
        <v>0</v>
      </c>
      <c r="CW17" s="18">
        <v>0</v>
      </c>
      <c r="CX17" s="18">
        <v>0</v>
      </c>
      <c r="CY17" s="18">
        <v>0</v>
      </c>
      <c r="CZ17" s="18">
        <v>0</v>
      </c>
      <c r="DA17" s="18">
        <v>0</v>
      </c>
      <c r="DB17" s="18">
        <v>0</v>
      </c>
      <c r="DC17" s="18">
        <v>0</v>
      </c>
      <c r="DD17" s="18">
        <v>44843165</v>
      </c>
      <c r="DE17" s="18">
        <v>0</v>
      </c>
      <c r="DF17" s="18">
        <v>0</v>
      </c>
      <c r="DG17" s="18">
        <v>0</v>
      </c>
      <c r="DH17" s="18">
        <v>0</v>
      </c>
      <c r="DI17" s="18">
        <v>0</v>
      </c>
      <c r="DJ17" s="18">
        <v>0</v>
      </c>
      <c r="DK17" s="18">
        <v>0</v>
      </c>
      <c r="DL17" s="18">
        <v>0</v>
      </c>
      <c r="DM17" s="18">
        <v>0</v>
      </c>
      <c r="DN17" s="18">
        <v>0</v>
      </c>
      <c r="DO17" s="18">
        <v>0</v>
      </c>
      <c r="DP17" s="18">
        <v>0</v>
      </c>
      <c r="DQ17" s="18">
        <v>0</v>
      </c>
      <c r="DR17" s="18">
        <v>0</v>
      </c>
      <c r="DS17" s="18">
        <v>0</v>
      </c>
      <c r="DT17" s="18">
        <v>0</v>
      </c>
      <c r="DU17" s="18">
        <v>0</v>
      </c>
      <c r="DV17" s="18">
        <v>0</v>
      </c>
      <c r="DW17" s="18">
        <v>0</v>
      </c>
      <c r="DX17" s="18">
        <v>183404253</v>
      </c>
      <c r="DY17" s="18">
        <v>0</v>
      </c>
      <c r="DZ17" s="18">
        <v>0</v>
      </c>
      <c r="EA17" s="18">
        <v>0</v>
      </c>
      <c r="EB17" s="18">
        <v>70341008</v>
      </c>
      <c r="EC17" s="18">
        <v>0</v>
      </c>
      <c r="ED17" s="18">
        <v>4339751</v>
      </c>
      <c r="EE17" s="18">
        <v>0</v>
      </c>
      <c r="EF17" s="18">
        <v>539074478</v>
      </c>
      <c r="EG17" s="18">
        <v>0</v>
      </c>
      <c r="EH17" s="18">
        <v>34797793</v>
      </c>
      <c r="EI17" s="18">
        <v>0</v>
      </c>
      <c r="EJ17" s="18">
        <v>0</v>
      </c>
      <c r="EK17" s="18">
        <v>0</v>
      </c>
      <c r="EL17" s="18">
        <v>0</v>
      </c>
      <c r="EM17" s="18">
        <v>0</v>
      </c>
      <c r="EN17" s="18">
        <v>25248014</v>
      </c>
      <c r="EO17" s="18">
        <v>0</v>
      </c>
      <c r="EP17" s="18">
        <v>0</v>
      </c>
      <c r="EQ17" s="18">
        <v>0</v>
      </c>
      <c r="ER17" s="18">
        <v>0</v>
      </c>
      <c r="ES17" s="18">
        <v>0</v>
      </c>
      <c r="ET17" s="18">
        <v>0</v>
      </c>
      <c r="EU17" s="18">
        <v>0</v>
      </c>
      <c r="EV17" s="18">
        <v>0</v>
      </c>
      <c r="EW17" s="18">
        <v>0</v>
      </c>
      <c r="EX17" s="18">
        <v>0</v>
      </c>
      <c r="EY17" s="18">
        <v>0</v>
      </c>
      <c r="EZ17" s="18">
        <v>0</v>
      </c>
      <c r="FA17" s="18">
        <v>0</v>
      </c>
      <c r="FB17" s="18">
        <v>0</v>
      </c>
      <c r="FC17" s="18">
        <v>0</v>
      </c>
      <c r="FD17" s="18">
        <v>0</v>
      </c>
      <c r="FE17" s="18">
        <v>0</v>
      </c>
      <c r="FF17" s="18">
        <v>0</v>
      </c>
      <c r="FG17" s="18">
        <v>0</v>
      </c>
      <c r="FH17" s="18">
        <v>0</v>
      </c>
      <c r="FI17" s="18">
        <v>0</v>
      </c>
      <c r="FJ17" s="18">
        <v>0</v>
      </c>
      <c r="FK17" s="18">
        <v>0</v>
      </c>
      <c r="FL17" s="18">
        <v>0</v>
      </c>
      <c r="FM17" s="18">
        <v>0</v>
      </c>
      <c r="FN17" s="18">
        <v>0</v>
      </c>
      <c r="FO17" s="18">
        <v>0</v>
      </c>
      <c r="FP17" s="19">
        <v>0</v>
      </c>
      <c r="FQ17" s="19">
        <v>0</v>
      </c>
      <c r="FR17" s="18">
        <v>0</v>
      </c>
      <c r="FS17" s="18">
        <v>0</v>
      </c>
      <c r="FT17" s="18">
        <v>0</v>
      </c>
      <c r="FU17" s="18">
        <v>0</v>
      </c>
      <c r="FV17" s="19">
        <v>0</v>
      </c>
      <c r="FW17" s="19">
        <v>0</v>
      </c>
      <c r="FX17" s="18">
        <v>0</v>
      </c>
      <c r="FY17" s="18">
        <v>0</v>
      </c>
      <c r="FZ17" s="18">
        <v>0</v>
      </c>
      <c r="GA17" s="18">
        <v>0</v>
      </c>
      <c r="GB17" s="19">
        <v>0</v>
      </c>
      <c r="GC17" s="19">
        <v>0</v>
      </c>
      <c r="GD17" s="18">
        <v>0</v>
      </c>
      <c r="GE17" s="18">
        <v>0</v>
      </c>
      <c r="GF17" s="18">
        <v>0</v>
      </c>
      <c r="GG17" s="18">
        <v>0</v>
      </c>
      <c r="GH17" s="18">
        <v>161324</v>
      </c>
      <c r="GI17" s="18">
        <v>0</v>
      </c>
      <c r="GJ17" s="18">
        <v>226043608.62</v>
      </c>
      <c r="GK17" s="18">
        <v>0</v>
      </c>
      <c r="GL17" s="18">
        <v>0</v>
      </c>
      <c r="GM17" s="18">
        <v>0</v>
      </c>
      <c r="GN17" s="18">
        <v>0</v>
      </c>
      <c r="GO17" s="18">
        <v>0</v>
      </c>
      <c r="GP17" s="18">
        <v>0</v>
      </c>
      <c r="GQ17" s="18">
        <v>0</v>
      </c>
      <c r="GR17" s="18">
        <v>0</v>
      </c>
      <c r="GS17" s="18">
        <v>0</v>
      </c>
      <c r="GT17" s="18">
        <v>0</v>
      </c>
      <c r="GU17" s="18">
        <v>0</v>
      </c>
      <c r="GV17" s="18">
        <v>0</v>
      </c>
      <c r="GW17" s="18">
        <v>0</v>
      </c>
      <c r="GX17" s="18">
        <v>0</v>
      </c>
      <c r="GY17" s="18">
        <v>0</v>
      </c>
      <c r="GZ17" s="18">
        <v>0</v>
      </c>
      <c r="HA17" s="18">
        <v>0</v>
      </c>
      <c r="HB17" s="19">
        <v>0</v>
      </c>
      <c r="HC17" s="19">
        <v>0</v>
      </c>
      <c r="HD17" s="18">
        <v>0</v>
      </c>
      <c r="HE17" s="18">
        <v>0</v>
      </c>
      <c r="HF17" s="18">
        <v>0</v>
      </c>
      <c r="HG17" s="18">
        <v>0</v>
      </c>
      <c r="HH17" s="19">
        <v>0</v>
      </c>
      <c r="HI17" s="19">
        <v>0</v>
      </c>
      <c r="HJ17" s="18">
        <v>0</v>
      </c>
      <c r="HK17" s="18">
        <v>0</v>
      </c>
      <c r="HL17" s="18">
        <v>0</v>
      </c>
      <c r="HM17" s="18">
        <v>0</v>
      </c>
      <c r="HN17" s="19">
        <v>0</v>
      </c>
      <c r="HO17" s="19">
        <v>0</v>
      </c>
      <c r="HP17" s="18">
        <v>0</v>
      </c>
      <c r="HQ17" s="18">
        <v>0</v>
      </c>
      <c r="HR17" s="18">
        <v>0</v>
      </c>
      <c r="HS17" s="18">
        <v>0</v>
      </c>
      <c r="HT17" s="18">
        <v>0</v>
      </c>
      <c r="HU17" s="18">
        <v>0</v>
      </c>
      <c r="HV17" s="18">
        <v>6079261366.8699999</v>
      </c>
      <c r="HW17" s="18">
        <v>226122210.88</v>
      </c>
      <c r="HX17" s="19">
        <v>6305383577.75</v>
      </c>
    </row>
    <row r="18" spans="1:232" ht="12.75" customHeight="1">
      <c r="A18" s="55" t="s">
        <v>169</v>
      </c>
      <c r="B18" s="17">
        <v>1013</v>
      </c>
      <c r="C18" s="56" t="s">
        <v>147</v>
      </c>
      <c r="D18" s="19">
        <v>112975003.3695</v>
      </c>
      <c r="E18" s="19">
        <v>0</v>
      </c>
      <c r="F18" s="18">
        <v>4116783.2168999994</v>
      </c>
      <c r="G18" s="18">
        <v>0</v>
      </c>
      <c r="H18" s="18">
        <v>74323278.981700003</v>
      </c>
      <c r="I18" s="18">
        <v>0</v>
      </c>
      <c r="J18" s="18">
        <v>34534941.170900002</v>
      </c>
      <c r="K18" s="18">
        <v>0</v>
      </c>
      <c r="L18" s="18">
        <v>32118191.039999999</v>
      </c>
      <c r="M18" s="18">
        <v>0</v>
      </c>
      <c r="N18" s="18">
        <v>9097930.3900000006</v>
      </c>
      <c r="O18" s="18">
        <v>0</v>
      </c>
      <c r="P18" s="18">
        <v>0</v>
      </c>
      <c r="Q18" s="18">
        <v>0</v>
      </c>
      <c r="R18" s="18">
        <v>0</v>
      </c>
      <c r="S18" s="18">
        <v>0</v>
      </c>
      <c r="T18" s="18">
        <v>0</v>
      </c>
      <c r="U18" s="18">
        <v>0</v>
      </c>
      <c r="V18" s="18">
        <v>0</v>
      </c>
      <c r="W18" s="18">
        <v>0</v>
      </c>
      <c r="X18" s="18">
        <v>0</v>
      </c>
      <c r="Y18" s="18">
        <v>0</v>
      </c>
      <c r="Z18" s="18">
        <v>112268719.52000001</v>
      </c>
      <c r="AA18" s="18">
        <v>0</v>
      </c>
      <c r="AB18" s="18">
        <v>0</v>
      </c>
      <c r="AC18" s="18">
        <v>0</v>
      </c>
      <c r="AD18" s="18">
        <v>413310.6</v>
      </c>
      <c r="AE18" s="18">
        <v>0</v>
      </c>
      <c r="AF18" s="18">
        <v>0</v>
      </c>
      <c r="AG18" s="18">
        <v>0</v>
      </c>
      <c r="AH18" s="18">
        <v>0</v>
      </c>
      <c r="AI18" s="18">
        <v>0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2068.9</v>
      </c>
      <c r="AQ18" s="18">
        <v>0</v>
      </c>
      <c r="AR18" s="18">
        <v>0</v>
      </c>
      <c r="AS18" s="18">
        <v>0</v>
      </c>
      <c r="AT18" s="18">
        <v>89189055.890000001</v>
      </c>
      <c r="AU18" s="18">
        <v>945608.52</v>
      </c>
      <c r="AV18" s="18">
        <v>66062312.829999998</v>
      </c>
      <c r="AW18" s="18">
        <v>0</v>
      </c>
      <c r="AX18" s="18">
        <v>0</v>
      </c>
      <c r="AY18" s="18">
        <v>0</v>
      </c>
      <c r="AZ18" s="18">
        <v>0</v>
      </c>
      <c r="BA18" s="18">
        <v>0</v>
      </c>
      <c r="BB18" s="18">
        <v>2318830.04</v>
      </c>
      <c r="BC18" s="18">
        <v>0</v>
      </c>
      <c r="BD18" s="18">
        <v>4696459.0199999996</v>
      </c>
      <c r="BE18" s="18">
        <v>0</v>
      </c>
      <c r="BF18" s="18">
        <v>0</v>
      </c>
      <c r="BG18" s="18">
        <v>0</v>
      </c>
      <c r="BH18" s="18">
        <v>14166872.41</v>
      </c>
      <c r="BI18" s="18">
        <v>0</v>
      </c>
      <c r="BJ18" s="18">
        <v>0</v>
      </c>
      <c r="BK18" s="18">
        <v>0</v>
      </c>
      <c r="BL18" s="18">
        <v>0</v>
      </c>
      <c r="BM18" s="18">
        <v>0</v>
      </c>
      <c r="BN18" s="18">
        <v>0</v>
      </c>
      <c r="BO18" s="18">
        <v>0</v>
      </c>
      <c r="BP18" s="18">
        <v>1859217.67</v>
      </c>
      <c r="BQ18" s="18">
        <v>0</v>
      </c>
      <c r="BR18" s="18">
        <v>1718820.6</v>
      </c>
      <c r="BS18" s="18">
        <v>0</v>
      </c>
      <c r="BT18" s="18">
        <v>0</v>
      </c>
      <c r="BU18" s="18">
        <v>0</v>
      </c>
      <c r="BV18" s="18">
        <v>37015239.270000003</v>
      </c>
      <c r="BW18" s="18">
        <v>0</v>
      </c>
      <c r="BX18" s="18">
        <v>381731.52</v>
      </c>
      <c r="BY18" s="18">
        <v>0</v>
      </c>
      <c r="BZ18" s="18">
        <v>0</v>
      </c>
      <c r="CA18" s="18">
        <v>0</v>
      </c>
      <c r="CB18" s="18">
        <v>5866.79</v>
      </c>
      <c r="CC18" s="18">
        <v>0</v>
      </c>
      <c r="CD18" s="18">
        <v>0</v>
      </c>
      <c r="CE18" s="18">
        <v>0</v>
      </c>
      <c r="CF18" s="18">
        <v>0</v>
      </c>
      <c r="CG18" s="18">
        <v>0</v>
      </c>
      <c r="CH18" s="18">
        <v>0</v>
      </c>
      <c r="CI18" s="18">
        <v>0</v>
      </c>
      <c r="CJ18" s="18">
        <v>483111160.68000001</v>
      </c>
      <c r="CK18" s="18">
        <v>0</v>
      </c>
      <c r="CL18" s="18">
        <v>13868882.5</v>
      </c>
      <c r="CM18" s="18">
        <v>0</v>
      </c>
      <c r="CN18" s="18">
        <v>10293.900000000001</v>
      </c>
      <c r="CO18" s="18">
        <v>0</v>
      </c>
      <c r="CP18" s="18">
        <v>0</v>
      </c>
      <c r="CQ18" s="18">
        <v>0</v>
      </c>
      <c r="CR18" s="18">
        <v>21964130.809999999</v>
      </c>
      <c r="CS18" s="18">
        <v>0</v>
      </c>
      <c r="CT18" s="18">
        <v>0</v>
      </c>
      <c r="CU18" s="18">
        <v>0</v>
      </c>
      <c r="CV18" s="18">
        <v>0</v>
      </c>
      <c r="CW18" s="18">
        <v>0</v>
      </c>
      <c r="CX18" s="18">
        <v>0</v>
      </c>
      <c r="CY18" s="18">
        <v>0</v>
      </c>
      <c r="CZ18" s="18">
        <v>0</v>
      </c>
      <c r="DA18" s="18">
        <v>0</v>
      </c>
      <c r="DB18" s="18">
        <v>0</v>
      </c>
      <c r="DC18" s="18">
        <v>0</v>
      </c>
      <c r="DD18" s="18">
        <v>47478766.950000003</v>
      </c>
      <c r="DE18" s="18">
        <v>0</v>
      </c>
      <c r="DF18" s="18">
        <v>0</v>
      </c>
      <c r="DG18" s="18">
        <v>0</v>
      </c>
      <c r="DH18" s="18">
        <v>0</v>
      </c>
      <c r="DI18" s="18">
        <v>0</v>
      </c>
      <c r="DJ18" s="18">
        <v>0</v>
      </c>
      <c r="DK18" s="18">
        <v>0</v>
      </c>
      <c r="DL18" s="18">
        <v>0</v>
      </c>
      <c r="DM18" s="18">
        <v>0</v>
      </c>
      <c r="DN18" s="18">
        <v>0</v>
      </c>
      <c r="DO18" s="18">
        <v>0</v>
      </c>
      <c r="DP18" s="18">
        <v>0</v>
      </c>
      <c r="DQ18" s="18">
        <v>0</v>
      </c>
      <c r="DR18" s="18">
        <v>0</v>
      </c>
      <c r="DS18" s="18">
        <v>0</v>
      </c>
      <c r="DT18" s="18">
        <v>0</v>
      </c>
      <c r="DU18" s="18">
        <v>0</v>
      </c>
      <c r="DV18" s="18">
        <v>0</v>
      </c>
      <c r="DW18" s="18">
        <v>0</v>
      </c>
      <c r="DX18" s="18">
        <v>394215.94</v>
      </c>
      <c r="DY18" s="18">
        <v>0</v>
      </c>
      <c r="DZ18" s="18">
        <v>0</v>
      </c>
      <c r="EA18" s="18">
        <v>0</v>
      </c>
      <c r="EB18" s="18">
        <v>215803119.33000001</v>
      </c>
      <c r="EC18" s="18">
        <v>0</v>
      </c>
      <c r="ED18" s="18">
        <v>46405021.310000002</v>
      </c>
      <c r="EE18" s="18">
        <v>7198623.6299999999</v>
      </c>
      <c r="EF18" s="18">
        <v>155169031.90000001</v>
      </c>
      <c r="EG18" s="18">
        <v>123980338.53</v>
      </c>
      <c r="EH18" s="18">
        <v>21134510.599999998</v>
      </c>
      <c r="EI18" s="18">
        <v>0</v>
      </c>
      <c r="EJ18" s="18">
        <v>0</v>
      </c>
      <c r="EK18" s="18">
        <v>0</v>
      </c>
      <c r="EL18" s="18">
        <v>0</v>
      </c>
      <c r="EM18" s="18">
        <v>0</v>
      </c>
      <c r="EN18" s="18">
        <v>98985418.439999998</v>
      </c>
      <c r="EO18" s="18">
        <v>0</v>
      </c>
      <c r="EP18" s="18">
        <v>0</v>
      </c>
      <c r="EQ18" s="18">
        <v>0</v>
      </c>
      <c r="ER18" s="18">
        <v>0</v>
      </c>
      <c r="ES18" s="18">
        <v>0</v>
      </c>
      <c r="ET18" s="18">
        <v>0</v>
      </c>
      <c r="EU18" s="18">
        <v>0</v>
      </c>
      <c r="EV18" s="18">
        <v>0</v>
      </c>
      <c r="EW18" s="18">
        <v>0</v>
      </c>
      <c r="EX18" s="18">
        <v>0</v>
      </c>
      <c r="EY18" s="18">
        <v>0</v>
      </c>
      <c r="EZ18" s="18">
        <v>0</v>
      </c>
      <c r="FA18" s="18">
        <v>0</v>
      </c>
      <c r="FB18" s="18">
        <v>0</v>
      </c>
      <c r="FC18" s="18">
        <v>0</v>
      </c>
      <c r="FD18" s="18">
        <v>0</v>
      </c>
      <c r="FE18" s="18">
        <v>0</v>
      </c>
      <c r="FF18" s="18">
        <v>0</v>
      </c>
      <c r="FG18" s="18">
        <v>0</v>
      </c>
      <c r="FH18" s="18">
        <v>0</v>
      </c>
      <c r="FI18" s="18">
        <v>0</v>
      </c>
      <c r="FJ18" s="18">
        <v>0</v>
      </c>
      <c r="FK18" s="18">
        <v>0</v>
      </c>
      <c r="FL18" s="18">
        <v>0</v>
      </c>
      <c r="FM18" s="18">
        <v>0</v>
      </c>
      <c r="FN18" s="18">
        <v>0</v>
      </c>
      <c r="FO18" s="18">
        <v>0</v>
      </c>
      <c r="FP18" s="19">
        <v>0</v>
      </c>
      <c r="FQ18" s="19">
        <v>0</v>
      </c>
      <c r="FR18" s="18">
        <v>0</v>
      </c>
      <c r="FS18" s="18">
        <v>0</v>
      </c>
      <c r="FT18" s="18">
        <v>0</v>
      </c>
      <c r="FU18" s="18">
        <v>0</v>
      </c>
      <c r="FV18" s="19">
        <v>0</v>
      </c>
      <c r="FW18" s="19">
        <v>0</v>
      </c>
      <c r="FX18" s="18">
        <v>0</v>
      </c>
      <c r="FY18" s="18">
        <v>0</v>
      </c>
      <c r="FZ18" s="18">
        <v>0</v>
      </c>
      <c r="GA18" s="18">
        <v>0</v>
      </c>
      <c r="GB18" s="19">
        <v>0</v>
      </c>
      <c r="GC18" s="19">
        <v>0</v>
      </c>
      <c r="GD18" s="18">
        <v>0</v>
      </c>
      <c r="GE18" s="18">
        <v>0</v>
      </c>
      <c r="GF18" s="18">
        <v>0</v>
      </c>
      <c r="GG18" s="18">
        <v>0</v>
      </c>
      <c r="GH18" s="18">
        <v>9338943.5800000001</v>
      </c>
      <c r="GI18" s="18">
        <v>0</v>
      </c>
      <c r="GJ18" s="18">
        <v>0</v>
      </c>
      <c r="GK18" s="18">
        <v>0</v>
      </c>
      <c r="GL18" s="18">
        <v>0</v>
      </c>
      <c r="GM18" s="18">
        <v>0</v>
      </c>
      <c r="GN18" s="18">
        <v>0</v>
      </c>
      <c r="GO18" s="18">
        <v>0</v>
      </c>
      <c r="GP18" s="18">
        <v>0</v>
      </c>
      <c r="GQ18" s="18">
        <v>0</v>
      </c>
      <c r="GR18" s="18">
        <v>0</v>
      </c>
      <c r="GS18" s="18">
        <v>0</v>
      </c>
      <c r="GT18" s="18">
        <v>0</v>
      </c>
      <c r="GU18" s="18">
        <v>0</v>
      </c>
      <c r="GV18" s="18">
        <v>0</v>
      </c>
      <c r="GW18" s="18">
        <v>0</v>
      </c>
      <c r="GX18" s="18">
        <v>0</v>
      </c>
      <c r="GY18" s="18">
        <v>0</v>
      </c>
      <c r="GZ18" s="18">
        <v>0</v>
      </c>
      <c r="HA18" s="18">
        <v>0</v>
      </c>
      <c r="HB18" s="19">
        <v>0</v>
      </c>
      <c r="HC18" s="19">
        <v>0</v>
      </c>
      <c r="HD18" s="18">
        <v>0</v>
      </c>
      <c r="HE18" s="18">
        <v>0</v>
      </c>
      <c r="HF18" s="18">
        <v>0</v>
      </c>
      <c r="HG18" s="18">
        <v>0</v>
      </c>
      <c r="HH18" s="19">
        <v>0</v>
      </c>
      <c r="HI18" s="19">
        <v>0</v>
      </c>
      <c r="HJ18" s="18">
        <v>0</v>
      </c>
      <c r="HK18" s="18">
        <v>0</v>
      </c>
      <c r="HL18" s="18">
        <v>0</v>
      </c>
      <c r="HM18" s="18">
        <v>0</v>
      </c>
      <c r="HN18" s="19">
        <v>0</v>
      </c>
      <c r="HO18" s="19">
        <v>0</v>
      </c>
      <c r="HP18" s="18">
        <v>0</v>
      </c>
      <c r="HQ18" s="18">
        <v>0</v>
      </c>
      <c r="HR18" s="18">
        <v>0</v>
      </c>
      <c r="HS18" s="18">
        <v>0</v>
      </c>
      <c r="HT18" s="18">
        <v>0</v>
      </c>
      <c r="HU18" s="18">
        <v>0</v>
      </c>
      <c r="HV18" s="18">
        <v>1597953125.7995</v>
      </c>
      <c r="HW18" s="18">
        <v>132124570.68000001</v>
      </c>
      <c r="HX18" s="19">
        <v>1730077696.4795001</v>
      </c>
    </row>
    <row r="19" spans="1:232" ht="12.75" customHeight="1">
      <c r="A19" s="55" t="s">
        <v>171</v>
      </c>
      <c r="B19" s="17">
        <v>1016</v>
      </c>
      <c r="C19" s="56" t="s">
        <v>147</v>
      </c>
      <c r="D19" s="19">
        <v>0</v>
      </c>
      <c r="E19" s="19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  <c r="R19" s="18">
        <v>0</v>
      </c>
      <c r="S19" s="18">
        <v>0</v>
      </c>
      <c r="T19" s="18">
        <v>69913985.539999977</v>
      </c>
      <c r="U19" s="18">
        <v>0</v>
      </c>
      <c r="V19" s="18">
        <v>0</v>
      </c>
      <c r="W19" s="18">
        <v>0</v>
      </c>
      <c r="X19" s="18">
        <v>0</v>
      </c>
      <c r="Y19" s="18">
        <v>0</v>
      </c>
      <c r="Z19" s="18">
        <v>0</v>
      </c>
      <c r="AA19" s="18">
        <v>0</v>
      </c>
      <c r="AB19" s="18">
        <v>0</v>
      </c>
      <c r="AC19" s="18">
        <v>0</v>
      </c>
      <c r="AD19" s="18">
        <v>0</v>
      </c>
      <c r="AE19" s="18">
        <v>0</v>
      </c>
      <c r="AF19" s="18">
        <v>0</v>
      </c>
      <c r="AG19" s="18">
        <v>0</v>
      </c>
      <c r="AH19" s="18">
        <v>0</v>
      </c>
      <c r="AI19" s="18">
        <v>0</v>
      </c>
      <c r="AJ19" s="18">
        <v>0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0</v>
      </c>
      <c r="AV19" s="18">
        <v>0</v>
      </c>
      <c r="AW19" s="18">
        <v>0</v>
      </c>
      <c r="AX19" s="18">
        <v>0</v>
      </c>
      <c r="AY19" s="18">
        <v>0</v>
      </c>
      <c r="AZ19" s="18">
        <v>0</v>
      </c>
      <c r="BA19" s="18">
        <v>0</v>
      </c>
      <c r="BB19" s="18">
        <v>0</v>
      </c>
      <c r="BC19" s="18">
        <v>0</v>
      </c>
      <c r="BD19" s="18">
        <v>0</v>
      </c>
      <c r="BE19" s="18">
        <v>0</v>
      </c>
      <c r="BF19" s="18">
        <v>0</v>
      </c>
      <c r="BG19" s="18">
        <v>0</v>
      </c>
      <c r="BH19" s="18">
        <v>0</v>
      </c>
      <c r="BI19" s="18">
        <v>0</v>
      </c>
      <c r="BJ19" s="18">
        <v>0</v>
      </c>
      <c r="BK19" s="18">
        <v>0</v>
      </c>
      <c r="BL19" s="18">
        <v>0</v>
      </c>
      <c r="BM19" s="18">
        <v>0</v>
      </c>
      <c r="BN19" s="18">
        <v>0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  <c r="BV19" s="18">
        <v>0</v>
      </c>
      <c r="BW19" s="18">
        <v>0</v>
      </c>
      <c r="BX19" s="18">
        <v>0</v>
      </c>
      <c r="BY19" s="18">
        <v>0</v>
      </c>
      <c r="BZ19" s="18">
        <v>0</v>
      </c>
      <c r="CA19" s="18">
        <v>0</v>
      </c>
      <c r="CB19" s="18">
        <v>0</v>
      </c>
      <c r="CC19" s="18">
        <v>0</v>
      </c>
      <c r="CD19" s="18">
        <v>0</v>
      </c>
      <c r="CE19" s="18">
        <v>0</v>
      </c>
      <c r="CF19" s="18">
        <v>0</v>
      </c>
      <c r="CG19" s="18">
        <v>0</v>
      </c>
      <c r="CH19" s="18">
        <v>0</v>
      </c>
      <c r="CI19" s="18">
        <v>0</v>
      </c>
      <c r="CJ19" s="18">
        <v>0</v>
      </c>
      <c r="CK19" s="18">
        <v>0</v>
      </c>
      <c r="CL19" s="18">
        <v>0</v>
      </c>
      <c r="CM19" s="18">
        <v>0</v>
      </c>
      <c r="CN19" s="18">
        <v>0</v>
      </c>
      <c r="CO19" s="18">
        <v>0</v>
      </c>
      <c r="CP19" s="18">
        <v>0</v>
      </c>
      <c r="CQ19" s="18">
        <v>0</v>
      </c>
      <c r="CR19" s="18">
        <v>0</v>
      </c>
      <c r="CS19" s="18">
        <v>0</v>
      </c>
      <c r="CT19" s="18">
        <v>0</v>
      </c>
      <c r="CU19" s="18">
        <v>0</v>
      </c>
      <c r="CV19" s="18">
        <v>0</v>
      </c>
      <c r="CW19" s="18">
        <v>0</v>
      </c>
      <c r="CX19" s="18">
        <v>0</v>
      </c>
      <c r="CY19" s="18">
        <v>0</v>
      </c>
      <c r="CZ19" s="18">
        <v>0</v>
      </c>
      <c r="DA19" s="18">
        <v>0</v>
      </c>
      <c r="DB19" s="18">
        <v>0</v>
      </c>
      <c r="DC19" s="18">
        <v>0</v>
      </c>
      <c r="DD19" s="18">
        <v>0</v>
      </c>
      <c r="DE19" s="18">
        <v>0</v>
      </c>
      <c r="DF19" s="18">
        <v>0</v>
      </c>
      <c r="DG19" s="18">
        <v>0</v>
      </c>
      <c r="DH19" s="18">
        <v>0</v>
      </c>
      <c r="DI19" s="18">
        <v>0</v>
      </c>
      <c r="DJ19" s="18">
        <v>0</v>
      </c>
      <c r="DK19" s="18">
        <v>0</v>
      </c>
      <c r="DL19" s="18">
        <v>0</v>
      </c>
      <c r="DM19" s="18">
        <v>0</v>
      </c>
      <c r="DN19" s="18">
        <v>620047191.19971883</v>
      </c>
      <c r="DO19" s="18">
        <v>0</v>
      </c>
      <c r="DP19" s="18">
        <v>106107019.83290699</v>
      </c>
      <c r="DQ19" s="18">
        <v>0</v>
      </c>
      <c r="DR19" s="18">
        <v>0</v>
      </c>
      <c r="DS19" s="18">
        <v>0</v>
      </c>
      <c r="DT19" s="18">
        <v>0</v>
      </c>
      <c r="DU19" s="18">
        <v>0</v>
      </c>
      <c r="DV19" s="18">
        <v>0</v>
      </c>
      <c r="DW19" s="18">
        <v>0</v>
      </c>
      <c r="DX19" s="18">
        <v>0</v>
      </c>
      <c r="DY19" s="18">
        <v>0</v>
      </c>
      <c r="DZ19" s="18">
        <v>0</v>
      </c>
      <c r="EA19" s="18">
        <v>0</v>
      </c>
      <c r="EB19" s="18">
        <v>0</v>
      </c>
      <c r="EC19" s="18">
        <v>0</v>
      </c>
      <c r="ED19" s="18">
        <v>0</v>
      </c>
      <c r="EE19" s="18">
        <v>0</v>
      </c>
      <c r="EF19" s="18">
        <v>0</v>
      </c>
      <c r="EG19" s="18">
        <v>0</v>
      </c>
      <c r="EH19" s="18">
        <v>0</v>
      </c>
      <c r="EI19" s="18">
        <v>0</v>
      </c>
      <c r="EJ19" s="18">
        <v>0</v>
      </c>
      <c r="EK19" s="18">
        <v>0</v>
      </c>
      <c r="EL19" s="18">
        <v>0</v>
      </c>
      <c r="EM19" s="18">
        <v>0</v>
      </c>
      <c r="EN19" s="18">
        <v>0</v>
      </c>
      <c r="EO19" s="18">
        <v>0</v>
      </c>
      <c r="EP19" s="18">
        <v>0</v>
      </c>
      <c r="EQ19" s="18">
        <v>0</v>
      </c>
      <c r="ER19" s="18">
        <v>0</v>
      </c>
      <c r="ES19" s="18">
        <v>0</v>
      </c>
      <c r="ET19" s="18">
        <v>0</v>
      </c>
      <c r="EU19" s="18">
        <v>0</v>
      </c>
      <c r="EV19" s="18">
        <v>0</v>
      </c>
      <c r="EW19" s="18">
        <v>0</v>
      </c>
      <c r="EX19" s="18">
        <v>0</v>
      </c>
      <c r="EY19" s="18">
        <v>0</v>
      </c>
      <c r="EZ19" s="18">
        <v>0</v>
      </c>
      <c r="FA19" s="18">
        <v>0</v>
      </c>
      <c r="FB19" s="18">
        <v>0</v>
      </c>
      <c r="FC19" s="18">
        <v>0</v>
      </c>
      <c r="FD19" s="18">
        <v>0</v>
      </c>
      <c r="FE19" s="18">
        <v>0</v>
      </c>
      <c r="FF19" s="18">
        <v>0</v>
      </c>
      <c r="FG19" s="18">
        <v>0</v>
      </c>
      <c r="FH19" s="18">
        <v>0</v>
      </c>
      <c r="FI19" s="18">
        <v>0</v>
      </c>
      <c r="FJ19" s="18">
        <v>0</v>
      </c>
      <c r="FK19" s="18">
        <v>0</v>
      </c>
      <c r="FL19" s="18">
        <v>0</v>
      </c>
      <c r="FM19" s="18">
        <v>0</v>
      </c>
      <c r="FN19" s="18">
        <v>0</v>
      </c>
      <c r="FO19" s="18">
        <v>0</v>
      </c>
      <c r="FP19" s="19">
        <v>0</v>
      </c>
      <c r="FQ19" s="19">
        <v>0</v>
      </c>
      <c r="FR19" s="18">
        <v>0</v>
      </c>
      <c r="FS19" s="18">
        <v>0</v>
      </c>
      <c r="FT19" s="18">
        <v>0</v>
      </c>
      <c r="FU19" s="18">
        <v>0</v>
      </c>
      <c r="FV19" s="19">
        <v>0</v>
      </c>
      <c r="FW19" s="19">
        <v>0</v>
      </c>
      <c r="FX19" s="18">
        <v>0</v>
      </c>
      <c r="FY19" s="18">
        <v>0</v>
      </c>
      <c r="FZ19" s="18">
        <v>0</v>
      </c>
      <c r="GA19" s="18">
        <v>0</v>
      </c>
      <c r="GB19" s="19">
        <v>0</v>
      </c>
      <c r="GC19" s="19">
        <v>0</v>
      </c>
      <c r="GD19" s="18">
        <v>0</v>
      </c>
      <c r="GE19" s="18">
        <v>0</v>
      </c>
      <c r="GF19" s="18">
        <v>0</v>
      </c>
      <c r="GG19" s="18">
        <v>0</v>
      </c>
      <c r="GH19" s="18">
        <v>0</v>
      </c>
      <c r="GI19" s="18">
        <v>0</v>
      </c>
      <c r="GJ19" s="18">
        <v>0</v>
      </c>
      <c r="GK19" s="18">
        <v>0</v>
      </c>
      <c r="GL19" s="18">
        <v>0</v>
      </c>
      <c r="GM19" s="18">
        <v>0</v>
      </c>
      <c r="GN19" s="18">
        <v>0</v>
      </c>
      <c r="GO19" s="18">
        <v>0</v>
      </c>
      <c r="GP19" s="18">
        <v>0</v>
      </c>
      <c r="GQ19" s="18">
        <v>0</v>
      </c>
      <c r="GR19" s="18">
        <v>0</v>
      </c>
      <c r="GS19" s="18">
        <v>0</v>
      </c>
      <c r="GT19" s="18">
        <v>0</v>
      </c>
      <c r="GU19" s="18">
        <v>0</v>
      </c>
      <c r="GV19" s="18">
        <v>0</v>
      </c>
      <c r="GW19" s="18">
        <v>0</v>
      </c>
      <c r="GX19" s="18">
        <v>0</v>
      </c>
      <c r="GY19" s="18">
        <v>0</v>
      </c>
      <c r="GZ19" s="18">
        <v>0</v>
      </c>
      <c r="HA19" s="18">
        <v>0</v>
      </c>
      <c r="HB19" s="19">
        <v>0</v>
      </c>
      <c r="HC19" s="19">
        <v>0</v>
      </c>
      <c r="HD19" s="18">
        <v>0</v>
      </c>
      <c r="HE19" s="18">
        <v>0</v>
      </c>
      <c r="HF19" s="18">
        <v>0</v>
      </c>
      <c r="HG19" s="18">
        <v>0</v>
      </c>
      <c r="HH19" s="19">
        <v>0</v>
      </c>
      <c r="HI19" s="19">
        <v>0</v>
      </c>
      <c r="HJ19" s="18">
        <v>0</v>
      </c>
      <c r="HK19" s="18">
        <v>0</v>
      </c>
      <c r="HL19" s="18">
        <v>0</v>
      </c>
      <c r="HM19" s="18">
        <v>0</v>
      </c>
      <c r="HN19" s="19">
        <v>0</v>
      </c>
      <c r="HO19" s="19">
        <v>0</v>
      </c>
      <c r="HP19" s="18">
        <v>0</v>
      </c>
      <c r="HQ19" s="18">
        <v>0</v>
      </c>
      <c r="HR19" s="18">
        <v>0</v>
      </c>
      <c r="HS19" s="18">
        <v>0</v>
      </c>
      <c r="HT19" s="18">
        <v>0</v>
      </c>
      <c r="HU19" s="18">
        <v>0</v>
      </c>
      <c r="HV19" s="18">
        <v>796068196.57262576</v>
      </c>
      <c r="HW19" s="18">
        <v>0</v>
      </c>
      <c r="HX19" s="19">
        <v>796068196.57262576</v>
      </c>
    </row>
    <row r="20" spans="1:232" ht="12.75" customHeight="1">
      <c r="A20" s="55" t="s">
        <v>173</v>
      </c>
      <c r="B20" s="17">
        <v>1017</v>
      </c>
      <c r="C20" s="56" t="s">
        <v>147</v>
      </c>
      <c r="D20" s="19">
        <v>6117263813.5</v>
      </c>
      <c r="E20" s="19">
        <v>0</v>
      </c>
      <c r="F20" s="18">
        <v>2096593869.3900001</v>
      </c>
      <c r="G20" s="18">
        <v>0</v>
      </c>
      <c r="H20" s="18">
        <v>2420553121.2199998</v>
      </c>
      <c r="I20" s="18">
        <v>0</v>
      </c>
      <c r="J20" s="18">
        <v>1600116822.8900001</v>
      </c>
      <c r="K20" s="18">
        <v>0</v>
      </c>
      <c r="L20" s="18">
        <v>11392.69</v>
      </c>
      <c r="M20" s="18">
        <v>0</v>
      </c>
      <c r="N20" s="18">
        <v>519064928.33000004</v>
      </c>
      <c r="O20" s="18">
        <v>0</v>
      </c>
      <c r="P20" s="18">
        <v>0</v>
      </c>
      <c r="Q20" s="18">
        <v>0</v>
      </c>
      <c r="R20" s="18">
        <v>0</v>
      </c>
      <c r="S20" s="18">
        <v>0</v>
      </c>
      <c r="T20" s="18">
        <v>3500</v>
      </c>
      <c r="U20" s="18">
        <v>0</v>
      </c>
      <c r="V20" s="18">
        <v>0</v>
      </c>
      <c r="W20" s="18">
        <v>0</v>
      </c>
      <c r="X20" s="18">
        <v>0</v>
      </c>
      <c r="Y20" s="18">
        <v>0</v>
      </c>
      <c r="Z20" s="18">
        <v>291095890.98000002</v>
      </c>
      <c r="AA20" s="18">
        <v>0</v>
      </c>
      <c r="AB20" s="18">
        <v>269987.65999999997</v>
      </c>
      <c r="AC20" s="18">
        <v>0</v>
      </c>
      <c r="AD20" s="18">
        <v>141168899.87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18">
        <v>2094605707.8199992</v>
      </c>
      <c r="AK20" s="18">
        <v>0</v>
      </c>
      <c r="AL20" s="18">
        <v>10426221.77</v>
      </c>
      <c r="AM20" s="18">
        <v>0</v>
      </c>
      <c r="AN20" s="18">
        <v>400941157.66999996</v>
      </c>
      <c r="AO20" s="18">
        <v>0</v>
      </c>
      <c r="AP20" s="18">
        <v>2042446924.4400001</v>
      </c>
      <c r="AQ20" s="18">
        <v>0</v>
      </c>
      <c r="AR20" s="18">
        <v>272946.27</v>
      </c>
      <c r="AS20" s="18">
        <v>0</v>
      </c>
      <c r="AT20" s="18">
        <v>208855942.74000004</v>
      </c>
      <c r="AU20" s="18">
        <v>0</v>
      </c>
      <c r="AV20" s="18">
        <v>245571197.15000004</v>
      </c>
      <c r="AW20" s="18">
        <v>0</v>
      </c>
      <c r="AX20" s="18">
        <v>0</v>
      </c>
      <c r="AY20" s="18">
        <v>0</v>
      </c>
      <c r="AZ20" s="18">
        <v>140211</v>
      </c>
      <c r="BA20" s="18">
        <v>0</v>
      </c>
      <c r="BB20" s="18">
        <v>99085923.530000001</v>
      </c>
      <c r="BC20" s="18">
        <v>0</v>
      </c>
      <c r="BD20" s="18">
        <v>900485896.84000003</v>
      </c>
      <c r="BE20" s="18">
        <v>0</v>
      </c>
      <c r="BF20" s="18">
        <v>0</v>
      </c>
      <c r="BG20" s="18">
        <v>0</v>
      </c>
      <c r="BH20" s="18">
        <v>2837212.7</v>
      </c>
      <c r="BI20" s="18">
        <v>0</v>
      </c>
      <c r="BJ20" s="18">
        <v>23813559.890000001</v>
      </c>
      <c r="BK20" s="18">
        <v>0</v>
      </c>
      <c r="BL20" s="18">
        <v>10706975.200000001</v>
      </c>
      <c r="BM20" s="18">
        <v>0</v>
      </c>
      <c r="BN20" s="18">
        <v>6901189.25</v>
      </c>
      <c r="BO20" s="18">
        <v>0</v>
      </c>
      <c r="BP20" s="18">
        <v>2228488.7200000002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  <c r="BV20" s="18">
        <v>26287430.23</v>
      </c>
      <c r="BW20" s="18">
        <v>0</v>
      </c>
      <c r="BX20" s="18">
        <v>644988.6</v>
      </c>
      <c r="BY20" s="18">
        <v>0</v>
      </c>
      <c r="BZ20" s="18">
        <v>0</v>
      </c>
      <c r="CA20" s="18">
        <v>0</v>
      </c>
      <c r="CB20" s="18">
        <v>20354756.359999999</v>
      </c>
      <c r="CC20" s="18">
        <v>0</v>
      </c>
      <c r="CD20" s="18">
        <v>0</v>
      </c>
      <c r="CE20" s="18">
        <v>0</v>
      </c>
      <c r="CF20" s="18">
        <v>0</v>
      </c>
      <c r="CG20" s="18">
        <v>0</v>
      </c>
      <c r="CH20" s="18">
        <v>0</v>
      </c>
      <c r="CI20" s="18">
        <v>0</v>
      </c>
      <c r="CJ20" s="18">
        <v>0</v>
      </c>
      <c r="CK20" s="18">
        <v>0</v>
      </c>
      <c r="CL20" s="18">
        <v>0</v>
      </c>
      <c r="CM20" s="18">
        <v>0</v>
      </c>
      <c r="CN20" s="18">
        <v>0</v>
      </c>
      <c r="CO20" s="18">
        <v>0</v>
      </c>
      <c r="CP20" s="18">
        <v>0</v>
      </c>
      <c r="CQ20" s="18">
        <v>0</v>
      </c>
      <c r="CR20" s="18">
        <v>0</v>
      </c>
      <c r="CS20" s="18">
        <v>0</v>
      </c>
      <c r="CT20" s="18">
        <v>0</v>
      </c>
      <c r="CU20" s="18">
        <v>0</v>
      </c>
      <c r="CV20" s="18">
        <v>0</v>
      </c>
      <c r="CW20" s="18">
        <v>0</v>
      </c>
      <c r="CX20" s="18">
        <v>0</v>
      </c>
      <c r="CY20" s="18">
        <v>0</v>
      </c>
      <c r="CZ20" s="18">
        <v>0</v>
      </c>
      <c r="DA20" s="18">
        <v>0</v>
      </c>
      <c r="DB20" s="18">
        <v>0</v>
      </c>
      <c r="DC20" s="18">
        <v>0</v>
      </c>
      <c r="DD20" s="18">
        <v>579909904.13999999</v>
      </c>
      <c r="DE20" s="18">
        <v>0</v>
      </c>
      <c r="DF20" s="18">
        <v>158385.84</v>
      </c>
      <c r="DG20" s="18">
        <v>0</v>
      </c>
      <c r="DH20" s="18">
        <v>0</v>
      </c>
      <c r="DI20" s="18">
        <v>0</v>
      </c>
      <c r="DJ20" s="18">
        <v>0</v>
      </c>
      <c r="DK20" s="18">
        <v>0</v>
      </c>
      <c r="DL20" s="18">
        <v>0</v>
      </c>
      <c r="DM20" s="18">
        <v>0</v>
      </c>
      <c r="DN20" s="18">
        <v>1744061.5</v>
      </c>
      <c r="DO20" s="18">
        <v>0</v>
      </c>
      <c r="DP20" s="18">
        <v>0</v>
      </c>
      <c r="DQ20" s="18">
        <v>0</v>
      </c>
      <c r="DR20" s="18">
        <v>0</v>
      </c>
      <c r="DS20" s="18">
        <v>0</v>
      </c>
      <c r="DT20" s="18">
        <v>0</v>
      </c>
      <c r="DU20" s="18">
        <v>0</v>
      </c>
      <c r="DV20" s="18">
        <v>2178903.8200000003</v>
      </c>
      <c r="DW20" s="18">
        <v>0</v>
      </c>
      <c r="DX20" s="18">
        <v>98888684.269999981</v>
      </c>
      <c r="DY20" s="18">
        <v>0</v>
      </c>
      <c r="DZ20" s="18">
        <v>0</v>
      </c>
      <c r="EA20" s="18">
        <v>0</v>
      </c>
      <c r="EB20" s="18">
        <v>563915079.95000005</v>
      </c>
      <c r="EC20" s="18">
        <v>0</v>
      </c>
      <c r="ED20" s="18">
        <v>72613637.299999997</v>
      </c>
      <c r="EE20" s="18">
        <v>0</v>
      </c>
      <c r="EF20" s="18">
        <v>165404201.22</v>
      </c>
      <c r="EG20" s="18">
        <v>0</v>
      </c>
      <c r="EH20" s="18">
        <v>191491693.47</v>
      </c>
      <c r="EI20" s="18">
        <v>0</v>
      </c>
      <c r="EJ20" s="18">
        <v>0</v>
      </c>
      <c r="EK20" s="18">
        <v>0</v>
      </c>
      <c r="EL20" s="18">
        <v>0</v>
      </c>
      <c r="EM20" s="18">
        <v>0</v>
      </c>
      <c r="EN20" s="18">
        <v>0</v>
      </c>
      <c r="EO20" s="18">
        <v>0</v>
      </c>
      <c r="EP20" s="18">
        <v>0</v>
      </c>
      <c r="EQ20" s="18">
        <v>0</v>
      </c>
      <c r="ER20" s="18">
        <v>0</v>
      </c>
      <c r="ES20" s="18">
        <v>0</v>
      </c>
      <c r="ET20" s="18">
        <v>0</v>
      </c>
      <c r="EU20" s="18">
        <v>0</v>
      </c>
      <c r="EV20" s="18">
        <v>155253419.56999999</v>
      </c>
      <c r="EW20" s="18">
        <v>0</v>
      </c>
      <c r="EX20" s="18">
        <v>1404638.56</v>
      </c>
      <c r="EY20" s="18">
        <v>0</v>
      </c>
      <c r="EZ20" s="18">
        <v>499973857.36000001</v>
      </c>
      <c r="FA20" s="18">
        <v>0</v>
      </c>
      <c r="FB20" s="18">
        <v>0</v>
      </c>
      <c r="FC20" s="18">
        <v>0</v>
      </c>
      <c r="FD20" s="18">
        <v>98921442.349999994</v>
      </c>
      <c r="FE20" s="18">
        <v>0</v>
      </c>
      <c r="FF20" s="18">
        <v>0</v>
      </c>
      <c r="FG20" s="18">
        <v>0</v>
      </c>
      <c r="FH20" s="18">
        <v>0</v>
      </c>
      <c r="FI20" s="18">
        <v>0</v>
      </c>
      <c r="FJ20" s="18">
        <v>17477770.780000001</v>
      </c>
      <c r="FK20" s="18">
        <v>0</v>
      </c>
      <c r="FL20" s="18">
        <v>1002353.74</v>
      </c>
      <c r="FM20" s="18">
        <v>0</v>
      </c>
      <c r="FN20" s="18">
        <v>1196549.9100000001</v>
      </c>
      <c r="FO20" s="18">
        <v>0</v>
      </c>
      <c r="FP20" s="19">
        <v>2587685066.3799987</v>
      </c>
      <c r="FQ20" s="19">
        <v>0</v>
      </c>
      <c r="FR20" s="18">
        <v>55704881.729999989</v>
      </c>
      <c r="FS20" s="18">
        <v>0</v>
      </c>
      <c r="FT20" s="18">
        <v>0</v>
      </c>
      <c r="FU20" s="18">
        <v>0</v>
      </c>
      <c r="FV20" s="19">
        <v>1352454997.9499998</v>
      </c>
      <c r="FW20" s="19">
        <v>0</v>
      </c>
      <c r="FX20" s="18">
        <v>1123033245.2799997</v>
      </c>
      <c r="FY20" s="18">
        <v>0</v>
      </c>
      <c r="FZ20" s="18">
        <v>229421752.67000005</v>
      </c>
      <c r="GA20" s="18">
        <v>0</v>
      </c>
      <c r="GB20" s="19">
        <v>1179525186.6999991</v>
      </c>
      <c r="GC20" s="19">
        <v>0</v>
      </c>
      <c r="GD20" s="18">
        <v>60726291.789999999</v>
      </c>
      <c r="GE20" s="18">
        <v>0</v>
      </c>
      <c r="GF20" s="18">
        <v>1118798894.9099991</v>
      </c>
      <c r="GG20" s="18">
        <v>0</v>
      </c>
      <c r="GH20" s="18">
        <v>43585631.920000002</v>
      </c>
      <c r="GI20" s="18">
        <v>0</v>
      </c>
      <c r="GJ20" s="18">
        <v>0</v>
      </c>
      <c r="GK20" s="18">
        <v>0</v>
      </c>
      <c r="GL20" s="18">
        <v>0</v>
      </c>
      <c r="GM20" s="18">
        <v>0</v>
      </c>
      <c r="GN20" s="18">
        <v>0</v>
      </c>
      <c r="GO20" s="18">
        <v>0</v>
      </c>
      <c r="GP20" s="18">
        <v>0</v>
      </c>
      <c r="GQ20" s="18">
        <v>0</v>
      </c>
      <c r="GR20" s="18">
        <v>0</v>
      </c>
      <c r="GS20" s="18">
        <v>0</v>
      </c>
      <c r="GT20" s="18">
        <v>0</v>
      </c>
      <c r="GU20" s="18">
        <v>0</v>
      </c>
      <c r="GV20" s="18">
        <v>0</v>
      </c>
      <c r="GW20" s="18">
        <v>0</v>
      </c>
      <c r="GX20" s="18">
        <v>0</v>
      </c>
      <c r="GY20" s="18">
        <v>0</v>
      </c>
      <c r="GZ20" s="18">
        <v>0</v>
      </c>
      <c r="HA20" s="18">
        <v>0</v>
      </c>
      <c r="HB20" s="19">
        <v>0</v>
      </c>
      <c r="HC20" s="19">
        <v>0</v>
      </c>
      <c r="HD20" s="18">
        <v>0</v>
      </c>
      <c r="HE20" s="18">
        <v>0</v>
      </c>
      <c r="HF20" s="18">
        <v>0</v>
      </c>
      <c r="HG20" s="18">
        <v>0</v>
      </c>
      <c r="HH20" s="19">
        <v>0</v>
      </c>
      <c r="HI20" s="19">
        <v>0</v>
      </c>
      <c r="HJ20" s="18">
        <v>0</v>
      </c>
      <c r="HK20" s="18">
        <v>0</v>
      </c>
      <c r="HL20" s="18">
        <v>0</v>
      </c>
      <c r="HM20" s="18">
        <v>0</v>
      </c>
      <c r="HN20" s="19">
        <v>0</v>
      </c>
      <c r="HO20" s="19">
        <v>0</v>
      </c>
      <c r="HP20" s="18">
        <v>0</v>
      </c>
      <c r="HQ20" s="18">
        <v>0</v>
      </c>
      <c r="HR20" s="18">
        <v>0</v>
      </c>
      <c r="HS20" s="18">
        <v>0</v>
      </c>
      <c r="HT20" s="18">
        <v>0</v>
      </c>
      <c r="HU20" s="18">
        <v>0</v>
      </c>
      <c r="HV20" s="18">
        <v>18248290425.289997</v>
      </c>
      <c r="HW20" s="18">
        <v>0</v>
      </c>
      <c r="HX20" s="19">
        <v>18248290425.289997</v>
      </c>
    </row>
    <row r="21" spans="1:232" ht="12.75" customHeight="1">
      <c r="A21" s="55" t="s">
        <v>175</v>
      </c>
      <c r="B21" s="17">
        <v>1018</v>
      </c>
      <c r="C21" s="56" t="s">
        <v>147</v>
      </c>
      <c r="D21" s="19">
        <v>196201712.18000001</v>
      </c>
      <c r="E21" s="19">
        <v>0</v>
      </c>
      <c r="F21" s="18">
        <v>59157873.159999996</v>
      </c>
      <c r="G21" s="18">
        <v>0</v>
      </c>
      <c r="H21" s="18">
        <v>39783410.280000001</v>
      </c>
      <c r="I21" s="18">
        <v>0</v>
      </c>
      <c r="J21" s="18">
        <v>97260428.739999995</v>
      </c>
      <c r="K21" s="18">
        <v>0</v>
      </c>
      <c r="L21" s="18">
        <v>0</v>
      </c>
      <c r="M21" s="18">
        <v>0</v>
      </c>
      <c r="N21" s="18">
        <v>114905365.93000001</v>
      </c>
      <c r="O21" s="18">
        <v>0</v>
      </c>
      <c r="P21" s="18">
        <v>0</v>
      </c>
      <c r="Q21" s="18">
        <v>0</v>
      </c>
      <c r="R21" s="18">
        <v>6001785.71</v>
      </c>
      <c r="S21" s="18">
        <v>0</v>
      </c>
      <c r="T21" s="18">
        <v>0</v>
      </c>
      <c r="U21" s="18">
        <v>0</v>
      </c>
      <c r="V21" s="18">
        <v>0</v>
      </c>
      <c r="W21" s="18">
        <v>0</v>
      </c>
      <c r="X21" s="18">
        <v>0</v>
      </c>
      <c r="Y21" s="18">
        <v>0</v>
      </c>
      <c r="Z21" s="18">
        <v>9792619.3399999999</v>
      </c>
      <c r="AA21" s="18">
        <v>0</v>
      </c>
      <c r="AB21" s="18">
        <v>0</v>
      </c>
      <c r="AC21" s="18">
        <v>0</v>
      </c>
      <c r="AD21" s="18">
        <v>140260.01999999999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5014411671.3500004</v>
      </c>
      <c r="AK21" s="18">
        <v>16923159.579999998</v>
      </c>
      <c r="AL21" s="18">
        <v>8276045.5099999998</v>
      </c>
      <c r="AM21" s="18">
        <v>0</v>
      </c>
      <c r="AN21" s="18">
        <v>42907480.939999998</v>
      </c>
      <c r="AO21" s="18">
        <v>3716.53</v>
      </c>
      <c r="AP21" s="18">
        <v>482801334.32999998</v>
      </c>
      <c r="AQ21" s="18">
        <v>10355.9</v>
      </c>
      <c r="AR21" s="18">
        <v>0</v>
      </c>
      <c r="AS21" s="18">
        <v>0</v>
      </c>
      <c r="AT21" s="18">
        <v>12700091.630000001</v>
      </c>
      <c r="AU21" s="18">
        <v>0</v>
      </c>
      <c r="AV21" s="18">
        <v>39325474.060000002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935942.37</v>
      </c>
      <c r="BC21" s="18">
        <v>0</v>
      </c>
      <c r="BD21" s="18">
        <v>2102585.42</v>
      </c>
      <c r="BE21" s="18">
        <v>0</v>
      </c>
      <c r="BF21" s="18">
        <v>0</v>
      </c>
      <c r="BG21" s="18">
        <v>0</v>
      </c>
      <c r="BH21" s="18">
        <v>1028995.31</v>
      </c>
      <c r="BI21" s="18">
        <v>0</v>
      </c>
      <c r="BJ21" s="18">
        <v>1622588.1</v>
      </c>
      <c r="BK21" s="18">
        <v>0</v>
      </c>
      <c r="BL21" s="18">
        <v>1003293.45</v>
      </c>
      <c r="BM21" s="18">
        <v>0</v>
      </c>
      <c r="BN21" s="18">
        <v>47775.81</v>
      </c>
      <c r="BO21" s="18">
        <v>0</v>
      </c>
      <c r="BP21" s="18">
        <v>1851523.01</v>
      </c>
      <c r="BQ21" s="18">
        <v>0</v>
      </c>
      <c r="BR21" s="18">
        <v>17750</v>
      </c>
      <c r="BS21" s="18">
        <v>0</v>
      </c>
      <c r="BT21" s="18">
        <v>0</v>
      </c>
      <c r="BU21" s="18">
        <v>0</v>
      </c>
      <c r="BV21" s="18">
        <v>25648641.629999999</v>
      </c>
      <c r="BW21" s="18">
        <v>0</v>
      </c>
      <c r="BX21" s="18">
        <v>0</v>
      </c>
      <c r="BY21" s="18">
        <v>0</v>
      </c>
      <c r="BZ21" s="18">
        <v>0</v>
      </c>
      <c r="CA21" s="18">
        <v>0</v>
      </c>
      <c r="CB21" s="18">
        <v>2498189.2400000002</v>
      </c>
      <c r="CC21" s="18">
        <v>0</v>
      </c>
      <c r="CD21" s="18">
        <v>0</v>
      </c>
      <c r="CE21" s="18">
        <v>0</v>
      </c>
      <c r="CF21" s="18">
        <v>0</v>
      </c>
      <c r="CG21" s="18">
        <v>0</v>
      </c>
      <c r="CH21" s="18">
        <v>0</v>
      </c>
      <c r="CI21" s="18">
        <v>0</v>
      </c>
      <c r="CJ21" s="18">
        <v>16201802.35</v>
      </c>
      <c r="CK21" s="18">
        <v>0</v>
      </c>
      <c r="CL21" s="18">
        <v>11932.03</v>
      </c>
      <c r="CM21" s="18">
        <v>0</v>
      </c>
      <c r="CN21" s="18">
        <v>135942.43</v>
      </c>
      <c r="CO21" s="18">
        <v>0</v>
      </c>
      <c r="CP21" s="18">
        <v>0</v>
      </c>
      <c r="CQ21" s="18">
        <v>0</v>
      </c>
      <c r="CR21" s="18">
        <v>11932.03</v>
      </c>
      <c r="CS21" s="18">
        <v>0</v>
      </c>
      <c r="CT21" s="18">
        <v>0</v>
      </c>
      <c r="CU21" s="18">
        <v>0</v>
      </c>
      <c r="CV21" s="18">
        <v>0</v>
      </c>
      <c r="CW21" s="18">
        <v>0</v>
      </c>
      <c r="CX21" s="18">
        <v>0</v>
      </c>
      <c r="CY21" s="18">
        <v>0</v>
      </c>
      <c r="CZ21" s="18">
        <v>0</v>
      </c>
      <c r="DA21" s="18">
        <v>0</v>
      </c>
      <c r="DB21" s="18">
        <v>0</v>
      </c>
      <c r="DC21" s="18">
        <v>0</v>
      </c>
      <c r="DD21" s="18">
        <v>12693296.619999999</v>
      </c>
      <c r="DE21" s="18">
        <v>7.87</v>
      </c>
      <c r="DF21" s="18">
        <v>0</v>
      </c>
      <c r="DG21" s="18">
        <v>0</v>
      </c>
      <c r="DH21" s="18">
        <v>0</v>
      </c>
      <c r="DI21" s="18">
        <v>0</v>
      </c>
      <c r="DJ21" s="18">
        <v>0</v>
      </c>
      <c r="DK21" s="18">
        <v>0</v>
      </c>
      <c r="DL21" s="18">
        <v>0</v>
      </c>
      <c r="DM21" s="18">
        <v>0</v>
      </c>
      <c r="DN21" s="18">
        <v>0</v>
      </c>
      <c r="DO21" s="18">
        <v>0</v>
      </c>
      <c r="DP21" s="18">
        <v>0</v>
      </c>
      <c r="DQ21" s="18">
        <v>0</v>
      </c>
      <c r="DR21" s="18">
        <v>0</v>
      </c>
      <c r="DS21" s="18">
        <v>0</v>
      </c>
      <c r="DT21" s="18">
        <v>52734.5</v>
      </c>
      <c r="DU21" s="18">
        <v>0</v>
      </c>
      <c r="DV21" s="18">
        <v>4421.54</v>
      </c>
      <c r="DW21" s="18">
        <v>0</v>
      </c>
      <c r="DX21" s="18">
        <v>95762800.180000007</v>
      </c>
      <c r="DY21" s="18">
        <v>3856.01</v>
      </c>
      <c r="DZ21" s="18">
        <v>0</v>
      </c>
      <c r="EA21" s="18">
        <v>0</v>
      </c>
      <c r="EB21" s="18">
        <v>17847592.23</v>
      </c>
      <c r="EC21" s="18">
        <v>0</v>
      </c>
      <c r="ED21" s="18">
        <v>1210185.26</v>
      </c>
      <c r="EE21" s="18">
        <v>0</v>
      </c>
      <c r="EF21" s="18">
        <v>6107014.6699999999</v>
      </c>
      <c r="EG21" s="18">
        <v>0</v>
      </c>
      <c r="EH21" s="18">
        <v>3933800.03</v>
      </c>
      <c r="EI21" s="18">
        <v>0</v>
      </c>
      <c r="EJ21" s="18">
        <v>0</v>
      </c>
      <c r="EK21" s="18">
        <v>0</v>
      </c>
      <c r="EL21" s="18">
        <v>0</v>
      </c>
      <c r="EM21" s="18">
        <v>0</v>
      </c>
      <c r="EN21" s="18">
        <v>998424.21</v>
      </c>
      <c r="EO21" s="18">
        <v>0</v>
      </c>
      <c r="EP21" s="18">
        <v>0</v>
      </c>
      <c r="EQ21" s="18">
        <v>0</v>
      </c>
      <c r="ER21" s="18">
        <v>0</v>
      </c>
      <c r="ES21" s="18">
        <v>0</v>
      </c>
      <c r="ET21" s="18">
        <v>0</v>
      </c>
      <c r="EU21" s="18">
        <v>0</v>
      </c>
      <c r="EV21" s="18">
        <v>0</v>
      </c>
      <c r="EW21" s="18">
        <v>0</v>
      </c>
      <c r="EX21" s="18">
        <v>649452.16</v>
      </c>
      <c r="EY21" s="18">
        <v>0</v>
      </c>
      <c r="EZ21" s="18">
        <v>20174367.629999999</v>
      </c>
      <c r="FA21" s="18">
        <v>0</v>
      </c>
      <c r="FB21" s="18">
        <v>0</v>
      </c>
      <c r="FC21" s="18">
        <v>0</v>
      </c>
      <c r="FD21" s="18">
        <v>157838.56</v>
      </c>
      <c r="FE21" s="18">
        <v>0</v>
      </c>
      <c r="FF21" s="18">
        <v>0</v>
      </c>
      <c r="FG21" s="18">
        <v>0</v>
      </c>
      <c r="FH21" s="18">
        <v>0</v>
      </c>
      <c r="FI21" s="18">
        <v>0</v>
      </c>
      <c r="FJ21" s="18">
        <v>0</v>
      </c>
      <c r="FK21" s="18">
        <v>0</v>
      </c>
      <c r="FL21" s="18">
        <v>0</v>
      </c>
      <c r="FM21" s="18">
        <v>0</v>
      </c>
      <c r="FN21" s="18">
        <v>0</v>
      </c>
      <c r="FO21" s="18">
        <v>0</v>
      </c>
      <c r="FP21" s="19">
        <v>25291223.390000001</v>
      </c>
      <c r="FQ21" s="19">
        <v>0</v>
      </c>
      <c r="FR21" s="18">
        <v>0</v>
      </c>
      <c r="FS21" s="18">
        <v>0</v>
      </c>
      <c r="FT21" s="18">
        <v>0</v>
      </c>
      <c r="FU21" s="18">
        <v>0</v>
      </c>
      <c r="FV21" s="19">
        <v>25291223.390000001</v>
      </c>
      <c r="FW21" s="19">
        <v>0</v>
      </c>
      <c r="FX21" s="18">
        <v>25291223.390000001</v>
      </c>
      <c r="FY21" s="18">
        <v>0</v>
      </c>
      <c r="FZ21" s="18">
        <v>0</v>
      </c>
      <c r="GA21" s="18">
        <v>0</v>
      </c>
      <c r="GB21" s="19">
        <v>0</v>
      </c>
      <c r="GC21" s="19">
        <v>0</v>
      </c>
      <c r="GD21" s="18">
        <v>0</v>
      </c>
      <c r="GE21" s="18">
        <v>0</v>
      </c>
      <c r="GF21" s="18">
        <v>0</v>
      </c>
      <c r="GG21" s="18">
        <v>0</v>
      </c>
      <c r="GH21" s="18">
        <v>359687.54</v>
      </c>
      <c r="GI21" s="18">
        <v>0</v>
      </c>
      <c r="GJ21" s="18">
        <v>0</v>
      </c>
      <c r="GK21" s="18">
        <v>0</v>
      </c>
      <c r="GL21" s="18">
        <v>0</v>
      </c>
      <c r="GM21" s="18">
        <v>0</v>
      </c>
      <c r="GN21" s="18">
        <v>0</v>
      </c>
      <c r="GO21" s="18">
        <v>0</v>
      </c>
      <c r="GP21" s="18">
        <v>0</v>
      </c>
      <c r="GQ21" s="18">
        <v>0</v>
      </c>
      <c r="GR21" s="18">
        <v>0</v>
      </c>
      <c r="GS21" s="18">
        <v>0</v>
      </c>
      <c r="GT21" s="18">
        <v>0</v>
      </c>
      <c r="GU21" s="18">
        <v>0</v>
      </c>
      <c r="GV21" s="18">
        <v>0</v>
      </c>
      <c r="GW21" s="18">
        <v>0</v>
      </c>
      <c r="GX21" s="18">
        <v>0</v>
      </c>
      <c r="GY21" s="18">
        <v>0</v>
      </c>
      <c r="GZ21" s="18">
        <v>0</v>
      </c>
      <c r="HA21" s="18">
        <v>0</v>
      </c>
      <c r="HB21" s="19">
        <v>0</v>
      </c>
      <c r="HC21" s="19">
        <v>0</v>
      </c>
      <c r="HD21" s="18">
        <v>0</v>
      </c>
      <c r="HE21" s="18">
        <v>0</v>
      </c>
      <c r="HF21" s="18">
        <v>0</v>
      </c>
      <c r="HG21" s="18">
        <v>0</v>
      </c>
      <c r="HH21" s="19">
        <v>0</v>
      </c>
      <c r="HI21" s="19">
        <v>0</v>
      </c>
      <c r="HJ21" s="18">
        <v>0</v>
      </c>
      <c r="HK21" s="18">
        <v>0</v>
      </c>
      <c r="HL21" s="18">
        <v>0</v>
      </c>
      <c r="HM21" s="18">
        <v>0</v>
      </c>
      <c r="HN21" s="19">
        <v>0</v>
      </c>
      <c r="HO21" s="19">
        <v>0</v>
      </c>
      <c r="HP21" s="18">
        <v>0</v>
      </c>
      <c r="HQ21" s="18">
        <v>0</v>
      </c>
      <c r="HR21" s="18">
        <v>0</v>
      </c>
      <c r="HS21" s="18">
        <v>0</v>
      </c>
      <c r="HT21" s="18">
        <v>0</v>
      </c>
      <c r="HU21" s="18">
        <v>0</v>
      </c>
      <c r="HV21" s="18">
        <v>6165825572.7000017</v>
      </c>
      <c r="HW21" s="18">
        <v>16941095.890000001</v>
      </c>
      <c r="HX21" s="19">
        <v>6182766668.5900021</v>
      </c>
    </row>
    <row r="22" spans="1:232" ht="12.75" customHeight="1">
      <c r="A22" s="55" t="s">
        <v>177</v>
      </c>
      <c r="B22" s="17">
        <v>1020</v>
      </c>
      <c r="C22" s="56" t="s">
        <v>147</v>
      </c>
      <c r="D22" s="19">
        <v>13152266674.110001</v>
      </c>
      <c r="E22" s="19">
        <v>171578091.82999998</v>
      </c>
      <c r="F22" s="18">
        <v>4380735255.4499998</v>
      </c>
      <c r="G22" s="18">
        <v>4608389.83</v>
      </c>
      <c r="H22" s="18">
        <v>4346397674.9300003</v>
      </c>
      <c r="I22" s="18">
        <v>166306973.84999999</v>
      </c>
      <c r="J22" s="18">
        <v>4425133743.7300005</v>
      </c>
      <c r="K22" s="18">
        <v>662728.15</v>
      </c>
      <c r="L22" s="18">
        <v>118298972.56</v>
      </c>
      <c r="M22" s="18">
        <v>41461.24</v>
      </c>
      <c r="N22" s="18">
        <v>3105152359.0900002</v>
      </c>
      <c r="O22" s="18">
        <v>0</v>
      </c>
      <c r="P22" s="18">
        <v>425003.10000000003</v>
      </c>
      <c r="Q22" s="18">
        <v>0</v>
      </c>
      <c r="R22" s="18">
        <v>3922928.2</v>
      </c>
      <c r="S22" s="18">
        <v>0</v>
      </c>
      <c r="T22" s="18">
        <v>0</v>
      </c>
      <c r="U22" s="18">
        <v>0</v>
      </c>
      <c r="V22" s="18">
        <v>65999480.719999999</v>
      </c>
      <c r="W22" s="18">
        <v>0</v>
      </c>
      <c r="X22" s="18">
        <v>0</v>
      </c>
      <c r="Y22" s="18">
        <v>0</v>
      </c>
      <c r="Z22" s="18">
        <v>1244661079.26</v>
      </c>
      <c r="AA22" s="18">
        <v>4523465.07</v>
      </c>
      <c r="AB22" s="18">
        <v>0</v>
      </c>
      <c r="AC22" s="18">
        <v>0</v>
      </c>
      <c r="AD22" s="18">
        <v>1137882269.3699999</v>
      </c>
      <c r="AE22" s="18">
        <v>0</v>
      </c>
      <c r="AF22" s="18">
        <v>0</v>
      </c>
      <c r="AG22" s="18">
        <v>0</v>
      </c>
      <c r="AH22" s="18">
        <v>0</v>
      </c>
      <c r="AI22" s="18">
        <v>0</v>
      </c>
      <c r="AJ22" s="18">
        <v>9243820765.6900005</v>
      </c>
      <c r="AK22" s="18">
        <v>0</v>
      </c>
      <c r="AL22" s="18">
        <v>1186483176.6300001</v>
      </c>
      <c r="AM22" s="18">
        <v>0</v>
      </c>
      <c r="AN22" s="18">
        <v>886083348.62</v>
      </c>
      <c r="AO22" s="18">
        <v>34730347.200000003</v>
      </c>
      <c r="AP22" s="18">
        <v>12874117651.140001</v>
      </c>
      <c r="AQ22" s="18">
        <v>132020173.04000001</v>
      </c>
      <c r="AR22" s="18">
        <v>4911861.0500000007</v>
      </c>
      <c r="AS22" s="18">
        <v>0</v>
      </c>
      <c r="AT22" s="18">
        <v>717613760.75999999</v>
      </c>
      <c r="AU22" s="18">
        <v>765954.01</v>
      </c>
      <c r="AV22" s="18">
        <v>1109683704.75</v>
      </c>
      <c r="AW22" s="18">
        <v>840687.49</v>
      </c>
      <c r="AX22" s="18">
        <v>0</v>
      </c>
      <c r="AY22" s="18">
        <v>0</v>
      </c>
      <c r="AZ22" s="18">
        <v>0</v>
      </c>
      <c r="BA22" s="18">
        <v>0</v>
      </c>
      <c r="BB22" s="18">
        <v>3038357.99</v>
      </c>
      <c r="BC22" s="18">
        <v>0</v>
      </c>
      <c r="BD22" s="18">
        <v>359173691.58000004</v>
      </c>
      <c r="BE22" s="18">
        <v>6528206.5299999993</v>
      </c>
      <c r="BF22" s="18">
        <v>1466187.28</v>
      </c>
      <c r="BG22" s="18">
        <v>0</v>
      </c>
      <c r="BH22" s="18">
        <v>55082674.490000002</v>
      </c>
      <c r="BI22" s="18">
        <v>0</v>
      </c>
      <c r="BJ22" s="18">
        <v>1353655274.1700001</v>
      </c>
      <c r="BK22" s="18">
        <v>0</v>
      </c>
      <c r="BL22" s="18">
        <v>1237023527.5899999</v>
      </c>
      <c r="BM22" s="18">
        <v>0</v>
      </c>
      <c r="BN22" s="18">
        <v>113823720.56</v>
      </c>
      <c r="BO22" s="18">
        <v>0</v>
      </c>
      <c r="BP22" s="18">
        <v>155171353.41999999</v>
      </c>
      <c r="BQ22" s="18">
        <v>0</v>
      </c>
      <c r="BR22" s="18">
        <v>4991480.49</v>
      </c>
      <c r="BS22" s="18">
        <v>0</v>
      </c>
      <c r="BT22" s="18">
        <v>0</v>
      </c>
      <c r="BU22" s="18">
        <v>0</v>
      </c>
      <c r="BV22" s="18">
        <v>635560648.49000001</v>
      </c>
      <c r="BW22" s="18">
        <v>457.84</v>
      </c>
      <c r="BX22" s="18">
        <v>23797743.82</v>
      </c>
      <c r="BY22" s="18">
        <v>28500</v>
      </c>
      <c r="BZ22" s="18">
        <v>0</v>
      </c>
      <c r="CA22" s="18">
        <v>0</v>
      </c>
      <c r="CB22" s="18">
        <v>32256887.799999997</v>
      </c>
      <c r="CC22" s="18">
        <v>4496957.5699999994</v>
      </c>
      <c r="CD22" s="18">
        <v>0</v>
      </c>
      <c r="CE22" s="18">
        <v>0</v>
      </c>
      <c r="CF22" s="18">
        <v>0</v>
      </c>
      <c r="CG22" s="18">
        <v>0</v>
      </c>
      <c r="CH22" s="18">
        <v>0</v>
      </c>
      <c r="CI22" s="18">
        <v>0</v>
      </c>
      <c r="CJ22" s="18">
        <v>11629520479.809999</v>
      </c>
      <c r="CK22" s="18">
        <v>144033899.03</v>
      </c>
      <c r="CL22" s="18">
        <v>1614589082.0800002</v>
      </c>
      <c r="CM22" s="18">
        <v>18450198.759999998</v>
      </c>
      <c r="CN22" s="18">
        <v>3.88</v>
      </c>
      <c r="CO22" s="18">
        <v>0</v>
      </c>
      <c r="CP22" s="18">
        <v>0</v>
      </c>
      <c r="CQ22" s="18">
        <v>0</v>
      </c>
      <c r="CR22" s="18">
        <v>18072.73</v>
      </c>
      <c r="CS22" s="18">
        <v>20.88</v>
      </c>
      <c r="CT22" s="18">
        <v>0</v>
      </c>
      <c r="CU22" s="18">
        <v>0</v>
      </c>
      <c r="CV22" s="18">
        <v>0</v>
      </c>
      <c r="CW22" s="18">
        <v>0</v>
      </c>
      <c r="CX22" s="18">
        <v>0</v>
      </c>
      <c r="CY22" s="18">
        <v>0</v>
      </c>
      <c r="CZ22" s="18">
        <v>0</v>
      </c>
      <c r="DA22" s="18">
        <v>0</v>
      </c>
      <c r="DB22" s="18">
        <v>5734288.6500000004</v>
      </c>
      <c r="DC22" s="18">
        <v>4829.51</v>
      </c>
      <c r="DD22" s="18">
        <v>4064078309.54</v>
      </c>
      <c r="DE22" s="18">
        <v>22999257.190000001</v>
      </c>
      <c r="DF22" s="18">
        <v>0</v>
      </c>
      <c r="DG22" s="18">
        <v>0</v>
      </c>
      <c r="DH22" s="18">
        <v>0</v>
      </c>
      <c r="DI22" s="18">
        <v>0</v>
      </c>
      <c r="DJ22" s="18">
        <v>0</v>
      </c>
      <c r="DK22" s="18">
        <v>0</v>
      </c>
      <c r="DL22" s="18">
        <v>5465725.96</v>
      </c>
      <c r="DM22" s="18">
        <v>80483.81</v>
      </c>
      <c r="DN22" s="18">
        <v>66230400.600000001</v>
      </c>
      <c r="DO22" s="18">
        <v>105761329.18000001</v>
      </c>
      <c r="DP22" s="18">
        <v>1108926.6299999999</v>
      </c>
      <c r="DQ22" s="18">
        <v>0</v>
      </c>
      <c r="DR22" s="18">
        <v>0</v>
      </c>
      <c r="DS22" s="18">
        <v>0</v>
      </c>
      <c r="DT22" s="18">
        <v>20187089.689999998</v>
      </c>
      <c r="DU22" s="18">
        <v>10665.07</v>
      </c>
      <c r="DV22" s="18">
        <v>0</v>
      </c>
      <c r="DW22" s="18">
        <v>0</v>
      </c>
      <c r="DX22" s="18">
        <v>212717781.29999998</v>
      </c>
      <c r="DY22" s="18">
        <v>124232.32000000001</v>
      </c>
      <c r="DZ22" s="18">
        <v>0</v>
      </c>
      <c r="EA22" s="18">
        <v>0</v>
      </c>
      <c r="EB22" s="18">
        <v>1234495124.78</v>
      </c>
      <c r="EC22" s="18">
        <v>3192231.07</v>
      </c>
      <c r="ED22" s="18">
        <v>100038650.8</v>
      </c>
      <c r="EE22" s="18">
        <v>915489.35000000009</v>
      </c>
      <c r="EF22" s="18">
        <v>6079254779.3199997</v>
      </c>
      <c r="EG22" s="18">
        <v>75762413.299999997</v>
      </c>
      <c r="EH22" s="18">
        <v>998556700.61000001</v>
      </c>
      <c r="EI22" s="18">
        <v>8818769.5199999996</v>
      </c>
      <c r="EJ22" s="18">
        <v>0</v>
      </c>
      <c r="EK22" s="18">
        <v>0</v>
      </c>
      <c r="EL22" s="18">
        <v>0</v>
      </c>
      <c r="EM22" s="18">
        <v>0</v>
      </c>
      <c r="EN22" s="18">
        <v>0</v>
      </c>
      <c r="EO22" s="18">
        <v>0</v>
      </c>
      <c r="EP22" s="18">
        <v>0</v>
      </c>
      <c r="EQ22" s="18">
        <v>0</v>
      </c>
      <c r="ER22" s="18">
        <v>121310500.18999998</v>
      </c>
      <c r="ES22" s="18">
        <v>0</v>
      </c>
      <c r="ET22" s="18">
        <v>0</v>
      </c>
      <c r="EU22" s="18">
        <v>0</v>
      </c>
      <c r="EV22" s="18">
        <v>0</v>
      </c>
      <c r="EW22" s="18">
        <v>0</v>
      </c>
      <c r="EX22" s="18">
        <v>1012070028.66</v>
      </c>
      <c r="EY22" s="18">
        <v>0</v>
      </c>
      <c r="EZ22" s="18">
        <v>14833636981.849998</v>
      </c>
      <c r="FA22" s="18">
        <v>0</v>
      </c>
      <c r="FB22" s="18">
        <v>139694203.28999999</v>
      </c>
      <c r="FC22" s="18">
        <v>0</v>
      </c>
      <c r="FD22" s="18">
        <v>11358239614.850002</v>
      </c>
      <c r="FE22" s="18">
        <v>0</v>
      </c>
      <c r="FF22" s="18">
        <v>7229556.1699999999</v>
      </c>
      <c r="FG22" s="18">
        <v>0</v>
      </c>
      <c r="FH22" s="18">
        <v>0</v>
      </c>
      <c r="FI22" s="18">
        <v>0</v>
      </c>
      <c r="FJ22" s="18">
        <v>159274005.28</v>
      </c>
      <c r="FK22" s="18">
        <v>0</v>
      </c>
      <c r="FL22" s="18">
        <v>2050943639.05</v>
      </c>
      <c r="FM22" s="18">
        <v>0</v>
      </c>
      <c r="FN22" s="18">
        <v>2776280.12</v>
      </c>
      <c r="FO22" s="18">
        <v>0</v>
      </c>
      <c r="FP22" s="19">
        <v>15037843805.060001</v>
      </c>
      <c r="FQ22" s="19">
        <v>37637536.670000002</v>
      </c>
      <c r="FR22" s="18">
        <v>8520140.6799999997</v>
      </c>
      <c r="FS22" s="18">
        <v>0</v>
      </c>
      <c r="FT22" s="18">
        <v>2337287.37</v>
      </c>
      <c r="FU22" s="18">
        <v>0</v>
      </c>
      <c r="FV22" s="19">
        <v>8028607068.9499998</v>
      </c>
      <c r="FW22" s="19">
        <v>0</v>
      </c>
      <c r="FX22" s="18">
        <v>374482037.82999998</v>
      </c>
      <c r="FY22" s="18">
        <v>0</v>
      </c>
      <c r="FZ22" s="18">
        <v>7654125031.1199999</v>
      </c>
      <c r="GA22" s="18">
        <v>0</v>
      </c>
      <c r="GB22" s="19">
        <v>6998379308.0600014</v>
      </c>
      <c r="GC22" s="19">
        <v>37637536.670000002</v>
      </c>
      <c r="GD22" s="18">
        <v>306006225.69</v>
      </c>
      <c r="GE22" s="18">
        <v>1834172.11</v>
      </c>
      <c r="GF22" s="18">
        <v>6692373082.3700018</v>
      </c>
      <c r="GG22" s="18">
        <v>35803364.560000002</v>
      </c>
      <c r="GH22" s="18">
        <v>79924980.429999992</v>
      </c>
      <c r="GI22" s="18">
        <v>269408.18</v>
      </c>
      <c r="GJ22" s="18">
        <v>0</v>
      </c>
      <c r="GK22" s="18">
        <v>0</v>
      </c>
      <c r="GL22" s="18">
        <v>0</v>
      </c>
      <c r="GM22" s="18">
        <v>0</v>
      </c>
      <c r="GN22" s="18">
        <v>0</v>
      </c>
      <c r="GO22" s="18">
        <v>0</v>
      </c>
      <c r="GP22" s="18">
        <v>0</v>
      </c>
      <c r="GQ22" s="18">
        <v>0</v>
      </c>
      <c r="GR22" s="18">
        <v>0</v>
      </c>
      <c r="GS22" s="18">
        <v>0</v>
      </c>
      <c r="GT22" s="18">
        <v>0</v>
      </c>
      <c r="GU22" s="18">
        <v>0</v>
      </c>
      <c r="GV22" s="18">
        <v>0</v>
      </c>
      <c r="GW22" s="18">
        <v>0</v>
      </c>
      <c r="GX22" s="18">
        <v>0</v>
      </c>
      <c r="GY22" s="18">
        <v>0</v>
      </c>
      <c r="GZ22" s="18">
        <v>0</v>
      </c>
      <c r="HA22" s="18">
        <v>0</v>
      </c>
      <c r="HB22" s="19">
        <v>0</v>
      </c>
      <c r="HC22" s="19">
        <v>0</v>
      </c>
      <c r="HD22" s="18">
        <v>0</v>
      </c>
      <c r="HE22" s="18">
        <v>0</v>
      </c>
      <c r="HF22" s="18">
        <v>0</v>
      </c>
      <c r="HG22" s="18">
        <v>0</v>
      </c>
      <c r="HH22" s="19">
        <v>0</v>
      </c>
      <c r="HI22" s="19">
        <v>0</v>
      </c>
      <c r="HJ22" s="18">
        <v>0</v>
      </c>
      <c r="HK22" s="18">
        <v>0</v>
      </c>
      <c r="HL22" s="18">
        <v>0</v>
      </c>
      <c r="HM22" s="18">
        <v>0</v>
      </c>
      <c r="HN22" s="19">
        <v>0</v>
      </c>
      <c r="HO22" s="19">
        <v>0</v>
      </c>
      <c r="HP22" s="18">
        <v>0</v>
      </c>
      <c r="HQ22" s="18">
        <v>0</v>
      </c>
      <c r="HR22" s="18">
        <v>0</v>
      </c>
      <c r="HS22" s="18">
        <v>0</v>
      </c>
      <c r="HT22" s="18">
        <v>0</v>
      </c>
      <c r="HU22" s="18">
        <v>0</v>
      </c>
      <c r="HV22" s="18">
        <v>119661303594.05998</v>
      </c>
      <c r="HW22" s="18">
        <v>773615065.65999985</v>
      </c>
      <c r="HX22" s="19">
        <v>120434918659.71999</v>
      </c>
    </row>
    <row r="23" spans="1:232" ht="12.75" customHeight="1">
      <c r="A23" s="55" t="s">
        <v>179</v>
      </c>
      <c r="B23" s="17">
        <v>1022</v>
      </c>
      <c r="C23" s="56" t="s">
        <v>147</v>
      </c>
      <c r="D23" s="19">
        <v>3790204402.8399992</v>
      </c>
      <c r="E23" s="19">
        <v>0</v>
      </c>
      <c r="F23" s="18">
        <v>310466628.39999998</v>
      </c>
      <c r="G23" s="18">
        <v>0</v>
      </c>
      <c r="H23" s="18">
        <v>1956417406.9876068</v>
      </c>
      <c r="I23" s="18">
        <v>0</v>
      </c>
      <c r="J23" s="18">
        <v>1523320367.4523928</v>
      </c>
      <c r="K23" s="18">
        <v>0</v>
      </c>
      <c r="L23" s="18">
        <v>82245.63</v>
      </c>
      <c r="M23" s="18">
        <v>0</v>
      </c>
      <c r="N23" s="18">
        <v>896783334.96000004</v>
      </c>
      <c r="O23" s="18">
        <v>0</v>
      </c>
      <c r="P23" s="18">
        <v>0</v>
      </c>
      <c r="Q23" s="18">
        <v>0</v>
      </c>
      <c r="R23" s="18">
        <v>22345447.100000001</v>
      </c>
      <c r="S23" s="18">
        <v>0</v>
      </c>
      <c r="T23" s="18">
        <v>0</v>
      </c>
      <c r="U23" s="18">
        <v>0</v>
      </c>
      <c r="V23" s="18">
        <v>0</v>
      </c>
      <c r="W23" s="18">
        <v>0</v>
      </c>
      <c r="X23" s="18">
        <v>0</v>
      </c>
      <c r="Y23" s="18">
        <v>0</v>
      </c>
      <c r="Z23" s="18">
        <v>1464119726.4400001</v>
      </c>
      <c r="AA23" s="18">
        <v>0</v>
      </c>
      <c r="AB23" s="18">
        <v>0</v>
      </c>
      <c r="AC23" s="18">
        <v>0</v>
      </c>
      <c r="AD23" s="18">
        <v>120967728.22999999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18">
        <v>13529468587.049999</v>
      </c>
      <c r="AK23" s="18">
        <v>0</v>
      </c>
      <c r="AL23" s="18">
        <v>220357552.67000002</v>
      </c>
      <c r="AM23" s="18">
        <v>0</v>
      </c>
      <c r="AN23" s="18">
        <v>2077701827.1700001</v>
      </c>
      <c r="AO23" s="18">
        <v>0</v>
      </c>
      <c r="AP23" s="18">
        <v>7492051337.5100002</v>
      </c>
      <c r="AQ23" s="18">
        <v>0</v>
      </c>
      <c r="AR23" s="18">
        <v>8329729.7300000004</v>
      </c>
      <c r="AS23" s="18">
        <v>0</v>
      </c>
      <c r="AT23" s="18">
        <v>255954313.56999999</v>
      </c>
      <c r="AU23" s="18">
        <v>0</v>
      </c>
      <c r="AV23" s="18">
        <v>233057217.18000001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6858310.96</v>
      </c>
      <c r="BC23" s="18">
        <v>0</v>
      </c>
      <c r="BD23" s="18">
        <v>18513503.879999999</v>
      </c>
      <c r="BE23" s="18">
        <v>0</v>
      </c>
      <c r="BF23" s="18">
        <v>399925.66</v>
      </c>
      <c r="BG23" s="18">
        <v>0</v>
      </c>
      <c r="BH23" s="18">
        <v>14882395.07</v>
      </c>
      <c r="BI23" s="18">
        <v>0</v>
      </c>
      <c r="BJ23" s="18">
        <v>0</v>
      </c>
      <c r="BK23" s="18">
        <v>0</v>
      </c>
      <c r="BL23" s="18">
        <v>0</v>
      </c>
      <c r="BM23" s="18">
        <v>0</v>
      </c>
      <c r="BN23" s="18">
        <v>0</v>
      </c>
      <c r="BO23" s="18">
        <v>0</v>
      </c>
      <c r="BP23" s="18">
        <v>3385178.99</v>
      </c>
      <c r="BQ23" s="18">
        <v>0</v>
      </c>
      <c r="BR23" s="18">
        <v>3899404.36</v>
      </c>
      <c r="BS23" s="18">
        <v>0</v>
      </c>
      <c r="BT23" s="18">
        <v>0</v>
      </c>
      <c r="BU23" s="18">
        <v>0</v>
      </c>
      <c r="BV23" s="18">
        <v>3260875.46</v>
      </c>
      <c r="BW23" s="18">
        <v>0</v>
      </c>
      <c r="BX23" s="18">
        <v>0</v>
      </c>
      <c r="BY23" s="18">
        <v>0</v>
      </c>
      <c r="BZ23" s="18">
        <v>0</v>
      </c>
      <c r="CA23" s="18">
        <v>0</v>
      </c>
      <c r="CB23" s="18">
        <v>12475833.99</v>
      </c>
      <c r="CC23" s="18">
        <v>0</v>
      </c>
      <c r="CD23" s="18">
        <v>0</v>
      </c>
      <c r="CE23" s="18">
        <v>0</v>
      </c>
      <c r="CF23" s="18">
        <v>0</v>
      </c>
      <c r="CG23" s="18">
        <v>0</v>
      </c>
      <c r="CH23" s="18">
        <v>0</v>
      </c>
      <c r="CI23" s="18">
        <v>0</v>
      </c>
      <c r="CJ23" s="18">
        <v>781125169.75</v>
      </c>
      <c r="CK23" s="18">
        <v>0</v>
      </c>
      <c r="CL23" s="18">
        <v>13256268.5</v>
      </c>
      <c r="CM23" s="18">
        <v>0</v>
      </c>
      <c r="CN23" s="18">
        <v>19405040.93</v>
      </c>
      <c r="CO23" s="18">
        <v>0</v>
      </c>
      <c r="CP23" s="18">
        <v>0</v>
      </c>
      <c r="CQ23" s="18">
        <v>0</v>
      </c>
      <c r="CR23" s="18">
        <v>4304541.26</v>
      </c>
      <c r="CS23" s="18">
        <v>0</v>
      </c>
      <c r="CT23" s="18">
        <v>0</v>
      </c>
      <c r="CU23" s="18">
        <v>0</v>
      </c>
      <c r="CV23" s="18">
        <v>0</v>
      </c>
      <c r="CW23" s="18">
        <v>0</v>
      </c>
      <c r="CX23" s="18">
        <v>0</v>
      </c>
      <c r="CY23" s="18">
        <v>0</v>
      </c>
      <c r="CZ23" s="18">
        <v>0</v>
      </c>
      <c r="DA23" s="18">
        <v>0</v>
      </c>
      <c r="DB23" s="18">
        <v>0</v>
      </c>
      <c r="DC23" s="18">
        <v>0</v>
      </c>
      <c r="DD23" s="18">
        <v>129339107.40000001</v>
      </c>
      <c r="DE23" s="18">
        <v>0</v>
      </c>
      <c r="DF23" s="18">
        <v>58537.53</v>
      </c>
      <c r="DG23" s="18">
        <v>0</v>
      </c>
      <c r="DH23" s="18">
        <v>0</v>
      </c>
      <c r="DI23" s="18">
        <v>0</v>
      </c>
      <c r="DJ23" s="18">
        <v>0</v>
      </c>
      <c r="DK23" s="18">
        <v>0</v>
      </c>
      <c r="DL23" s="18">
        <v>0</v>
      </c>
      <c r="DM23" s="18">
        <v>0</v>
      </c>
      <c r="DN23" s="18">
        <v>0</v>
      </c>
      <c r="DO23" s="18">
        <v>0</v>
      </c>
      <c r="DP23" s="18">
        <v>0</v>
      </c>
      <c r="DQ23" s="18">
        <v>0</v>
      </c>
      <c r="DR23" s="18">
        <v>0</v>
      </c>
      <c r="DS23" s="18">
        <v>0</v>
      </c>
      <c r="DT23" s="18">
        <v>0</v>
      </c>
      <c r="DU23" s="18">
        <v>0</v>
      </c>
      <c r="DV23" s="18">
        <v>0</v>
      </c>
      <c r="DW23" s="18">
        <v>0</v>
      </c>
      <c r="DX23" s="18">
        <v>143835558.22</v>
      </c>
      <c r="DY23" s="18">
        <v>0</v>
      </c>
      <c r="DZ23" s="18">
        <v>0</v>
      </c>
      <c r="EA23" s="18">
        <v>0</v>
      </c>
      <c r="EB23" s="18">
        <v>369813790.75999999</v>
      </c>
      <c r="EC23" s="18">
        <v>0</v>
      </c>
      <c r="ED23" s="18">
        <v>84288963.609999999</v>
      </c>
      <c r="EE23" s="18">
        <v>0</v>
      </c>
      <c r="EF23" s="18">
        <v>151115284.31999999</v>
      </c>
      <c r="EG23" s="18">
        <v>0</v>
      </c>
      <c r="EH23" s="18">
        <v>184216431.22999999</v>
      </c>
      <c r="EI23" s="18">
        <v>0</v>
      </c>
      <c r="EJ23" s="18">
        <v>0</v>
      </c>
      <c r="EK23" s="18">
        <v>0</v>
      </c>
      <c r="EL23" s="18">
        <v>0</v>
      </c>
      <c r="EM23" s="18">
        <v>0</v>
      </c>
      <c r="EN23" s="18">
        <v>17266805.68</v>
      </c>
      <c r="EO23" s="18">
        <v>0</v>
      </c>
      <c r="EP23" s="18">
        <v>0</v>
      </c>
      <c r="EQ23" s="18">
        <v>0</v>
      </c>
      <c r="ER23" s="18">
        <v>271476.61</v>
      </c>
      <c r="ES23" s="18">
        <v>0</v>
      </c>
      <c r="ET23" s="18">
        <v>0</v>
      </c>
      <c r="EU23" s="18">
        <v>0</v>
      </c>
      <c r="EV23" s="18">
        <v>0</v>
      </c>
      <c r="EW23" s="18">
        <v>0</v>
      </c>
      <c r="EX23" s="18">
        <v>24942084.829999998</v>
      </c>
      <c r="EY23" s="18">
        <v>0</v>
      </c>
      <c r="EZ23" s="18">
        <v>2023039777.4300001</v>
      </c>
      <c r="FA23" s="18">
        <v>0</v>
      </c>
      <c r="FB23" s="18">
        <v>391059.9</v>
      </c>
      <c r="FC23" s="18">
        <v>0</v>
      </c>
      <c r="FD23" s="18">
        <v>125499219.26000001</v>
      </c>
      <c r="FE23" s="18">
        <v>0</v>
      </c>
      <c r="FF23" s="18">
        <v>0</v>
      </c>
      <c r="FG23" s="18">
        <v>0</v>
      </c>
      <c r="FH23" s="18">
        <v>0</v>
      </c>
      <c r="FI23" s="18">
        <v>0</v>
      </c>
      <c r="FJ23" s="18">
        <v>20839887.02</v>
      </c>
      <c r="FK23" s="18">
        <v>0</v>
      </c>
      <c r="FL23" s="18">
        <v>2149272.06</v>
      </c>
      <c r="FM23" s="18">
        <v>0</v>
      </c>
      <c r="FN23" s="18">
        <v>0</v>
      </c>
      <c r="FO23" s="18">
        <v>0</v>
      </c>
      <c r="FP23" s="19">
        <v>1897398674.3400002</v>
      </c>
      <c r="FQ23" s="19">
        <v>0</v>
      </c>
      <c r="FR23" s="18">
        <v>7784451.04</v>
      </c>
      <c r="FS23" s="18">
        <v>0</v>
      </c>
      <c r="FT23" s="18">
        <v>882070</v>
      </c>
      <c r="FU23" s="18">
        <v>0</v>
      </c>
      <c r="FV23" s="19">
        <v>1055609851.1200002</v>
      </c>
      <c r="FW23" s="19">
        <v>0</v>
      </c>
      <c r="FX23" s="18">
        <v>9259098.4200000018</v>
      </c>
      <c r="FY23" s="18">
        <v>0</v>
      </c>
      <c r="FZ23" s="18">
        <v>1046350752.7000003</v>
      </c>
      <c r="GA23" s="18">
        <v>0</v>
      </c>
      <c r="GB23" s="19">
        <v>833122302.17999983</v>
      </c>
      <c r="GC23" s="19">
        <v>0</v>
      </c>
      <c r="GD23" s="18">
        <v>217609969.03999999</v>
      </c>
      <c r="GE23" s="18">
        <v>0</v>
      </c>
      <c r="GF23" s="18">
        <v>615512333.13999987</v>
      </c>
      <c r="GG23" s="18">
        <v>0</v>
      </c>
      <c r="GH23" s="18">
        <v>107908541.58</v>
      </c>
      <c r="GI23" s="18">
        <v>0</v>
      </c>
      <c r="GJ23" s="18">
        <v>927168765.80999994</v>
      </c>
      <c r="GK23" s="18">
        <v>0</v>
      </c>
      <c r="GL23" s="18">
        <v>0</v>
      </c>
      <c r="GM23" s="18">
        <v>0</v>
      </c>
      <c r="GN23" s="18">
        <v>0</v>
      </c>
      <c r="GO23" s="18">
        <v>0</v>
      </c>
      <c r="GP23" s="18">
        <v>0</v>
      </c>
      <c r="GQ23" s="18">
        <v>0</v>
      </c>
      <c r="GR23" s="18">
        <v>0</v>
      </c>
      <c r="GS23" s="18">
        <v>0</v>
      </c>
      <c r="GT23" s="18">
        <v>0</v>
      </c>
      <c r="GU23" s="18">
        <v>0</v>
      </c>
      <c r="GV23" s="18">
        <v>0</v>
      </c>
      <c r="GW23" s="18">
        <v>0</v>
      </c>
      <c r="GX23" s="18">
        <v>0</v>
      </c>
      <c r="GY23" s="18">
        <v>0</v>
      </c>
      <c r="GZ23" s="18">
        <v>0</v>
      </c>
      <c r="HA23" s="18">
        <v>0</v>
      </c>
      <c r="HB23" s="19">
        <v>0</v>
      </c>
      <c r="HC23" s="19">
        <v>0</v>
      </c>
      <c r="HD23" s="18">
        <v>0</v>
      </c>
      <c r="HE23" s="18">
        <v>0</v>
      </c>
      <c r="HF23" s="18">
        <v>0</v>
      </c>
      <c r="HG23" s="18">
        <v>0</v>
      </c>
      <c r="HH23" s="19">
        <v>0</v>
      </c>
      <c r="HI23" s="19">
        <v>0</v>
      </c>
      <c r="HJ23" s="18">
        <v>0</v>
      </c>
      <c r="HK23" s="18">
        <v>0</v>
      </c>
      <c r="HL23" s="18">
        <v>0</v>
      </c>
      <c r="HM23" s="18">
        <v>0</v>
      </c>
      <c r="HN23" s="19">
        <v>0</v>
      </c>
      <c r="HO23" s="19">
        <v>0</v>
      </c>
      <c r="HP23" s="18">
        <v>0</v>
      </c>
      <c r="HQ23" s="18">
        <v>0</v>
      </c>
      <c r="HR23" s="18">
        <v>0</v>
      </c>
      <c r="HS23" s="18">
        <v>0</v>
      </c>
      <c r="HT23" s="18">
        <v>0</v>
      </c>
      <c r="HU23" s="18">
        <v>0</v>
      </c>
      <c r="HV23" s="18">
        <v>37202733136.480011</v>
      </c>
      <c r="HW23" s="18">
        <v>0</v>
      </c>
      <c r="HX23" s="19">
        <v>37202733136.480011</v>
      </c>
    </row>
    <row r="24" spans="1:232" ht="12.75" customHeight="1">
      <c r="A24" s="55" t="s">
        <v>181</v>
      </c>
      <c r="B24" s="17">
        <v>1025</v>
      </c>
      <c r="C24" s="56" t="s">
        <v>147</v>
      </c>
      <c r="D24" s="19">
        <v>514168629.75999832</v>
      </c>
      <c r="E24" s="19">
        <v>0</v>
      </c>
      <c r="F24" s="18">
        <v>62195122.749999337</v>
      </c>
      <c r="G24" s="18">
        <v>0</v>
      </c>
      <c r="H24" s="18">
        <v>291419360.95999902</v>
      </c>
      <c r="I24" s="18">
        <v>0</v>
      </c>
      <c r="J24" s="18">
        <v>160554146.04999992</v>
      </c>
      <c r="K24" s="18">
        <v>0</v>
      </c>
      <c r="L24" s="18">
        <v>14945846.98</v>
      </c>
      <c r="M24" s="18">
        <v>0</v>
      </c>
      <c r="N24" s="18">
        <v>253601650.68000311</v>
      </c>
      <c r="O24" s="18">
        <v>0</v>
      </c>
      <c r="P24" s="18">
        <v>4418681.34</v>
      </c>
      <c r="Q24" s="18">
        <v>0</v>
      </c>
      <c r="R24" s="18">
        <v>-537467.38000000198</v>
      </c>
      <c r="S24" s="18">
        <v>0</v>
      </c>
      <c r="T24" s="18">
        <v>0</v>
      </c>
      <c r="U24" s="18">
        <v>0</v>
      </c>
      <c r="V24" s="18">
        <v>2534030.29</v>
      </c>
      <c r="W24" s="18">
        <v>0</v>
      </c>
      <c r="X24" s="18">
        <v>0</v>
      </c>
      <c r="Y24" s="18">
        <v>0</v>
      </c>
      <c r="Z24" s="18">
        <v>45241269.429999895</v>
      </c>
      <c r="AA24" s="18">
        <v>0</v>
      </c>
      <c r="AB24" s="18">
        <v>0</v>
      </c>
      <c r="AC24" s="18">
        <v>0</v>
      </c>
      <c r="AD24" s="18">
        <v>11829321.74</v>
      </c>
      <c r="AE24" s="18">
        <v>0</v>
      </c>
      <c r="AF24" s="18">
        <v>0</v>
      </c>
      <c r="AG24" s="18">
        <v>0</v>
      </c>
      <c r="AH24" s="18">
        <v>0</v>
      </c>
      <c r="AI24" s="18">
        <v>0</v>
      </c>
      <c r="AJ24" s="18">
        <v>3670031790.3358712</v>
      </c>
      <c r="AK24" s="18">
        <v>0</v>
      </c>
      <c r="AL24" s="18">
        <v>13394308.859999999</v>
      </c>
      <c r="AM24" s="18">
        <v>0</v>
      </c>
      <c r="AN24" s="18">
        <v>281909601.13997102</v>
      </c>
      <c r="AO24" s="18">
        <v>0</v>
      </c>
      <c r="AP24" s="18">
        <v>1782779444.0499594</v>
      </c>
      <c r="AQ24" s="18">
        <v>0</v>
      </c>
      <c r="AR24" s="18">
        <v>0</v>
      </c>
      <c r="AS24" s="18">
        <v>0</v>
      </c>
      <c r="AT24" s="18">
        <v>17987370.849999998</v>
      </c>
      <c r="AU24" s="18">
        <v>0</v>
      </c>
      <c r="AV24" s="18">
        <v>48462721.689999118</v>
      </c>
      <c r="AW24" s="18">
        <v>0</v>
      </c>
      <c r="AX24" s="18">
        <v>0</v>
      </c>
      <c r="AY24" s="18">
        <v>0</v>
      </c>
      <c r="AZ24" s="18">
        <v>0</v>
      </c>
      <c r="BA24" s="18">
        <v>0</v>
      </c>
      <c r="BB24" s="18">
        <v>7464841.9800000228</v>
      </c>
      <c r="BC24" s="18">
        <v>0</v>
      </c>
      <c r="BD24" s="18">
        <v>9788950.2899999805</v>
      </c>
      <c r="BE24" s="18">
        <v>0</v>
      </c>
      <c r="BF24" s="18">
        <v>0</v>
      </c>
      <c r="BG24" s="18">
        <v>0</v>
      </c>
      <c r="BH24" s="18">
        <v>-101361.83000000005</v>
      </c>
      <c r="BI24" s="18">
        <v>0</v>
      </c>
      <c r="BJ24" s="18">
        <v>0</v>
      </c>
      <c r="BK24" s="18">
        <v>0</v>
      </c>
      <c r="BL24" s="18">
        <v>0</v>
      </c>
      <c r="BM24" s="18">
        <v>0</v>
      </c>
      <c r="BN24" s="18">
        <v>0</v>
      </c>
      <c r="BO24" s="18">
        <v>0</v>
      </c>
      <c r="BP24" s="18">
        <v>4881114.1788021903</v>
      </c>
      <c r="BQ24" s="18">
        <v>0</v>
      </c>
      <c r="BR24" s="18">
        <v>320567.8</v>
      </c>
      <c r="BS24" s="18">
        <v>0</v>
      </c>
      <c r="BT24" s="18">
        <v>0</v>
      </c>
      <c r="BU24" s="18">
        <v>0</v>
      </c>
      <c r="BV24" s="18">
        <v>12075262.570000011</v>
      </c>
      <c r="BW24" s="18">
        <v>0</v>
      </c>
      <c r="BX24" s="18">
        <v>527126.48</v>
      </c>
      <c r="BY24" s="18">
        <v>0</v>
      </c>
      <c r="BZ24" s="18">
        <v>0</v>
      </c>
      <c r="CA24" s="18">
        <v>0</v>
      </c>
      <c r="CB24" s="18">
        <v>1637903.3699999999</v>
      </c>
      <c r="CC24" s="18">
        <v>0</v>
      </c>
      <c r="CD24" s="18">
        <v>0</v>
      </c>
      <c r="CE24" s="18">
        <v>0</v>
      </c>
      <c r="CF24" s="18">
        <v>0</v>
      </c>
      <c r="CG24" s="18">
        <v>0</v>
      </c>
      <c r="CH24" s="18">
        <v>0</v>
      </c>
      <c r="CI24" s="18">
        <v>0</v>
      </c>
      <c r="CJ24" s="18">
        <v>963906994.76000202</v>
      </c>
      <c r="CK24" s="18">
        <v>0</v>
      </c>
      <c r="CL24" s="18">
        <v>21043551.620000087</v>
      </c>
      <c r="CM24" s="18">
        <v>0</v>
      </c>
      <c r="CN24" s="18">
        <v>19453507.510000087</v>
      </c>
      <c r="CO24" s="18">
        <v>0</v>
      </c>
      <c r="CP24" s="18">
        <v>0</v>
      </c>
      <c r="CQ24" s="18">
        <v>0</v>
      </c>
      <c r="CR24" s="18">
        <v>0</v>
      </c>
      <c r="CS24" s="18">
        <v>0</v>
      </c>
      <c r="CT24" s="18">
        <v>0</v>
      </c>
      <c r="CU24" s="18">
        <v>0</v>
      </c>
      <c r="CV24" s="18">
        <v>0</v>
      </c>
      <c r="CW24" s="18">
        <v>0</v>
      </c>
      <c r="CX24" s="18">
        <v>0</v>
      </c>
      <c r="CY24" s="18">
        <v>0</v>
      </c>
      <c r="CZ24" s="18">
        <v>0</v>
      </c>
      <c r="DA24" s="18">
        <v>0</v>
      </c>
      <c r="DB24" s="18">
        <v>0</v>
      </c>
      <c r="DC24" s="18">
        <v>0</v>
      </c>
      <c r="DD24" s="18">
        <v>254557460.72997445</v>
      </c>
      <c r="DE24" s="18">
        <v>0</v>
      </c>
      <c r="DF24" s="18">
        <v>0</v>
      </c>
      <c r="DG24" s="18">
        <v>0</v>
      </c>
      <c r="DH24" s="18">
        <v>0</v>
      </c>
      <c r="DI24" s="18">
        <v>0</v>
      </c>
      <c r="DJ24" s="18">
        <v>0</v>
      </c>
      <c r="DK24" s="18">
        <v>0</v>
      </c>
      <c r="DL24" s="18">
        <v>0</v>
      </c>
      <c r="DM24" s="18">
        <v>0</v>
      </c>
      <c r="DN24" s="18">
        <v>0</v>
      </c>
      <c r="DO24" s="18">
        <v>0</v>
      </c>
      <c r="DP24" s="18">
        <v>0</v>
      </c>
      <c r="DQ24" s="18">
        <v>0</v>
      </c>
      <c r="DR24" s="18">
        <v>0</v>
      </c>
      <c r="DS24" s="18">
        <v>0</v>
      </c>
      <c r="DT24" s="18">
        <v>0</v>
      </c>
      <c r="DU24" s="18">
        <v>0</v>
      </c>
      <c r="DV24" s="18">
        <v>0</v>
      </c>
      <c r="DW24" s="18">
        <v>0</v>
      </c>
      <c r="DX24" s="18">
        <v>31388773.069998764</v>
      </c>
      <c r="DY24" s="18">
        <v>0</v>
      </c>
      <c r="DZ24" s="18">
        <v>0</v>
      </c>
      <c r="EA24" s="18">
        <v>0</v>
      </c>
      <c r="EB24" s="18">
        <v>324547778.26000184</v>
      </c>
      <c r="EC24" s="18">
        <v>0</v>
      </c>
      <c r="ED24" s="18">
        <v>0</v>
      </c>
      <c r="EE24" s="18">
        <v>0</v>
      </c>
      <c r="EF24" s="18">
        <v>87830127.689999998</v>
      </c>
      <c r="EG24" s="18">
        <v>0</v>
      </c>
      <c r="EH24" s="18">
        <v>45997521.810002364</v>
      </c>
      <c r="EI24" s="18">
        <v>0</v>
      </c>
      <c r="EJ24" s="18">
        <v>0</v>
      </c>
      <c r="EK24" s="18">
        <v>0</v>
      </c>
      <c r="EL24" s="18">
        <v>0</v>
      </c>
      <c r="EM24" s="18">
        <v>0</v>
      </c>
      <c r="EN24" s="18">
        <v>0</v>
      </c>
      <c r="EO24" s="18">
        <v>0</v>
      </c>
      <c r="EP24" s="18">
        <v>0</v>
      </c>
      <c r="EQ24" s="18">
        <v>0</v>
      </c>
      <c r="ER24" s="18">
        <v>8309666.5440499997</v>
      </c>
      <c r="ES24" s="18">
        <v>0</v>
      </c>
      <c r="ET24" s="18">
        <v>0</v>
      </c>
      <c r="EU24" s="18">
        <v>0</v>
      </c>
      <c r="EV24" s="18">
        <v>0</v>
      </c>
      <c r="EW24" s="18">
        <v>0</v>
      </c>
      <c r="EX24" s="18">
        <v>93646269.665199995</v>
      </c>
      <c r="EY24" s="18">
        <v>0</v>
      </c>
      <c r="EZ24" s="18">
        <v>5115112003.2988596</v>
      </c>
      <c r="FA24" s="18">
        <v>0</v>
      </c>
      <c r="FB24" s="18">
        <v>14372036.757649999</v>
      </c>
      <c r="FC24" s="18">
        <v>0</v>
      </c>
      <c r="FD24" s="18">
        <v>1019318016.370849</v>
      </c>
      <c r="FE24" s="18">
        <v>0</v>
      </c>
      <c r="FF24" s="18">
        <v>0</v>
      </c>
      <c r="FG24" s="18">
        <v>0</v>
      </c>
      <c r="FH24" s="18">
        <v>0</v>
      </c>
      <c r="FI24" s="18">
        <v>0</v>
      </c>
      <c r="FJ24" s="18">
        <v>38085291.459100001</v>
      </c>
      <c r="FK24" s="18">
        <v>0</v>
      </c>
      <c r="FL24" s="18">
        <v>198996754.1457001</v>
      </c>
      <c r="FM24" s="18">
        <v>0</v>
      </c>
      <c r="FN24" s="18">
        <v>53156</v>
      </c>
      <c r="FO24" s="18">
        <v>0</v>
      </c>
      <c r="FP24" s="19">
        <v>303226939.02999693</v>
      </c>
      <c r="FQ24" s="19">
        <v>0</v>
      </c>
      <c r="FR24" s="18">
        <v>9691042.75</v>
      </c>
      <c r="FS24" s="18">
        <v>0</v>
      </c>
      <c r="FT24" s="18">
        <v>0</v>
      </c>
      <c r="FU24" s="18">
        <v>0</v>
      </c>
      <c r="FV24" s="19">
        <v>279241701.93999696</v>
      </c>
      <c r="FW24" s="19">
        <v>0</v>
      </c>
      <c r="FX24" s="18">
        <v>0</v>
      </c>
      <c r="FY24" s="18">
        <v>0</v>
      </c>
      <c r="FZ24" s="18">
        <v>279241701.93999696</v>
      </c>
      <c r="GA24" s="18">
        <v>0</v>
      </c>
      <c r="GB24" s="19">
        <v>14294194.34</v>
      </c>
      <c r="GC24" s="19">
        <v>0</v>
      </c>
      <c r="GD24" s="18">
        <v>590132.81999999995</v>
      </c>
      <c r="GE24" s="18">
        <v>0</v>
      </c>
      <c r="GF24" s="18">
        <v>13704061.52</v>
      </c>
      <c r="GG24" s="18">
        <v>0</v>
      </c>
      <c r="GH24" s="18">
        <v>941643.07000000007</v>
      </c>
      <c r="GI24" s="18">
        <v>0</v>
      </c>
      <c r="GJ24" s="18">
        <v>0</v>
      </c>
      <c r="GK24" s="18">
        <v>0</v>
      </c>
      <c r="GL24" s="18">
        <v>0</v>
      </c>
      <c r="GM24" s="18">
        <v>0</v>
      </c>
      <c r="GN24" s="18">
        <v>0</v>
      </c>
      <c r="GO24" s="18">
        <v>0</v>
      </c>
      <c r="GP24" s="18">
        <v>0</v>
      </c>
      <c r="GQ24" s="18">
        <v>0</v>
      </c>
      <c r="GR24" s="18">
        <v>0</v>
      </c>
      <c r="GS24" s="18">
        <v>0</v>
      </c>
      <c r="GT24" s="18">
        <v>0</v>
      </c>
      <c r="GU24" s="18">
        <v>0</v>
      </c>
      <c r="GV24" s="18">
        <v>0</v>
      </c>
      <c r="GW24" s="18">
        <v>0</v>
      </c>
      <c r="GX24" s="18">
        <v>0</v>
      </c>
      <c r="GY24" s="18">
        <v>0</v>
      </c>
      <c r="GZ24" s="18">
        <v>0</v>
      </c>
      <c r="HA24" s="18">
        <v>0</v>
      </c>
      <c r="HB24" s="19">
        <v>0</v>
      </c>
      <c r="HC24" s="19">
        <v>0</v>
      </c>
      <c r="HD24" s="18">
        <v>0</v>
      </c>
      <c r="HE24" s="18">
        <v>0</v>
      </c>
      <c r="HF24" s="18">
        <v>0</v>
      </c>
      <c r="HG24" s="18">
        <v>0</v>
      </c>
      <c r="HH24" s="19">
        <v>0</v>
      </c>
      <c r="HI24" s="19">
        <v>0</v>
      </c>
      <c r="HJ24" s="18">
        <v>0</v>
      </c>
      <c r="HK24" s="18">
        <v>0</v>
      </c>
      <c r="HL24" s="18">
        <v>0</v>
      </c>
      <c r="HM24" s="18">
        <v>0</v>
      </c>
      <c r="HN24" s="19">
        <v>0</v>
      </c>
      <c r="HO24" s="19">
        <v>0</v>
      </c>
      <c r="HP24" s="18">
        <v>0</v>
      </c>
      <c r="HQ24" s="18">
        <v>0</v>
      </c>
      <c r="HR24" s="18">
        <v>0</v>
      </c>
      <c r="HS24" s="18">
        <v>0</v>
      </c>
      <c r="HT24" s="18">
        <v>0</v>
      </c>
      <c r="HU24" s="18">
        <v>0</v>
      </c>
      <c r="HV24" s="18">
        <v>15238149096.395988</v>
      </c>
      <c r="HW24" s="18">
        <v>0</v>
      </c>
      <c r="HX24" s="19">
        <v>15238149096.395988</v>
      </c>
    </row>
    <row r="25" spans="1:232" ht="12.75" customHeight="1">
      <c r="A25" s="55" t="s">
        <v>183</v>
      </c>
      <c r="B25" s="17">
        <v>1027</v>
      </c>
      <c r="C25" s="56" t="s">
        <v>147</v>
      </c>
      <c r="D25" s="19">
        <v>15193138.9596</v>
      </c>
      <c r="E25" s="19">
        <v>0</v>
      </c>
      <c r="F25" s="18">
        <v>5597216.5179829998</v>
      </c>
      <c r="G25" s="18">
        <v>0</v>
      </c>
      <c r="H25" s="18">
        <v>8613442.6531310007</v>
      </c>
      <c r="I25" s="18">
        <v>0</v>
      </c>
      <c r="J25" s="18">
        <v>982479.78848600003</v>
      </c>
      <c r="K25" s="18">
        <v>0</v>
      </c>
      <c r="L25" s="18">
        <v>144037.766833</v>
      </c>
      <c r="M25" s="18">
        <v>0</v>
      </c>
      <c r="N25" s="18">
        <v>34342970.880000003</v>
      </c>
      <c r="O25" s="18">
        <v>0</v>
      </c>
      <c r="P25" s="18">
        <v>0</v>
      </c>
      <c r="Q25" s="18">
        <v>0</v>
      </c>
      <c r="R25" s="18">
        <v>4859218.38</v>
      </c>
      <c r="S25" s="18">
        <v>0</v>
      </c>
      <c r="T25" s="18">
        <v>0</v>
      </c>
      <c r="U25" s="18">
        <v>0</v>
      </c>
      <c r="V25" s="18">
        <v>0</v>
      </c>
      <c r="W25" s="18">
        <v>0</v>
      </c>
      <c r="X25" s="18">
        <v>0</v>
      </c>
      <c r="Y25" s="18">
        <v>0</v>
      </c>
      <c r="Z25" s="18">
        <v>15173515.187837997</v>
      </c>
      <c r="AA25" s="18">
        <v>0</v>
      </c>
      <c r="AB25" s="18">
        <v>0</v>
      </c>
      <c r="AC25" s="18">
        <v>0</v>
      </c>
      <c r="AD25" s="18">
        <v>1174227.711503</v>
      </c>
      <c r="AE25" s="18">
        <v>0</v>
      </c>
      <c r="AF25" s="18">
        <v>0</v>
      </c>
      <c r="AG25" s="18">
        <v>0</v>
      </c>
      <c r="AH25" s="18">
        <v>0</v>
      </c>
      <c r="AI25" s="18">
        <v>0</v>
      </c>
      <c r="AJ25" s="18">
        <v>232842536.68999997</v>
      </c>
      <c r="AK25" s="18">
        <v>0</v>
      </c>
      <c r="AL25" s="18">
        <v>29072674.157683998</v>
      </c>
      <c r="AM25" s="18">
        <v>0</v>
      </c>
      <c r="AN25" s="18">
        <v>70075461.734364986</v>
      </c>
      <c r="AO25" s="18">
        <v>0</v>
      </c>
      <c r="AP25" s="18">
        <v>105602389.15651102</v>
      </c>
      <c r="AQ25" s="18">
        <v>0</v>
      </c>
      <c r="AR25" s="18">
        <v>0</v>
      </c>
      <c r="AS25" s="18">
        <v>0</v>
      </c>
      <c r="AT25" s="18">
        <v>3806357.6599239991</v>
      </c>
      <c r="AU25" s="18">
        <v>0</v>
      </c>
      <c r="AV25" s="18">
        <v>6128870.7349359998</v>
      </c>
      <c r="AW25" s="18">
        <v>0</v>
      </c>
      <c r="AX25" s="18">
        <v>0</v>
      </c>
      <c r="AY25" s="18">
        <v>0</v>
      </c>
      <c r="AZ25" s="18">
        <v>0</v>
      </c>
      <c r="BA25" s="18">
        <v>0</v>
      </c>
      <c r="BB25" s="18">
        <v>263626.04002299998</v>
      </c>
      <c r="BC25" s="18">
        <v>0</v>
      </c>
      <c r="BD25" s="18">
        <v>192887.02708500001</v>
      </c>
      <c r="BE25" s="18">
        <v>0</v>
      </c>
      <c r="BF25" s="18">
        <v>0</v>
      </c>
      <c r="BG25" s="18">
        <v>0</v>
      </c>
      <c r="BH25" s="18">
        <v>0</v>
      </c>
      <c r="BI25" s="18">
        <v>0</v>
      </c>
      <c r="BJ25" s="18">
        <v>865302.63419800007</v>
      </c>
      <c r="BK25" s="18">
        <v>0</v>
      </c>
      <c r="BL25" s="18">
        <v>-126089.785802</v>
      </c>
      <c r="BM25" s="18">
        <v>0</v>
      </c>
      <c r="BN25" s="18">
        <v>0</v>
      </c>
      <c r="BO25" s="18">
        <v>0</v>
      </c>
      <c r="BP25" s="18">
        <v>3175789.73</v>
      </c>
      <c r="BQ25" s="18">
        <v>0</v>
      </c>
      <c r="BR25" s="18">
        <v>5395.5</v>
      </c>
      <c r="BS25" s="18">
        <v>0</v>
      </c>
      <c r="BT25" s="18">
        <v>0</v>
      </c>
      <c r="BU25" s="18">
        <v>0</v>
      </c>
      <c r="BV25" s="18">
        <v>1879600.74</v>
      </c>
      <c r="BW25" s="18">
        <v>0</v>
      </c>
      <c r="BX25" s="18">
        <v>0</v>
      </c>
      <c r="BY25" s="18">
        <v>0</v>
      </c>
      <c r="BZ25" s="18">
        <v>0</v>
      </c>
      <c r="CA25" s="18">
        <v>0</v>
      </c>
      <c r="CB25" s="18">
        <v>36.480000000000004</v>
      </c>
      <c r="CC25" s="18">
        <v>0</v>
      </c>
      <c r="CD25" s="18">
        <v>0</v>
      </c>
      <c r="CE25" s="18">
        <v>0</v>
      </c>
      <c r="CF25" s="18">
        <v>0</v>
      </c>
      <c r="CG25" s="18">
        <v>0</v>
      </c>
      <c r="CH25" s="18">
        <v>0</v>
      </c>
      <c r="CI25" s="18">
        <v>0</v>
      </c>
      <c r="CJ25" s="18">
        <v>58669144.616204992</v>
      </c>
      <c r="CK25" s="18">
        <v>0</v>
      </c>
      <c r="CL25" s="18">
        <v>193076.32900100003</v>
      </c>
      <c r="CM25" s="18">
        <v>0</v>
      </c>
      <c r="CN25" s="18">
        <v>532903.81552200019</v>
      </c>
      <c r="CO25" s="18">
        <v>0</v>
      </c>
      <c r="CP25" s="18">
        <v>0</v>
      </c>
      <c r="CQ25" s="18">
        <v>0</v>
      </c>
      <c r="CR25" s="18">
        <v>44522.149534000004</v>
      </c>
      <c r="CS25" s="18">
        <v>0</v>
      </c>
      <c r="CT25" s="18">
        <v>0</v>
      </c>
      <c r="CU25" s="18">
        <v>0</v>
      </c>
      <c r="CV25" s="18">
        <v>0</v>
      </c>
      <c r="CW25" s="18">
        <v>0</v>
      </c>
      <c r="CX25" s="18">
        <v>0</v>
      </c>
      <c r="CY25" s="18">
        <v>0</v>
      </c>
      <c r="CZ25" s="18">
        <v>0</v>
      </c>
      <c r="DA25" s="18">
        <v>0</v>
      </c>
      <c r="DB25" s="18">
        <v>0</v>
      </c>
      <c r="DC25" s="18">
        <v>0</v>
      </c>
      <c r="DD25" s="18">
        <v>2107482.5163080003</v>
      </c>
      <c r="DE25" s="18">
        <v>0</v>
      </c>
      <c r="DF25" s="18">
        <v>0</v>
      </c>
      <c r="DG25" s="18">
        <v>0</v>
      </c>
      <c r="DH25" s="18">
        <v>0</v>
      </c>
      <c r="DI25" s="18">
        <v>0</v>
      </c>
      <c r="DJ25" s="18">
        <v>0</v>
      </c>
      <c r="DK25" s="18">
        <v>0</v>
      </c>
      <c r="DL25" s="18">
        <v>0</v>
      </c>
      <c r="DM25" s="18">
        <v>0</v>
      </c>
      <c r="DN25" s="18">
        <v>0</v>
      </c>
      <c r="DO25" s="18">
        <v>0</v>
      </c>
      <c r="DP25" s="18">
        <v>0</v>
      </c>
      <c r="DQ25" s="18">
        <v>0</v>
      </c>
      <c r="DR25" s="18">
        <v>0</v>
      </c>
      <c r="DS25" s="18">
        <v>0</v>
      </c>
      <c r="DT25" s="18">
        <v>0</v>
      </c>
      <c r="DU25" s="18">
        <v>0</v>
      </c>
      <c r="DV25" s="18">
        <v>0</v>
      </c>
      <c r="DW25" s="18">
        <v>0</v>
      </c>
      <c r="DX25" s="18">
        <v>1398663.8748909994</v>
      </c>
      <c r="DY25" s="18">
        <v>0</v>
      </c>
      <c r="DZ25" s="18">
        <v>0</v>
      </c>
      <c r="EA25" s="18">
        <v>0</v>
      </c>
      <c r="EB25" s="18">
        <v>2366067.7938390011</v>
      </c>
      <c r="EC25" s="18">
        <v>0</v>
      </c>
      <c r="ED25" s="18">
        <v>453096.74689900002</v>
      </c>
      <c r="EE25" s="18">
        <v>0</v>
      </c>
      <c r="EF25" s="18">
        <v>6528937.6671019997</v>
      </c>
      <c r="EG25" s="18">
        <v>0</v>
      </c>
      <c r="EH25" s="18">
        <v>2987187.1998860002</v>
      </c>
      <c r="EI25" s="18">
        <v>0</v>
      </c>
      <c r="EJ25" s="18">
        <v>0</v>
      </c>
      <c r="EK25" s="18">
        <v>0</v>
      </c>
      <c r="EL25" s="18">
        <v>0</v>
      </c>
      <c r="EM25" s="18">
        <v>0</v>
      </c>
      <c r="EN25" s="18">
        <v>259339.73</v>
      </c>
      <c r="EO25" s="18">
        <v>0</v>
      </c>
      <c r="EP25" s="18">
        <v>0</v>
      </c>
      <c r="EQ25" s="18">
        <v>0</v>
      </c>
      <c r="ER25" s="18">
        <v>87477.47</v>
      </c>
      <c r="ES25" s="18">
        <v>0</v>
      </c>
      <c r="ET25" s="18">
        <v>0</v>
      </c>
      <c r="EU25" s="18">
        <v>0</v>
      </c>
      <c r="EV25" s="18">
        <v>0</v>
      </c>
      <c r="EW25" s="18">
        <v>0</v>
      </c>
      <c r="EX25" s="18">
        <v>36994.379999999997</v>
      </c>
      <c r="EY25" s="18">
        <v>0</v>
      </c>
      <c r="EZ25" s="18">
        <v>422406780.97000003</v>
      </c>
      <c r="FA25" s="18">
        <v>0</v>
      </c>
      <c r="FB25" s="18">
        <v>0</v>
      </c>
      <c r="FC25" s="18">
        <v>0</v>
      </c>
      <c r="FD25" s="18">
        <v>9403072.1300000008</v>
      </c>
      <c r="FE25" s="18">
        <v>0</v>
      </c>
      <c r="FF25" s="18">
        <v>7758.22</v>
      </c>
      <c r="FG25" s="18">
        <v>0</v>
      </c>
      <c r="FH25" s="18">
        <v>0</v>
      </c>
      <c r="FI25" s="18">
        <v>0</v>
      </c>
      <c r="FJ25" s="18">
        <v>0</v>
      </c>
      <c r="FK25" s="18">
        <v>0</v>
      </c>
      <c r="FL25" s="18">
        <v>93725.93</v>
      </c>
      <c r="FM25" s="18">
        <v>0</v>
      </c>
      <c r="FN25" s="18">
        <v>6385.89</v>
      </c>
      <c r="FO25" s="18">
        <v>0</v>
      </c>
      <c r="FP25" s="19">
        <v>107439268.69999999</v>
      </c>
      <c r="FQ25" s="19">
        <v>0</v>
      </c>
      <c r="FR25" s="18">
        <v>0</v>
      </c>
      <c r="FS25" s="18">
        <v>0</v>
      </c>
      <c r="FT25" s="18">
        <v>24149498.309999999</v>
      </c>
      <c r="FU25" s="18">
        <v>0</v>
      </c>
      <c r="FV25" s="19">
        <v>84224981.219999984</v>
      </c>
      <c r="FW25" s="19">
        <v>0</v>
      </c>
      <c r="FX25" s="18">
        <v>590058.32999999996</v>
      </c>
      <c r="FY25" s="18">
        <v>0</v>
      </c>
      <c r="FZ25" s="18">
        <v>83634922.889999986</v>
      </c>
      <c r="GA25" s="18">
        <v>0</v>
      </c>
      <c r="GB25" s="19">
        <v>-935210.83000000007</v>
      </c>
      <c r="GC25" s="19">
        <v>0</v>
      </c>
      <c r="GD25" s="18">
        <v>70161.42</v>
      </c>
      <c r="GE25" s="18">
        <v>0</v>
      </c>
      <c r="GF25" s="18">
        <v>-1005372.2500000001</v>
      </c>
      <c r="GG25" s="18">
        <v>0</v>
      </c>
      <c r="GH25" s="18">
        <v>4969427.5284829997</v>
      </c>
      <c r="GI25" s="18">
        <v>0</v>
      </c>
      <c r="GJ25" s="18">
        <v>0</v>
      </c>
      <c r="GK25" s="18">
        <v>0</v>
      </c>
      <c r="GL25" s="18">
        <v>0</v>
      </c>
      <c r="GM25" s="18">
        <v>0</v>
      </c>
      <c r="GN25" s="18">
        <v>0</v>
      </c>
      <c r="GO25" s="18">
        <v>0</v>
      </c>
      <c r="GP25" s="18">
        <v>0</v>
      </c>
      <c r="GQ25" s="18">
        <v>0</v>
      </c>
      <c r="GR25" s="18">
        <v>0</v>
      </c>
      <c r="GS25" s="18">
        <v>0</v>
      </c>
      <c r="GT25" s="18">
        <v>0</v>
      </c>
      <c r="GU25" s="18">
        <v>0</v>
      </c>
      <c r="GV25" s="18">
        <v>0</v>
      </c>
      <c r="GW25" s="18">
        <v>0</v>
      </c>
      <c r="GX25" s="18">
        <v>0</v>
      </c>
      <c r="GY25" s="18">
        <v>0</v>
      </c>
      <c r="GZ25" s="18">
        <v>0</v>
      </c>
      <c r="HA25" s="18">
        <v>0</v>
      </c>
      <c r="HB25" s="19">
        <v>0</v>
      </c>
      <c r="HC25" s="19">
        <v>0</v>
      </c>
      <c r="HD25" s="18">
        <v>0</v>
      </c>
      <c r="HE25" s="18">
        <v>0</v>
      </c>
      <c r="HF25" s="18">
        <v>0</v>
      </c>
      <c r="HG25" s="18">
        <v>0</v>
      </c>
      <c r="HH25" s="19">
        <v>0</v>
      </c>
      <c r="HI25" s="19">
        <v>0</v>
      </c>
      <c r="HJ25" s="18">
        <v>0</v>
      </c>
      <c r="HK25" s="18">
        <v>0</v>
      </c>
      <c r="HL25" s="18">
        <v>0</v>
      </c>
      <c r="HM25" s="18">
        <v>0</v>
      </c>
      <c r="HN25" s="19">
        <v>0</v>
      </c>
      <c r="HO25" s="19">
        <v>0</v>
      </c>
      <c r="HP25" s="18">
        <v>0</v>
      </c>
      <c r="HQ25" s="18">
        <v>0</v>
      </c>
      <c r="HR25" s="18">
        <v>0</v>
      </c>
      <c r="HS25" s="18">
        <v>0</v>
      </c>
      <c r="HT25" s="18">
        <v>0</v>
      </c>
      <c r="HU25" s="18">
        <v>0</v>
      </c>
      <c r="HV25" s="18">
        <v>1144663261.0423675</v>
      </c>
      <c r="HW25" s="18">
        <v>0</v>
      </c>
      <c r="HX25" s="19">
        <v>1144663261.0423675</v>
      </c>
    </row>
    <row r="26" spans="1:232" ht="12.75" customHeight="1">
      <c r="A26" s="55" t="s">
        <v>185</v>
      </c>
      <c r="B26" s="17">
        <v>1028</v>
      </c>
      <c r="C26" s="56" t="s">
        <v>147</v>
      </c>
      <c r="D26" s="19">
        <v>3395830215.3235631</v>
      </c>
      <c r="E26" s="19">
        <v>12018315.936437216</v>
      </c>
      <c r="F26" s="18">
        <v>372786836.96308243</v>
      </c>
      <c r="G26" s="18">
        <v>110531.85771900001</v>
      </c>
      <c r="H26" s="18">
        <v>2706002027.8077135</v>
      </c>
      <c r="I26" s="18">
        <v>11907784.078718215</v>
      </c>
      <c r="J26" s="18">
        <v>317041350.55276728</v>
      </c>
      <c r="K26" s="18">
        <v>0</v>
      </c>
      <c r="L26" s="18">
        <v>11915853.039999999</v>
      </c>
      <c r="M26" s="18">
        <v>0</v>
      </c>
      <c r="N26" s="18">
        <v>215425777.36000001</v>
      </c>
      <c r="O26" s="18">
        <v>0</v>
      </c>
      <c r="P26" s="18">
        <v>0</v>
      </c>
      <c r="Q26" s="18">
        <v>0</v>
      </c>
      <c r="R26" s="18">
        <v>0</v>
      </c>
      <c r="S26" s="18">
        <v>0</v>
      </c>
      <c r="T26" s="18">
        <v>0</v>
      </c>
      <c r="U26" s="18">
        <v>0</v>
      </c>
      <c r="V26" s="18">
        <v>0</v>
      </c>
      <c r="W26" s="18">
        <v>0</v>
      </c>
      <c r="X26" s="18">
        <v>0</v>
      </c>
      <c r="Y26" s="18">
        <v>0</v>
      </c>
      <c r="Z26" s="18">
        <v>304284596.07978749</v>
      </c>
      <c r="AA26" s="18">
        <v>22636227.700212486</v>
      </c>
      <c r="AB26" s="18">
        <v>0</v>
      </c>
      <c r="AC26" s="18">
        <v>0</v>
      </c>
      <c r="AD26" s="18">
        <v>172539919.44380015</v>
      </c>
      <c r="AE26" s="18">
        <v>52404276.64619986</v>
      </c>
      <c r="AF26" s="18">
        <v>0</v>
      </c>
      <c r="AG26" s="18">
        <v>0</v>
      </c>
      <c r="AH26" s="18">
        <v>0</v>
      </c>
      <c r="AI26" s="18">
        <v>0</v>
      </c>
      <c r="AJ26" s="18">
        <v>4626484367.4935303</v>
      </c>
      <c r="AK26" s="18">
        <v>0</v>
      </c>
      <c r="AL26" s="18">
        <v>45597094.036469981</v>
      </c>
      <c r="AM26" s="18">
        <v>0</v>
      </c>
      <c r="AN26" s="18">
        <v>294580901.13999999</v>
      </c>
      <c r="AO26" s="18">
        <v>0</v>
      </c>
      <c r="AP26" s="18">
        <v>1380744359.54</v>
      </c>
      <c r="AQ26" s="18">
        <v>0</v>
      </c>
      <c r="AR26" s="18">
        <v>8075</v>
      </c>
      <c r="AS26" s="18">
        <v>0</v>
      </c>
      <c r="AT26" s="18">
        <v>136888512.76750001</v>
      </c>
      <c r="AU26" s="18">
        <v>653650.63250000007</v>
      </c>
      <c r="AV26" s="18">
        <v>100774295.7665</v>
      </c>
      <c r="AW26" s="18">
        <v>358223.37350000005</v>
      </c>
      <c r="AX26" s="18">
        <v>0</v>
      </c>
      <c r="AY26" s="18">
        <v>0</v>
      </c>
      <c r="AZ26" s="18">
        <v>0</v>
      </c>
      <c r="BA26" s="18">
        <v>0</v>
      </c>
      <c r="BB26" s="18">
        <v>14746570.56231978</v>
      </c>
      <c r="BC26" s="18">
        <v>14306.547680219999</v>
      </c>
      <c r="BD26" s="18">
        <v>58965865.158604182</v>
      </c>
      <c r="BE26" s="18">
        <v>139095.641395813</v>
      </c>
      <c r="BF26" s="18">
        <v>0</v>
      </c>
      <c r="BG26" s="18">
        <v>0</v>
      </c>
      <c r="BH26" s="18">
        <v>2710383.78</v>
      </c>
      <c r="BI26" s="18">
        <v>0</v>
      </c>
      <c r="BJ26" s="18">
        <v>0</v>
      </c>
      <c r="BK26" s="18">
        <v>0</v>
      </c>
      <c r="BL26" s="18">
        <v>93699.39</v>
      </c>
      <c r="BM26" s="18">
        <v>0</v>
      </c>
      <c r="BN26" s="18">
        <v>0</v>
      </c>
      <c r="BO26" s="18">
        <v>0</v>
      </c>
      <c r="BP26" s="18">
        <v>2176313.36</v>
      </c>
      <c r="BQ26" s="18">
        <v>0</v>
      </c>
      <c r="BR26" s="18">
        <v>127616.12</v>
      </c>
      <c r="BS26" s="18">
        <v>0</v>
      </c>
      <c r="BT26" s="18">
        <v>0</v>
      </c>
      <c r="BU26" s="18">
        <v>0</v>
      </c>
      <c r="BV26" s="18">
        <v>18668549.629999999</v>
      </c>
      <c r="BW26" s="18">
        <v>0</v>
      </c>
      <c r="BX26" s="18">
        <v>241438.41</v>
      </c>
      <c r="BY26" s="18">
        <v>0</v>
      </c>
      <c r="BZ26" s="18">
        <v>0</v>
      </c>
      <c r="CA26" s="18">
        <v>0</v>
      </c>
      <c r="CB26" s="18">
        <v>6864069.0800000001</v>
      </c>
      <c r="CC26" s="18">
        <v>0</v>
      </c>
      <c r="CD26" s="18">
        <v>0</v>
      </c>
      <c r="CE26" s="18">
        <v>0</v>
      </c>
      <c r="CF26" s="18">
        <v>0</v>
      </c>
      <c r="CG26" s="18">
        <v>0</v>
      </c>
      <c r="CH26" s="18">
        <v>0</v>
      </c>
      <c r="CI26" s="18">
        <v>0</v>
      </c>
      <c r="CJ26" s="18">
        <v>0</v>
      </c>
      <c r="CK26" s="18">
        <v>0</v>
      </c>
      <c r="CL26" s="18">
        <v>0</v>
      </c>
      <c r="CM26" s="18">
        <v>0</v>
      </c>
      <c r="CN26" s="18">
        <v>0</v>
      </c>
      <c r="CO26" s="18">
        <v>0</v>
      </c>
      <c r="CP26" s="18">
        <v>0</v>
      </c>
      <c r="CQ26" s="18">
        <v>0</v>
      </c>
      <c r="CR26" s="18">
        <v>0</v>
      </c>
      <c r="CS26" s="18">
        <v>0</v>
      </c>
      <c r="CT26" s="18">
        <v>0</v>
      </c>
      <c r="CU26" s="18">
        <v>0</v>
      </c>
      <c r="CV26" s="18">
        <v>0</v>
      </c>
      <c r="CW26" s="18">
        <v>0</v>
      </c>
      <c r="CX26" s="18">
        <v>0</v>
      </c>
      <c r="CY26" s="18">
        <v>0</v>
      </c>
      <c r="CZ26" s="18">
        <v>0</v>
      </c>
      <c r="DA26" s="18">
        <v>0</v>
      </c>
      <c r="DB26" s="18">
        <v>0</v>
      </c>
      <c r="DC26" s="18">
        <v>0</v>
      </c>
      <c r="DD26" s="18">
        <v>91046214.05009</v>
      </c>
      <c r="DE26" s="18">
        <v>227981.31990999999</v>
      </c>
      <c r="DF26" s="18">
        <v>0</v>
      </c>
      <c r="DG26" s="18">
        <v>0</v>
      </c>
      <c r="DH26" s="18">
        <v>0</v>
      </c>
      <c r="DI26" s="18">
        <v>0</v>
      </c>
      <c r="DJ26" s="18">
        <v>0</v>
      </c>
      <c r="DK26" s="18">
        <v>0</v>
      </c>
      <c r="DL26" s="18">
        <v>0</v>
      </c>
      <c r="DM26" s="18">
        <v>0</v>
      </c>
      <c r="DN26" s="18">
        <v>0</v>
      </c>
      <c r="DO26" s="18">
        <v>0</v>
      </c>
      <c r="DP26" s="18">
        <v>0</v>
      </c>
      <c r="DQ26" s="18">
        <v>0</v>
      </c>
      <c r="DR26" s="18">
        <v>0</v>
      </c>
      <c r="DS26" s="18">
        <v>0</v>
      </c>
      <c r="DT26" s="18">
        <v>0</v>
      </c>
      <c r="DU26" s="18">
        <v>0</v>
      </c>
      <c r="DV26" s="18">
        <v>0</v>
      </c>
      <c r="DW26" s="18">
        <v>0</v>
      </c>
      <c r="DX26" s="18">
        <v>7166177.5499999998</v>
      </c>
      <c r="DY26" s="18">
        <v>0</v>
      </c>
      <c r="DZ26" s="18">
        <v>0</v>
      </c>
      <c r="EA26" s="18">
        <v>0</v>
      </c>
      <c r="EB26" s="18">
        <v>402519906.29110003</v>
      </c>
      <c r="EC26" s="18">
        <v>22914963.7689</v>
      </c>
      <c r="ED26" s="18">
        <v>94914295.296690002</v>
      </c>
      <c r="EE26" s="18">
        <v>2724441.65331</v>
      </c>
      <c r="EF26" s="18">
        <v>310988476.17364562</v>
      </c>
      <c r="EG26" s="18">
        <v>8524669.3763543703</v>
      </c>
      <c r="EH26" s="18">
        <v>339762797.83983439</v>
      </c>
      <c r="EI26" s="18">
        <v>4235047.6101655997</v>
      </c>
      <c r="EJ26" s="18">
        <v>0</v>
      </c>
      <c r="EK26" s="18">
        <v>0</v>
      </c>
      <c r="EL26" s="18">
        <v>0</v>
      </c>
      <c r="EM26" s="18">
        <v>0</v>
      </c>
      <c r="EN26" s="18">
        <v>0</v>
      </c>
      <c r="EO26" s="18">
        <v>0</v>
      </c>
      <c r="EP26" s="18">
        <v>0</v>
      </c>
      <c r="EQ26" s="18">
        <v>0</v>
      </c>
      <c r="ER26" s="18">
        <v>0</v>
      </c>
      <c r="ES26" s="18">
        <v>0</v>
      </c>
      <c r="ET26" s="18">
        <v>0</v>
      </c>
      <c r="EU26" s="18">
        <v>0</v>
      </c>
      <c r="EV26" s="18">
        <v>0</v>
      </c>
      <c r="EW26" s="18">
        <v>0</v>
      </c>
      <c r="EX26" s="18">
        <v>1695404.22</v>
      </c>
      <c r="EY26" s="18">
        <v>0</v>
      </c>
      <c r="EZ26" s="18">
        <v>17229989.59</v>
      </c>
      <c r="FA26" s="18">
        <v>0</v>
      </c>
      <c r="FB26" s="18">
        <v>0</v>
      </c>
      <c r="FC26" s="18">
        <v>0</v>
      </c>
      <c r="FD26" s="18">
        <v>3279063.68</v>
      </c>
      <c r="FE26" s="18">
        <v>0</v>
      </c>
      <c r="FF26" s="18">
        <v>0</v>
      </c>
      <c r="FG26" s="18">
        <v>0</v>
      </c>
      <c r="FH26" s="18">
        <v>0</v>
      </c>
      <c r="FI26" s="18">
        <v>0</v>
      </c>
      <c r="FJ26" s="18">
        <v>0</v>
      </c>
      <c r="FK26" s="18">
        <v>0</v>
      </c>
      <c r="FL26" s="18">
        <v>0</v>
      </c>
      <c r="FM26" s="18">
        <v>0</v>
      </c>
      <c r="FN26" s="18">
        <v>0</v>
      </c>
      <c r="FO26" s="18">
        <v>0</v>
      </c>
      <c r="FP26" s="19">
        <v>7898509009.4799995</v>
      </c>
      <c r="FQ26" s="19">
        <v>0</v>
      </c>
      <c r="FR26" s="18">
        <v>-102805.45999999993</v>
      </c>
      <c r="FS26" s="18">
        <v>0</v>
      </c>
      <c r="FT26" s="18">
        <v>547049.13</v>
      </c>
      <c r="FU26" s="18">
        <v>0</v>
      </c>
      <c r="FV26" s="19">
        <v>2409464097.7800698</v>
      </c>
      <c r="FW26" s="19">
        <v>0</v>
      </c>
      <c r="FX26" s="18">
        <v>39307587.639999844</v>
      </c>
      <c r="FY26" s="18">
        <v>0</v>
      </c>
      <c r="FZ26" s="18">
        <v>2370156510.14007</v>
      </c>
      <c r="GA26" s="18">
        <v>0</v>
      </c>
      <c r="GB26" s="19">
        <v>5488600668.0299292</v>
      </c>
      <c r="GC26" s="19">
        <v>0</v>
      </c>
      <c r="GD26" s="18">
        <v>1134554170.7200015</v>
      </c>
      <c r="GE26" s="18">
        <v>0</v>
      </c>
      <c r="GF26" s="18">
        <v>4354046497.3099279</v>
      </c>
      <c r="GG26" s="18">
        <v>0</v>
      </c>
      <c r="GH26" s="18">
        <v>7796898.3499999978</v>
      </c>
      <c r="GI26" s="18">
        <v>0</v>
      </c>
      <c r="GJ26" s="18">
        <v>0</v>
      </c>
      <c r="GK26" s="18">
        <v>0</v>
      </c>
      <c r="GL26" s="18">
        <v>0</v>
      </c>
      <c r="GM26" s="18">
        <v>0</v>
      </c>
      <c r="GN26" s="18">
        <v>0</v>
      </c>
      <c r="GO26" s="18">
        <v>0</v>
      </c>
      <c r="GP26" s="18">
        <v>0</v>
      </c>
      <c r="GQ26" s="18">
        <v>0</v>
      </c>
      <c r="GR26" s="18">
        <v>0</v>
      </c>
      <c r="GS26" s="18">
        <v>0</v>
      </c>
      <c r="GT26" s="18">
        <v>0</v>
      </c>
      <c r="GU26" s="18">
        <v>0</v>
      </c>
      <c r="GV26" s="18">
        <v>0</v>
      </c>
      <c r="GW26" s="18">
        <v>0</v>
      </c>
      <c r="GX26" s="18">
        <v>0</v>
      </c>
      <c r="GY26" s="18">
        <v>0</v>
      </c>
      <c r="GZ26" s="18">
        <v>0</v>
      </c>
      <c r="HA26" s="18">
        <v>0</v>
      </c>
      <c r="HB26" s="19">
        <v>0</v>
      </c>
      <c r="HC26" s="19">
        <v>0</v>
      </c>
      <c r="HD26" s="18">
        <v>0</v>
      </c>
      <c r="HE26" s="18">
        <v>0</v>
      </c>
      <c r="HF26" s="18">
        <v>0</v>
      </c>
      <c r="HG26" s="18">
        <v>0</v>
      </c>
      <c r="HH26" s="19">
        <v>0</v>
      </c>
      <c r="HI26" s="19">
        <v>0</v>
      </c>
      <c r="HJ26" s="18">
        <v>0</v>
      </c>
      <c r="HK26" s="18">
        <v>0</v>
      </c>
      <c r="HL26" s="18">
        <v>0</v>
      </c>
      <c r="HM26" s="18">
        <v>0</v>
      </c>
      <c r="HN26" s="19">
        <v>0</v>
      </c>
      <c r="HO26" s="19">
        <v>0</v>
      </c>
      <c r="HP26" s="18">
        <v>0</v>
      </c>
      <c r="HQ26" s="18">
        <v>0</v>
      </c>
      <c r="HR26" s="18">
        <v>0</v>
      </c>
      <c r="HS26" s="18">
        <v>0</v>
      </c>
      <c r="HT26" s="18">
        <v>0</v>
      </c>
      <c r="HU26" s="18">
        <v>0</v>
      </c>
      <c r="HV26" s="18">
        <v>19964576705.003429</v>
      </c>
      <c r="HW26" s="18">
        <v>126851200.20656553</v>
      </c>
      <c r="HX26" s="19">
        <v>20091427905.209995</v>
      </c>
    </row>
    <row r="27" spans="1:232" ht="12.75" customHeight="1">
      <c r="A27" s="55" t="s">
        <v>187</v>
      </c>
      <c r="B27" s="17">
        <v>1030</v>
      </c>
      <c r="C27" s="56" t="s">
        <v>147</v>
      </c>
      <c r="D27" s="19">
        <v>593853628.91999996</v>
      </c>
      <c r="E27" s="19">
        <v>1061495623.76</v>
      </c>
      <c r="F27" s="18">
        <v>76218421.969999999</v>
      </c>
      <c r="G27" s="18">
        <v>0</v>
      </c>
      <c r="H27" s="18">
        <v>157343435.44</v>
      </c>
      <c r="I27" s="18">
        <v>0</v>
      </c>
      <c r="J27" s="18">
        <v>360291771.50999999</v>
      </c>
      <c r="K27" s="18">
        <v>1061495623.76</v>
      </c>
      <c r="L27" s="18">
        <v>31084433.979999997</v>
      </c>
      <c r="M27" s="18">
        <v>0</v>
      </c>
      <c r="N27" s="18">
        <v>642005336.91999996</v>
      </c>
      <c r="O27" s="18">
        <v>0</v>
      </c>
      <c r="P27" s="18">
        <v>0</v>
      </c>
      <c r="Q27" s="18">
        <v>0</v>
      </c>
      <c r="R27" s="18">
        <v>113328220.94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64077395.25</v>
      </c>
      <c r="AA27" s="18">
        <v>101897836.78</v>
      </c>
      <c r="AB27" s="18">
        <v>18812916.32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10039063889.559999</v>
      </c>
      <c r="AK27" s="18">
        <v>0</v>
      </c>
      <c r="AL27" s="18">
        <v>9248646.0700000003</v>
      </c>
      <c r="AM27" s="18">
        <v>0</v>
      </c>
      <c r="AN27" s="18">
        <v>856640578</v>
      </c>
      <c r="AO27" s="18">
        <v>0</v>
      </c>
      <c r="AP27" s="18">
        <v>4101612002.8100004</v>
      </c>
      <c r="AQ27" s="18">
        <v>0</v>
      </c>
      <c r="AR27" s="18">
        <v>0</v>
      </c>
      <c r="AS27" s="18">
        <v>0</v>
      </c>
      <c r="AT27" s="18">
        <v>166795893.13</v>
      </c>
      <c r="AU27" s="18">
        <v>0</v>
      </c>
      <c r="AV27" s="18">
        <v>210282266.23000002</v>
      </c>
      <c r="AW27" s="18">
        <v>387167627.86000001</v>
      </c>
      <c r="AX27" s="18">
        <v>0</v>
      </c>
      <c r="AY27" s="18">
        <v>0</v>
      </c>
      <c r="AZ27" s="18">
        <v>0</v>
      </c>
      <c r="BA27" s="18">
        <v>0</v>
      </c>
      <c r="BB27" s="18">
        <v>9562412.5300000012</v>
      </c>
      <c r="BC27" s="18">
        <v>0</v>
      </c>
      <c r="BD27" s="18">
        <v>33528315.390000001</v>
      </c>
      <c r="BE27" s="18">
        <v>0</v>
      </c>
      <c r="BF27" s="18">
        <v>0</v>
      </c>
      <c r="BG27" s="18">
        <v>0</v>
      </c>
      <c r="BH27" s="18">
        <v>12318473.119999999</v>
      </c>
      <c r="BI27" s="18">
        <v>0</v>
      </c>
      <c r="BJ27" s="18">
        <v>22677497.300000001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2302678.39</v>
      </c>
      <c r="BQ27" s="18">
        <v>0</v>
      </c>
      <c r="BR27" s="18">
        <v>38045.269999999997</v>
      </c>
      <c r="BS27" s="18">
        <v>0</v>
      </c>
      <c r="BT27" s="18">
        <v>0</v>
      </c>
      <c r="BU27" s="18">
        <v>0</v>
      </c>
      <c r="BV27" s="18">
        <v>39323754.100000001</v>
      </c>
      <c r="BW27" s="18">
        <v>0</v>
      </c>
      <c r="BX27" s="18">
        <v>0</v>
      </c>
      <c r="BY27" s="18">
        <v>0</v>
      </c>
      <c r="BZ27" s="18">
        <v>0</v>
      </c>
      <c r="CA27" s="18">
        <v>0</v>
      </c>
      <c r="CB27" s="18">
        <v>65673138.899999999</v>
      </c>
      <c r="CC27" s="18">
        <v>0</v>
      </c>
      <c r="CD27" s="18">
        <v>0</v>
      </c>
      <c r="CE27" s="18">
        <v>0</v>
      </c>
      <c r="CF27" s="18">
        <v>0</v>
      </c>
      <c r="CG27" s="18">
        <v>0</v>
      </c>
      <c r="CH27" s="18">
        <v>0</v>
      </c>
      <c r="CI27" s="18">
        <v>0</v>
      </c>
      <c r="CJ27" s="18">
        <v>1673399605.3700001</v>
      </c>
      <c r="CK27" s="18">
        <v>335.65</v>
      </c>
      <c r="CL27" s="18">
        <v>62772833.380000003</v>
      </c>
      <c r="CM27" s="18">
        <v>486696.56</v>
      </c>
      <c r="CN27" s="18">
        <v>23163513.02</v>
      </c>
      <c r="CO27" s="18">
        <v>157756.82</v>
      </c>
      <c r="CP27" s="18">
        <v>0</v>
      </c>
      <c r="CQ27" s="18">
        <v>0</v>
      </c>
      <c r="CR27" s="18">
        <v>21746286.890000001</v>
      </c>
      <c r="CS27" s="18">
        <v>157756.82</v>
      </c>
      <c r="CT27" s="18">
        <v>0</v>
      </c>
      <c r="CU27" s="18">
        <v>0</v>
      </c>
      <c r="CV27" s="18">
        <v>0</v>
      </c>
      <c r="CW27" s="18">
        <v>0</v>
      </c>
      <c r="CX27" s="18">
        <v>0</v>
      </c>
      <c r="CY27" s="18">
        <v>0</v>
      </c>
      <c r="CZ27" s="18">
        <v>0</v>
      </c>
      <c r="DA27" s="18">
        <v>0</v>
      </c>
      <c r="DB27" s="18">
        <v>0</v>
      </c>
      <c r="DC27" s="18">
        <v>0</v>
      </c>
      <c r="DD27" s="18">
        <v>1594722540.3699999</v>
      </c>
      <c r="DE27" s="18">
        <v>120780261.38</v>
      </c>
      <c r="DF27" s="18">
        <v>107.7</v>
      </c>
      <c r="DG27" s="18">
        <v>0</v>
      </c>
      <c r="DH27" s="18">
        <v>0</v>
      </c>
      <c r="DI27" s="18">
        <v>0</v>
      </c>
      <c r="DJ27" s="18">
        <v>0</v>
      </c>
      <c r="DK27" s="18">
        <v>0</v>
      </c>
      <c r="DL27" s="18">
        <v>0</v>
      </c>
      <c r="DM27" s="18">
        <v>0</v>
      </c>
      <c r="DN27" s="18">
        <v>88541778.310000002</v>
      </c>
      <c r="DO27" s="18">
        <v>0</v>
      </c>
      <c r="DP27" s="18">
        <v>0</v>
      </c>
      <c r="DQ27" s="18">
        <v>0</v>
      </c>
      <c r="DR27" s="18">
        <v>0</v>
      </c>
      <c r="DS27" s="18">
        <v>0</v>
      </c>
      <c r="DT27" s="18">
        <v>0</v>
      </c>
      <c r="DU27" s="18">
        <v>0</v>
      </c>
      <c r="DV27" s="18">
        <v>2021614.2200000002</v>
      </c>
      <c r="DW27" s="18">
        <v>55108253.560000002</v>
      </c>
      <c r="DX27" s="18">
        <v>71263710.489999995</v>
      </c>
      <c r="DY27" s="18">
        <v>8767.73</v>
      </c>
      <c r="DZ27" s="18">
        <v>0</v>
      </c>
      <c r="EA27" s="18">
        <v>0</v>
      </c>
      <c r="EB27" s="18">
        <v>632192218.28000009</v>
      </c>
      <c r="EC27" s="18">
        <v>0</v>
      </c>
      <c r="ED27" s="18">
        <v>4919590.04</v>
      </c>
      <c r="EE27" s="18">
        <v>0</v>
      </c>
      <c r="EF27" s="18">
        <v>201799336.78</v>
      </c>
      <c r="EG27" s="18">
        <v>1439306.06</v>
      </c>
      <c r="EH27" s="18">
        <v>464265481.06</v>
      </c>
      <c r="EI27" s="18">
        <v>0</v>
      </c>
      <c r="EJ27" s="18">
        <v>0</v>
      </c>
      <c r="EK27" s="18">
        <v>0</v>
      </c>
      <c r="EL27" s="18">
        <v>0</v>
      </c>
      <c r="EM27" s="18">
        <v>0</v>
      </c>
      <c r="EN27" s="18">
        <v>0</v>
      </c>
      <c r="EO27" s="18">
        <v>0</v>
      </c>
      <c r="EP27" s="18">
        <v>0</v>
      </c>
      <c r="EQ27" s="18">
        <v>0</v>
      </c>
      <c r="ER27" s="18">
        <v>1783474.93</v>
      </c>
      <c r="ES27" s="18">
        <v>0</v>
      </c>
      <c r="ET27" s="18">
        <v>0</v>
      </c>
      <c r="EU27" s="18">
        <v>0</v>
      </c>
      <c r="EV27" s="18">
        <v>0</v>
      </c>
      <c r="EW27" s="18">
        <v>0</v>
      </c>
      <c r="EX27" s="18">
        <v>21483755.48</v>
      </c>
      <c r="EY27" s="18">
        <v>0</v>
      </c>
      <c r="EZ27" s="18">
        <v>1160738308.97</v>
      </c>
      <c r="FA27" s="18">
        <v>0</v>
      </c>
      <c r="FB27" s="18">
        <v>3476023.6100000003</v>
      </c>
      <c r="FC27" s="18">
        <v>0</v>
      </c>
      <c r="FD27" s="18">
        <v>162775392.08000001</v>
      </c>
      <c r="FE27" s="18">
        <v>0</v>
      </c>
      <c r="FF27" s="18">
        <v>0</v>
      </c>
      <c r="FG27" s="18">
        <v>0</v>
      </c>
      <c r="FH27" s="18">
        <v>0</v>
      </c>
      <c r="FI27" s="18">
        <v>0</v>
      </c>
      <c r="FJ27" s="18">
        <v>2797722.7800000003</v>
      </c>
      <c r="FK27" s="18">
        <v>0</v>
      </c>
      <c r="FL27" s="18">
        <v>23574598.979999997</v>
      </c>
      <c r="FM27" s="18">
        <v>0</v>
      </c>
      <c r="FN27" s="18">
        <v>4535763.95</v>
      </c>
      <c r="FO27" s="18">
        <v>0</v>
      </c>
      <c r="FP27" s="19">
        <v>1186880046.6700001</v>
      </c>
      <c r="FQ27" s="19">
        <v>0</v>
      </c>
      <c r="FR27" s="18">
        <v>806502.67</v>
      </c>
      <c r="FS27" s="18">
        <v>0</v>
      </c>
      <c r="FT27" s="18">
        <v>0</v>
      </c>
      <c r="FU27" s="18">
        <v>0</v>
      </c>
      <c r="FV27" s="19">
        <v>474546835.27999997</v>
      </c>
      <c r="FW27" s="19">
        <v>0</v>
      </c>
      <c r="FX27" s="18">
        <v>0</v>
      </c>
      <c r="FY27" s="18">
        <v>0</v>
      </c>
      <c r="FZ27" s="18">
        <v>474546835.27999997</v>
      </c>
      <c r="GA27" s="18">
        <v>0</v>
      </c>
      <c r="GB27" s="19">
        <v>711526708.72000003</v>
      </c>
      <c r="GC27" s="19">
        <v>0</v>
      </c>
      <c r="GD27" s="18">
        <v>0</v>
      </c>
      <c r="GE27" s="18">
        <v>0</v>
      </c>
      <c r="GF27" s="18">
        <v>711526708.72000003</v>
      </c>
      <c r="GG27" s="18">
        <v>0</v>
      </c>
      <c r="GH27" s="18">
        <v>16754914.6</v>
      </c>
      <c r="GI27" s="18">
        <v>0</v>
      </c>
      <c r="GJ27" s="18">
        <v>0</v>
      </c>
      <c r="GK27" s="18">
        <v>0</v>
      </c>
      <c r="GL27" s="18">
        <v>0</v>
      </c>
      <c r="GM27" s="18">
        <v>0</v>
      </c>
      <c r="GN27" s="18">
        <v>0</v>
      </c>
      <c r="GO27" s="18">
        <v>0</v>
      </c>
      <c r="GP27" s="18">
        <v>0</v>
      </c>
      <c r="GQ27" s="18">
        <v>0</v>
      </c>
      <c r="GR27" s="18">
        <v>0</v>
      </c>
      <c r="GS27" s="18">
        <v>0</v>
      </c>
      <c r="GT27" s="18">
        <v>0</v>
      </c>
      <c r="GU27" s="18">
        <v>0</v>
      </c>
      <c r="GV27" s="18">
        <v>0</v>
      </c>
      <c r="GW27" s="18">
        <v>0</v>
      </c>
      <c r="GX27" s="18">
        <v>0</v>
      </c>
      <c r="GY27" s="18">
        <v>0</v>
      </c>
      <c r="GZ27" s="18">
        <v>0</v>
      </c>
      <c r="HA27" s="18">
        <v>0</v>
      </c>
      <c r="HB27" s="19">
        <v>0</v>
      </c>
      <c r="HC27" s="19">
        <v>0</v>
      </c>
      <c r="HD27" s="18">
        <v>0</v>
      </c>
      <c r="HE27" s="18">
        <v>0</v>
      </c>
      <c r="HF27" s="18">
        <v>0</v>
      </c>
      <c r="HG27" s="18">
        <v>0</v>
      </c>
      <c r="HH27" s="19">
        <v>0</v>
      </c>
      <c r="HI27" s="19">
        <v>0</v>
      </c>
      <c r="HJ27" s="18">
        <v>0</v>
      </c>
      <c r="HK27" s="18">
        <v>0</v>
      </c>
      <c r="HL27" s="18">
        <v>0</v>
      </c>
      <c r="HM27" s="18">
        <v>0</v>
      </c>
      <c r="HN27" s="19">
        <v>0</v>
      </c>
      <c r="HO27" s="19">
        <v>0</v>
      </c>
      <c r="HP27" s="18">
        <v>0</v>
      </c>
      <c r="HQ27" s="18">
        <v>0</v>
      </c>
      <c r="HR27" s="18">
        <v>0</v>
      </c>
      <c r="HS27" s="18">
        <v>0</v>
      </c>
      <c r="HT27" s="18">
        <v>0</v>
      </c>
      <c r="HU27" s="18">
        <v>0</v>
      </c>
      <c r="HV27" s="18">
        <v>24457838141.090012</v>
      </c>
      <c r="HW27" s="18">
        <v>1728700222.98</v>
      </c>
      <c r="HX27" s="19">
        <v>26186538364.070011</v>
      </c>
    </row>
    <row r="28" spans="1:232" ht="12.75" customHeight="1">
      <c r="A28" s="55" t="s">
        <v>189</v>
      </c>
      <c r="B28" s="17">
        <v>1031</v>
      </c>
      <c r="C28" s="56" t="s">
        <v>147</v>
      </c>
      <c r="D28" s="19">
        <v>488003293.05000001</v>
      </c>
      <c r="E28" s="19">
        <v>0</v>
      </c>
      <c r="F28" s="18">
        <v>5541913.1799999997</v>
      </c>
      <c r="G28" s="18">
        <v>0</v>
      </c>
      <c r="H28" s="18">
        <v>366974240.94999999</v>
      </c>
      <c r="I28" s="18">
        <v>0</v>
      </c>
      <c r="J28" s="18">
        <v>115487138.92</v>
      </c>
      <c r="K28" s="18">
        <v>0</v>
      </c>
      <c r="L28" s="18">
        <v>821.62</v>
      </c>
      <c r="M28" s="18">
        <v>0</v>
      </c>
      <c r="N28" s="18">
        <v>10495279.82</v>
      </c>
      <c r="O28" s="18">
        <v>0</v>
      </c>
      <c r="P28" s="18">
        <v>0</v>
      </c>
      <c r="Q28" s="18">
        <v>0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10956330.439999999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83019802.799999997</v>
      </c>
      <c r="AO28" s="18">
        <v>0</v>
      </c>
      <c r="AP28" s="18">
        <v>597352177.12</v>
      </c>
      <c r="AQ28" s="18">
        <v>0</v>
      </c>
      <c r="AR28" s="18">
        <v>0</v>
      </c>
      <c r="AS28" s="18">
        <v>0</v>
      </c>
      <c r="AT28" s="18">
        <v>11433246.15</v>
      </c>
      <c r="AU28" s="18">
        <v>0</v>
      </c>
      <c r="AV28" s="18">
        <v>34766971.799999997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1326958.48</v>
      </c>
      <c r="BC28" s="18">
        <v>0</v>
      </c>
      <c r="BD28" s="18">
        <v>252636.95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3892828.58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1911495.54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  <c r="BV28" s="18">
        <v>74318.100000000006</v>
      </c>
      <c r="BW28" s="18">
        <v>0</v>
      </c>
      <c r="BX28" s="18">
        <v>0</v>
      </c>
      <c r="BY28" s="18">
        <v>0</v>
      </c>
      <c r="BZ28" s="18">
        <v>0</v>
      </c>
      <c r="CA28" s="18">
        <v>0</v>
      </c>
      <c r="CB28" s="18">
        <v>113377259.19</v>
      </c>
      <c r="CC28" s="18">
        <v>0</v>
      </c>
      <c r="CD28" s="18">
        <v>0</v>
      </c>
      <c r="CE28" s="18">
        <v>0</v>
      </c>
      <c r="CF28" s="18">
        <v>0</v>
      </c>
      <c r="CG28" s="18">
        <v>0</v>
      </c>
      <c r="CH28" s="18">
        <v>0</v>
      </c>
      <c r="CI28" s="18">
        <v>0</v>
      </c>
      <c r="CJ28" s="18">
        <v>0</v>
      </c>
      <c r="CK28" s="18">
        <v>0</v>
      </c>
      <c r="CL28" s="18">
        <v>0</v>
      </c>
      <c r="CM28" s="18">
        <v>0</v>
      </c>
      <c r="CN28" s="18">
        <v>0</v>
      </c>
      <c r="CO28" s="18">
        <v>0</v>
      </c>
      <c r="CP28" s="18">
        <v>0</v>
      </c>
      <c r="CQ28" s="18">
        <v>0</v>
      </c>
      <c r="CR28" s="18">
        <v>0</v>
      </c>
      <c r="CS28" s="18">
        <v>0</v>
      </c>
      <c r="CT28" s="18">
        <v>0</v>
      </c>
      <c r="CU28" s="18">
        <v>0</v>
      </c>
      <c r="CV28" s="18">
        <v>0</v>
      </c>
      <c r="CW28" s="18">
        <v>0</v>
      </c>
      <c r="CX28" s="18">
        <v>0</v>
      </c>
      <c r="CY28" s="18">
        <v>0</v>
      </c>
      <c r="CZ28" s="18">
        <v>49915.49</v>
      </c>
      <c r="DA28" s="18">
        <v>0</v>
      </c>
      <c r="DB28" s="18">
        <v>0</v>
      </c>
      <c r="DC28" s="18">
        <v>0</v>
      </c>
      <c r="DD28" s="18">
        <v>504174.31</v>
      </c>
      <c r="DE28" s="18">
        <v>0</v>
      </c>
      <c r="DF28" s="18">
        <v>0</v>
      </c>
      <c r="DG28" s="18">
        <v>0</v>
      </c>
      <c r="DH28" s="18">
        <v>0</v>
      </c>
      <c r="DI28" s="18">
        <v>0</v>
      </c>
      <c r="DJ28" s="18">
        <v>0</v>
      </c>
      <c r="DK28" s="18">
        <v>0</v>
      </c>
      <c r="DL28" s="18">
        <v>0</v>
      </c>
      <c r="DM28" s="18">
        <v>0</v>
      </c>
      <c r="DN28" s="18">
        <v>0</v>
      </c>
      <c r="DO28" s="18">
        <v>0</v>
      </c>
      <c r="DP28" s="18">
        <v>0</v>
      </c>
      <c r="DQ28" s="18">
        <v>0</v>
      </c>
      <c r="DR28" s="18">
        <v>0</v>
      </c>
      <c r="DS28" s="18">
        <v>0</v>
      </c>
      <c r="DT28" s="18">
        <v>0</v>
      </c>
      <c r="DU28" s="18">
        <v>0</v>
      </c>
      <c r="DV28" s="18">
        <v>6096825.8499999996</v>
      </c>
      <c r="DW28" s="18">
        <v>0</v>
      </c>
      <c r="DX28" s="18">
        <v>19168715.559999999</v>
      </c>
      <c r="DY28" s="18">
        <v>0</v>
      </c>
      <c r="DZ28" s="18">
        <v>0</v>
      </c>
      <c r="EA28" s="18">
        <v>0</v>
      </c>
      <c r="EB28" s="18">
        <v>7150579.04</v>
      </c>
      <c r="EC28" s="18">
        <v>0</v>
      </c>
      <c r="ED28" s="18">
        <v>57409.97</v>
      </c>
      <c r="EE28" s="18">
        <v>0</v>
      </c>
      <c r="EF28" s="18">
        <v>7905622.2800000003</v>
      </c>
      <c r="EG28" s="18">
        <v>0</v>
      </c>
      <c r="EH28" s="18">
        <v>11140927.810000001</v>
      </c>
      <c r="EI28" s="18">
        <v>0</v>
      </c>
      <c r="EJ28" s="18">
        <v>0</v>
      </c>
      <c r="EK28" s="18">
        <v>0</v>
      </c>
      <c r="EL28" s="18">
        <v>0</v>
      </c>
      <c r="EM28" s="18">
        <v>0</v>
      </c>
      <c r="EN28" s="18">
        <v>0</v>
      </c>
      <c r="EO28" s="18">
        <v>0</v>
      </c>
      <c r="EP28" s="18">
        <v>0</v>
      </c>
      <c r="EQ28" s="18">
        <v>0</v>
      </c>
      <c r="ER28" s="18">
        <v>0</v>
      </c>
      <c r="ES28" s="18">
        <v>0</v>
      </c>
      <c r="ET28" s="18">
        <v>0</v>
      </c>
      <c r="EU28" s="18">
        <v>0</v>
      </c>
      <c r="EV28" s="18">
        <v>0</v>
      </c>
      <c r="EW28" s="18">
        <v>0</v>
      </c>
      <c r="EX28" s="18">
        <v>0</v>
      </c>
      <c r="EY28" s="18">
        <v>0</v>
      </c>
      <c r="EZ28" s="18">
        <v>0</v>
      </c>
      <c r="FA28" s="18">
        <v>0</v>
      </c>
      <c r="FB28" s="18">
        <v>0</v>
      </c>
      <c r="FC28" s="18">
        <v>0</v>
      </c>
      <c r="FD28" s="18">
        <v>0</v>
      </c>
      <c r="FE28" s="18">
        <v>0</v>
      </c>
      <c r="FF28" s="18">
        <v>0</v>
      </c>
      <c r="FG28" s="18">
        <v>0</v>
      </c>
      <c r="FH28" s="18">
        <v>0</v>
      </c>
      <c r="FI28" s="18">
        <v>0</v>
      </c>
      <c r="FJ28" s="18">
        <v>0</v>
      </c>
      <c r="FK28" s="18">
        <v>0</v>
      </c>
      <c r="FL28" s="18">
        <v>0</v>
      </c>
      <c r="FM28" s="18">
        <v>0</v>
      </c>
      <c r="FN28" s="18">
        <v>0</v>
      </c>
      <c r="FO28" s="18">
        <v>0</v>
      </c>
      <c r="FP28" s="19">
        <v>0</v>
      </c>
      <c r="FQ28" s="19">
        <v>0</v>
      </c>
      <c r="FR28" s="18">
        <v>0</v>
      </c>
      <c r="FS28" s="18">
        <v>0</v>
      </c>
      <c r="FT28" s="18">
        <v>0</v>
      </c>
      <c r="FU28" s="18">
        <v>0</v>
      </c>
      <c r="FV28" s="19">
        <v>0</v>
      </c>
      <c r="FW28" s="19">
        <v>0</v>
      </c>
      <c r="FX28" s="18">
        <v>0</v>
      </c>
      <c r="FY28" s="18">
        <v>0</v>
      </c>
      <c r="FZ28" s="18">
        <v>0</v>
      </c>
      <c r="GA28" s="18">
        <v>0</v>
      </c>
      <c r="GB28" s="19">
        <v>0</v>
      </c>
      <c r="GC28" s="19">
        <v>0</v>
      </c>
      <c r="GD28" s="18">
        <v>0</v>
      </c>
      <c r="GE28" s="18">
        <v>0</v>
      </c>
      <c r="GF28" s="18">
        <v>0</v>
      </c>
      <c r="GG28" s="18">
        <v>0</v>
      </c>
      <c r="GH28" s="18">
        <v>2091780.21</v>
      </c>
      <c r="GI28" s="18">
        <v>0</v>
      </c>
      <c r="GJ28" s="18">
        <v>0</v>
      </c>
      <c r="GK28" s="18">
        <v>0</v>
      </c>
      <c r="GL28" s="18">
        <v>0</v>
      </c>
      <c r="GM28" s="18">
        <v>0</v>
      </c>
      <c r="GN28" s="18">
        <v>0</v>
      </c>
      <c r="GO28" s="18">
        <v>0</v>
      </c>
      <c r="GP28" s="18">
        <v>0</v>
      </c>
      <c r="GQ28" s="18">
        <v>0</v>
      </c>
      <c r="GR28" s="18">
        <v>0</v>
      </c>
      <c r="GS28" s="18">
        <v>0</v>
      </c>
      <c r="GT28" s="18">
        <v>0</v>
      </c>
      <c r="GU28" s="18">
        <v>0</v>
      </c>
      <c r="GV28" s="18">
        <v>0</v>
      </c>
      <c r="GW28" s="18">
        <v>0</v>
      </c>
      <c r="GX28" s="18">
        <v>0</v>
      </c>
      <c r="GY28" s="18">
        <v>0</v>
      </c>
      <c r="GZ28" s="18">
        <v>0</v>
      </c>
      <c r="HA28" s="18">
        <v>0</v>
      </c>
      <c r="HB28" s="19">
        <v>0</v>
      </c>
      <c r="HC28" s="19">
        <v>0</v>
      </c>
      <c r="HD28" s="18">
        <v>0</v>
      </c>
      <c r="HE28" s="18">
        <v>0</v>
      </c>
      <c r="HF28" s="18">
        <v>0</v>
      </c>
      <c r="HG28" s="18">
        <v>0</v>
      </c>
      <c r="HH28" s="19">
        <v>0</v>
      </c>
      <c r="HI28" s="19">
        <v>0</v>
      </c>
      <c r="HJ28" s="18">
        <v>0</v>
      </c>
      <c r="HK28" s="18">
        <v>0</v>
      </c>
      <c r="HL28" s="18">
        <v>0</v>
      </c>
      <c r="HM28" s="18">
        <v>0</v>
      </c>
      <c r="HN28" s="19">
        <v>0</v>
      </c>
      <c r="HO28" s="19">
        <v>0</v>
      </c>
      <c r="HP28" s="18">
        <v>0</v>
      </c>
      <c r="HQ28" s="18">
        <v>0</v>
      </c>
      <c r="HR28" s="18">
        <v>0</v>
      </c>
      <c r="HS28" s="18">
        <v>0</v>
      </c>
      <c r="HT28" s="18">
        <v>0</v>
      </c>
      <c r="HU28" s="18">
        <v>0</v>
      </c>
      <c r="HV28" s="18">
        <v>1411029370.1599996</v>
      </c>
      <c r="HW28" s="18">
        <v>0</v>
      </c>
      <c r="HX28" s="19">
        <v>1411029370.1599996</v>
      </c>
    </row>
    <row r="29" spans="1:232" ht="12.75" customHeight="1">
      <c r="A29" s="55" t="s">
        <v>191</v>
      </c>
      <c r="B29" s="17">
        <v>1032</v>
      </c>
      <c r="C29" s="56" t="s">
        <v>147</v>
      </c>
      <c r="D29" s="19">
        <v>1365936472.4918003</v>
      </c>
      <c r="E29" s="19">
        <v>0</v>
      </c>
      <c r="F29" s="18">
        <v>154345232.00614429</v>
      </c>
      <c r="G29" s="18">
        <v>0</v>
      </c>
      <c r="H29" s="18">
        <v>834059358.05377591</v>
      </c>
      <c r="I29" s="18">
        <v>0</v>
      </c>
      <c r="J29" s="18">
        <v>377531882.43188</v>
      </c>
      <c r="K29" s="18">
        <v>0</v>
      </c>
      <c r="L29" s="18">
        <v>478267538.3944</v>
      </c>
      <c r="M29" s="18">
        <v>0</v>
      </c>
      <c r="N29" s="18">
        <v>812473288.23000002</v>
      </c>
      <c r="O29" s="18">
        <v>0</v>
      </c>
      <c r="P29" s="18">
        <v>438169.13</v>
      </c>
      <c r="Q29" s="18">
        <v>0</v>
      </c>
      <c r="R29" s="18">
        <v>0</v>
      </c>
      <c r="S29" s="18">
        <v>0</v>
      </c>
      <c r="T29" s="18">
        <v>0</v>
      </c>
      <c r="U29" s="18">
        <v>0</v>
      </c>
      <c r="V29" s="18">
        <v>8203863.9299999997</v>
      </c>
      <c r="W29" s="18">
        <v>0</v>
      </c>
      <c r="X29" s="18">
        <v>0</v>
      </c>
      <c r="Y29" s="18">
        <v>0</v>
      </c>
      <c r="Z29" s="18">
        <v>750591104.61500001</v>
      </c>
      <c r="AA29" s="18">
        <v>0</v>
      </c>
      <c r="AB29" s="18">
        <v>0</v>
      </c>
      <c r="AC29" s="18">
        <v>0</v>
      </c>
      <c r="AD29" s="18">
        <v>156656413.22999999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7347835579.1700001</v>
      </c>
      <c r="AK29" s="18">
        <v>0</v>
      </c>
      <c r="AL29" s="18">
        <v>6189044.2599999998</v>
      </c>
      <c r="AM29" s="18">
        <v>0</v>
      </c>
      <c r="AN29" s="18">
        <v>549801689.80000007</v>
      </c>
      <c r="AO29" s="18">
        <v>0</v>
      </c>
      <c r="AP29" s="18">
        <v>4652089649.3299999</v>
      </c>
      <c r="AQ29" s="18">
        <v>0</v>
      </c>
      <c r="AR29" s="18">
        <v>194213.97</v>
      </c>
      <c r="AS29" s="18">
        <v>0</v>
      </c>
      <c r="AT29" s="18">
        <v>185046270.30590001</v>
      </c>
      <c r="AU29" s="18">
        <v>0</v>
      </c>
      <c r="AV29" s="18">
        <v>477738440.83829999</v>
      </c>
      <c r="AW29" s="18">
        <v>0</v>
      </c>
      <c r="AX29" s="18">
        <v>11656.22</v>
      </c>
      <c r="AY29" s="18">
        <v>0</v>
      </c>
      <c r="AZ29" s="18">
        <v>0</v>
      </c>
      <c r="BA29" s="18">
        <v>0</v>
      </c>
      <c r="BB29" s="18">
        <v>15664981.643999999</v>
      </c>
      <c r="BC29" s="18">
        <v>0</v>
      </c>
      <c r="BD29" s="18">
        <v>70829496.693199992</v>
      </c>
      <c r="BE29" s="18">
        <v>0</v>
      </c>
      <c r="BF29" s="18">
        <v>23364</v>
      </c>
      <c r="BG29" s="18">
        <v>0</v>
      </c>
      <c r="BH29" s="18">
        <v>16745597.17</v>
      </c>
      <c r="BI29" s="18">
        <v>0</v>
      </c>
      <c r="BJ29" s="18">
        <v>17656739</v>
      </c>
      <c r="BK29" s="18">
        <v>0</v>
      </c>
      <c r="BL29" s="18">
        <v>55356074.57</v>
      </c>
      <c r="BM29" s="18">
        <v>0</v>
      </c>
      <c r="BN29" s="18">
        <v>4658226.3600000003</v>
      </c>
      <c r="BO29" s="18">
        <v>0</v>
      </c>
      <c r="BP29" s="18">
        <v>6317339.7800000003</v>
      </c>
      <c r="BQ29" s="18">
        <v>0</v>
      </c>
      <c r="BR29" s="18">
        <v>857482.47</v>
      </c>
      <c r="BS29" s="18">
        <v>0</v>
      </c>
      <c r="BT29" s="18">
        <v>0</v>
      </c>
      <c r="BU29" s="18">
        <v>0</v>
      </c>
      <c r="BV29" s="18">
        <v>1787658.94</v>
      </c>
      <c r="BW29" s="18">
        <v>0</v>
      </c>
      <c r="BX29" s="18">
        <v>3023436.8</v>
      </c>
      <c r="BY29" s="18">
        <v>0</v>
      </c>
      <c r="BZ29" s="18">
        <v>0</v>
      </c>
      <c r="CA29" s="18">
        <v>0</v>
      </c>
      <c r="CB29" s="18">
        <v>17221066.0858</v>
      </c>
      <c r="CC29" s="18">
        <v>0</v>
      </c>
      <c r="CD29" s="18">
        <v>0</v>
      </c>
      <c r="CE29" s="18">
        <v>0</v>
      </c>
      <c r="CF29" s="18">
        <v>0</v>
      </c>
      <c r="CG29" s="18">
        <v>0</v>
      </c>
      <c r="CH29" s="18">
        <v>0</v>
      </c>
      <c r="CI29" s="18">
        <v>0</v>
      </c>
      <c r="CJ29" s="18">
        <v>3839515127.8537998</v>
      </c>
      <c r="CK29" s="18">
        <v>0</v>
      </c>
      <c r="CL29" s="18">
        <v>151064822.7622</v>
      </c>
      <c r="CM29" s="18">
        <v>0</v>
      </c>
      <c r="CN29" s="18">
        <v>345085478.83939999</v>
      </c>
      <c r="CO29" s="18">
        <v>0</v>
      </c>
      <c r="CP29" s="18">
        <v>0</v>
      </c>
      <c r="CQ29" s="18">
        <v>0</v>
      </c>
      <c r="CR29" s="18">
        <v>140862260.26409999</v>
      </c>
      <c r="CS29" s="18">
        <v>0</v>
      </c>
      <c r="CT29" s="18">
        <v>0</v>
      </c>
      <c r="CU29" s="18">
        <v>0</v>
      </c>
      <c r="CV29" s="18">
        <v>0</v>
      </c>
      <c r="CW29" s="18">
        <v>0</v>
      </c>
      <c r="CX29" s="18">
        <v>0</v>
      </c>
      <c r="CY29" s="18">
        <v>0</v>
      </c>
      <c r="CZ29" s="18">
        <v>0</v>
      </c>
      <c r="DA29" s="18">
        <v>0</v>
      </c>
      <c r="DB29" s="18">
        <v>0</v>
      </c>
      <c r="DC29" s="18">
        <v>0</v>
      </c>
      <c r="DD29" s="18">
        <v>80608995.9322</v>
      </c>
      <c r="DE29" s="18">
        <v>0</v>
      </c>
      <c r="DF29" s="18">
        <v>0</v>
      </c>
      <c r="DG29" s="18">
        <v>0</v>
      </c>
      <c r="DH29" s="18">
        <v>0</v>
      </c>
      <c r="DI29" s="18">
        <v>0</v>
      </c>
      <c r="DJ29" s="18">
        <v>0</v>
      </c>
      <c r="DK29" s="18">
        <v>0</v>
      </c>
      <c r="DL29" s="18">
        <v>0</v>
      </c>
      <c r="DM29" s="18">
        <v>0</v>
      </c>
      <c r="DN29" s="18">
        <v>0</v>
      </c>
      <c r="DO29" s="18">
        <v>0</v>
      </c>
      <c r="DP29" s="18">
        <v>0</v>
      </c>
      <c r="DQ29" s="18">
        <v>0</v>
      </c>
      <c r="DR29" s="18">
        <v>0</v>
      </c>
      <c r="DS29" s="18">
        <v>0</v>
      </c>
      <c r="DT29" s="18">
        <v>0</v>
      </c>
      <c r="DU29" s="18">
        <v>0</v>
      </c>
      <c r="DV29" s="18">
        <v>0</v>
      </c>
      <c r="DW29" s="18">
        <v>0</v>
      </c>
      <c r="DX29" s="18">
        <v>827933841.17180002</v>
      </c>
      <c r="DY29" s="18">
        <v>0</v>
      </c>
      <c r="DZ29" s="18">
        <v>0</v>
      </c>
      <c r="EA29" s="18">
        <v>0</v>
      </c>
      <c r="EB29" s="18">
        <v>765932046.5553</v>
      </c>
      <c r="EC29" s="18">
        <v>0</v>
      </c>
      <c r="ED29" s="18">
        <v>135090678.99980003</v>
      </c>
      <c r="EE29" s="18">
        <v>0</v>
      </c>
      <c r="EF29" s="18">
        <v>1271233771.8099999</v>
      </c>
      <c r="EG29" s="18">
        <v>0</v>
      </c>
      <c r="EH29" s="18">
        <v>201202183.50549999</v>
      </c>
      <c r="EI29" s="18">
        <v>0</v>
      </c>
      <c r="EJ29" s="18">
        <v>0</v>
      </c>
      <c r="EK29" s="18">
        <v>0</v>
      </c>
      <c r="EL29" s="18">
        <v>0</v>
      </c>
      <c r="EM29" s="18">
        <v>0</v>
      </c>
      <c r="EN29" s="18">
        <v>92260784.640000001</v>
      </c>
      <c r="EO29" s="18">
        <v>0</v>
      </c>
      <c r="EP29" s="18">
        <v>0</v>
      </c>
      <c r="EQ29" s="18">
        <v>0</v>
      </c>
      <c r="ER29" s="18">
        <v>1134411.05</v>
      </c>
      <c r="ES29" s="18">
        <v>0</v>
      </c>
      <c r="ET29" s="18">
        <v>0</v>
      </c>
      <c r="EU29" s="18">
        <v>0</v>
      </c>
      <c r="EV29" s="18">
        <v>0</v>
      </c>
      <c r="EW29" s="18">
        <v>0</v>
      </c>
      <c r="EX29" s="18">
        <v>20122710.539999999</v>
      </c>
      <c r="EY29" s="18">
        <v>0</v>
      </c>
      <c r="EZ29" s="18">
        <v>1599285707.25</v>
      </c>
      <c r="FA29" s="18">
        <v>0</v>
      </c>
      <c r="FB29" s="18">
        <v>2462261.62</v>
      </c>
      <c r="FC29" s="18">
        <v>0</v>
      </c>
      <c r="FD29" s="18">
        <v>17692159.809999999</v>
      </c>
      <c r="FE29" s="18">
        <v>0</v>
      </c>
      <c r="FF29" s="18">
        <v>0</v>
      </c>
      <c r="FG29" s="18">
        <v>0</v>
      </c>
      <c r="FH29" s="18">
        <v>2952866.38</v>
      </c>
      <c r="FI29" s="18">
        <v>0</v>
      </c>
      <c r="FJ29" s="18">
        <v>147601149.93000001</v>
      </c>
      <c r="FK29" s="18">
        <v>0</v>
      </c>
      <c r="FL29" s="18">
        <v>20345351.010000002</v>
      </c>
      <c r="FM29" s="18">
        <v>0</v>
      </c>
      <c r="FN29" s="18">
        <v>0</v>
      </c>
      <c r="FO29" s="18">
        <v>0</v>
      </c>
      <c r="FP29" s="19">
        <v>645601150.14001381</v>
      </c>
      <c r="FQ29" s="19">
        <v>0</v>
      </c>
      <c r="FR29" s="18">
        <v>22060275.850002933</v>
      </c>
      <c r="FS29" s="18">
        <v>0</v>
      </c>
      <c r="FT29" s="18">
        <v>4136308.45</v>
      </c>
      <c r="FU29" s="18">
        <v>0</v>
      </c>
      <c r="FV29" s="19">
        <v>434626615.40999836</v>
      </c>
      <c r="FW29" s="19">
        <v>0</v>
      </c>
      <c r="FX29" s="18">
        <v>12880331.100000065</v>
      </c>
      <c r="FY29" s="18">
        <v>0</v>
      </c>
      <c r="FZ29" s="18">
        <v>421746284.30999827</v>
      </c>
      <c r="GA29" s="18">
        <v>0</v>
      </c>
      <c r="GB29" s="19">
        <v>184777950.43001252</v>
      </c>
      <c r="GC29" s="19">
        <v>0</v>
      </c>
      <c r="GD29" s="18">
        <v>37582146.889999971</v>
      </c>
      <c r="GE29" s="18">
        <v>0</v>
      </c>
      <c r="GF29" s="18">
        <v>147195803.54001257</v>
      </c>
      <c r="GG29" s="18">
        <v>0</v>
      </c>
      <c r="GH29" s="18">
        <v>17318241.00999999</v>
      </c>
      <c r="GI29" s="18">
        <v>0</v>
      </c>
      <c r="GJ29" s="18">
        <v>0</v>
      </c>
      <c r="GK29" s="18">
        <v>0</v>
      </c>
      <c r="GL29" s="18">
        <v>0</v>
      </c>
      <c r="GM29" s="18">
        <v>0</v>
      </c>
      <c r="GN29" s="18">
        <v>0</v>
      </c>
      <c r="GO29" s="18">
        <v>0</v>
      </c>
      <c r="GP29" s="18">
        <v>0</v>
      </c>
      <c r="GQ29" s="18">
        <v>0</v>
      </c>
      <c r="GR29" s="18">
        <v>0</v>
      </c>
      <c r="GS29" s="18">
        <v>0</v>
      </c>
      <c r="GT29" s="18">
        <v>0</v>
      </c>
      <c r="GU29" s="18">
        <v>0</v>
      </c>
      <c r="GV29" s="18">
        <v>0</v>
      </c>
      <c r="GW29" s="18">
        <v>0</v>
      </c>
      <c r="GX29" s="18">
        <v>0</v>
      </c>
      <c r="GY29" s="18">
        <v>0</v>
      </c>
      <c r="GZ29" s="18">
        <v>0</v>
      </c>
      <c r="HA29" s="18">
        <v>0</v>
      </c>
      <c r="HB29" s="19">
        <v>0</v>
      </c>
      <c r="HC29" s="19">
        <v>0</v>
      </c>
      <c r="HD29" s="18">
        <v>0</v>
      </c>
      <c r="HE29" s="18">
        <v>0</v>
      </c>
      <c r="HF29" s="18">
        <v>0</v>
      </c>
      <c r="HG29" s="18">
        <v>0</v>
      </c>
      <c r="HH29" s="19">
        <v>0</v>
      </c>
      <c r="HI29" s="19">
        <v>0</v>
      </c>
      <c r="HJ29" s="18">
        <v>0</v>
      </c>
      <c r="HK29" s="18">
        <v>0</v>
      </c>
      <c r="HL29" s="18">
        <v>0</v>
      </c>
      <c r="HM29" s="18">
        <v>0</v>
      </c>
      <c r="HN29" s="19">
        <v>0</v>
      </c>
      <c r="HO29" s="19">
        <v>0</v>
      </c>
      <c r="HP29" s="18">
        <v>0</v>
      </c>
      <c r="HQ29" s="18">
        <v>0</v>
      </c>
      <c r="HR29" s="18">
        <v>0</v>
      </c>
      <c r="HS29" s="18">
        <v>0</v>
      </c>
      <c r="HT29" s="18">
        <v>0</v>
      </c>
      <c r="HU29" s="18">
        <v>0</v>
      </c>
      <c r="HV29" s="18">
        <v>27326920858.502514</v>
      </c>
      <c r="HW29" s="18">
        <v>0</v>
      </c>
      <c r="HX29" s="19">
        <v>27326920858.502514</v>
      </c>
    </row>
    <row r="30" spans="1:232" ht="12.75" customHeight="1">
      <c r="A30" s="55" t="s">
        <v>193</v>
      </c>
      <c r="B30" s="17">
        <v>1034</v>
      </c>
      <c r="C30" s="56" t="s">
        <v>147</v>
      </c>
      <c r="D30" s="19">
        <v>26300600.57</v>
      </c>
      <c r="E30" s="19">
        <v>0</v>
      </c>
      <c r="F30" s="18">
        <v>8901339.9148355592</v>
      </c>
      <c r="G30" s="18">
        <v>0</v>
      </c>
      <c r="H30" s="18">
        <v>9295348.7367288824</v>
      </c>
      <c r="I30" s="18">
        <v>0</v>
      </c>
      <c r="J30" s="18">
        <v>8103911.9184355596</v>
      </c>
      <c r="K30" s="18">
        <v>0</v>
      </c>
      <c r="L30" s="18">
        <v>2435886.38</v>
      </c>
      <c r="M30" s="18">
        <v>0</v>
      </c>
      <c r="N30" s="18">
        <v>43253831.11999996</v>
      </c>
      <c r="O30" s="18">
        <v>0</v>
      </c>
      <c r="P30" s="18">
        <v>0</v>
      </c>
      <c r="Q30" s="18">
        <v>0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84589348.059999973</v>
      </c>
      <c r="AA30" s="18">
        <v>0</v>
      </c>
      <c r="AB30" s="18">
        <v>0</v>
      </c>
      <c r="AC30" s="18">
        <v>0</v>
      </c>
      <c r="AD30" s="18">
        <v>790159.24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2217989234.1554556</v>
      </c>
      <c r="AK30" s="18">
        <v>0</v>
      </c>
      <c r="AL30" s="18">
        <v>3046410.9198193601</v>
      </c>
      <c r="AM30" s="18">
        <v>0</v>
      </c>
      <c r="AN30" s="18">
        <v>164023784.69001424</v>
      </c>
      <c r="AO30" s="18">
        <v>0</v>
      </c>
      <c r="AP30" s="18">
        <v>156388268.83999991</v>
      </c>
      <c r="AQ30" s="18">
        <v>0</v>
      </c>
      <c r="AR30" s="18">
        <v>0</v>
      </c>
      <c r="AS30" s="18">
        <v>0</v>
      </c>
      <c r="AT30" s="18">
        <v>8899621.1499999538</v>
      </c>
      <c r="AU30" s="18">
        <v>0</v>
      </c>
      <c r="AV30" s="18">
        <v>14985304.929999813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1393752.2200000002</v>
      </c>
      <c r="BC30" s="18">
        <v>0</v>
      </c>
      <c r="BD30" s="18">
        <v>4954581.5599997193</v>
      </c>
      <c r="BE30" s="18">
        <v>0</v>
      </c>
      <c r="BF30" s="18">
        <v>0</v>
      </c>
      <c r="BG30" s="18">
        <v>0</v>
      </c>
      <c r="BH30" s="18">
        <v>156802.01999999999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1569357</v>
      </c>
      <c r="BQ30" s="18">
        <v>0</v>
      </c>
      <c r="BR30" s="18">
        <v>238280.26999999987</v>
      </c>
      <c r="BS30" s="18">
        <v>0</v>
      </c>
      <c r="BT30" s="18">
        <v>0</v>
      </c>
      <c r="BU30" s="18">
        <v>0</v>
      </c>
      <c r="BV30" s="18">
        <v>32226.17</v>
      </c>
      <c r="BW30" s="18">
        <v>0</v>
      </c>
      <c r="BX30" s="18">
        <v>0</v>
      </c>
      <c r="BY30" s="18">
        <v>0</v>
      </c>
      <c r="BZ30" s="18">
        <v>0</v>
      </c>
      <c r="CA30" s="18">
        <v>0</v>
      </c>
      <c r="CB30" s="18">
        <v>8268652.0499993321</v>
      </c>
      <c r="CC30" s="18">
        <v>0</v>
      </c>
      <c r="CD30" s="18">
        <v>0</v>
      </c>
      <c r="CE30" s="18">
        <v>0</v>
      </c>
      <c r="CF30" s="18">
        <v>0</v>
      </c>
      <c r="CG30" s="18">
        <v>0</v>
      </c>
      <c r="CH30" s="18">
        <v>0</v>
      </c>
      <c r="CI30" s="18">
        <v>0</v>
      </c>
      <c r="CJ30" s="18">
        <v>108301084.65000001</v>
      </c>
      <c r="CK30" s="18">
        <v>0</v>
      </c>
      <c r="CL30" s="18">
        <v>3397979.659999989</v>
      </c>
      <c r="CM30" s="18">
        <v>0</v>
      </c>
      <c r="CN30" s="18">
        <v>5738424.1999999704</v>
      </c>
      <c r="CO30" s="18">
        <v>0</v>
      </c>
      <c r="CP30" s="18">
        <v>0</v>
      </c>
      <c r="CQ30" s="18">
        <v>0</v>
      </c>
      <c r="CR30" s="18">
        <v>2543608.4599999906</v>
      </c>
      <c r="CS30" s="18">
        <v>0</v>
      </c>
      <c r="CT30" s="18">
        <v>0</v>
      </c>
      <c r="CU30" s="18">
        <v>0</v>
      </c>
      <c r="CV30" s="18">
        <v>0</v>
      </c>
      <c r="CW30" s="18">
        <v>0</v>
      </c>
      <c r="CX30" s="18">
        <v>0</v>
      </c>
      <c r="CY30" s="18">
        <v>0</v>
      </c>
      <c r="CZ30" s="18">
        <v>0</v>
      </c>
      <c r="DA30" s="18">
        <v>0</v>
      </c>
      <c r="DB30" s="18">
        <v>0</v>
      </c>
      <c r="DC30" s="18">
        <v>0</v>
      </c>
      <c r="DD30" s="18">
        <v>179094005.06999999</v>
      </c>
      <c r="DE30" s="18">
        <v>0</v>
      </c>
      <c r="DF30" s="18">
        <v>0</v>
      </c>
      <c r="DG30" s="18">
        <v>0</v>
      </c>
      <c r="DH30" s="18">
        <v>0</v>
      </c>
      <c r="DI30" s="18">
        <v>0</v>
      </c>
      <c r="DJ30" s="18">
        <v>0</v>
      </c>
      <c r="DK30" s="18">
        <v>0</v>
      </c>
      <c r="DL30" s="18">
        <v>0</v>
      </c>
      <c r="DM30" s="18">
        <v>0</v>
      </c>
      <c r="DN30" s="18">
        <v>0</v>
      </c>
      <c r="DO30" s="18">
        <v>0</v>
      </c>
      <c r="DP30" s="18">
        <v>0</v>
      </c>
      <c r="DQ30" s="18">
        <v>0</v>
      </c>
      <c r="DR30" s="18">
        <v>0</v>
      </c>
      <c r="DS30" s="18">
        <v>0</v>
      </c>
      <c r="DT30" s="18">
        <v>0</v>
      </c>
      <c r="DU30" s="18">
        <v>0</v>
      </c>
      <c r="DV30" s="18">
        <v>0</v>
      </c>
      <c r="DW30" s="18">
        <v>0</v>
      </c>
      <c r="DX30" s="18">
        <v>11814393.42000022</v>
      </c>
      <c r="DY30" s="18">
        <v>0</v>
      </c>
      <c r="DZ30" s="18">
        <v>0</v>
      </c>
      <c r="EA30" s="18">
        <v>0</v>
      </c>
      <c r="EB30" s="18">
        <v>14292589.669999998</v>
      </c>
      <c r="EC30" s="18">
        <v>0</v>
      </c>
      <c r="ED30" s="18">
        <v>1576817.36</v>
      </c>
      <c r="EE30" s="18">
        <v>0</v>
      </c>
      <c r="EF30" s="18">
        <v>28957272.139999993</v>
      </c>
      <c r="EG30" s="18">
        <v>0</v>
      </c>
      <c r="EH30" s="18">
        <v>9671348.2399999425</v>
      </c>
      <c r="EI30" s="18">
        <v>0</v>
      </c>
      <c r="EJ30" s="18">
        <v>0</v>
      </c>
      <c r="EK30" s="18">
        <v>0</v>
      </c>
      <c r="EL30" s="18">
        <v>0</v>
      </c>
      <c r="EM30" s="18">
        <v>0</v>
      </c>
      <c r="EN30" s="18">
        <v>0</v>
      </c>
      <c r="EO30" s="18">
        <v>0</v>
      </c>
      <c r="EP30" s="18">
        <v>0</v>
      </c>
      <c r="EQ30" s="18">
        <v>0</v>
      </c>
      <c r="ER30" s="18">
        <v>11233.75</v>
      </c>
      <c r="ES30" s="18">
        <v>0</v>
      </c>
      <c r="ET30" s="18">
        <v>0</v>
      </c>
      <c r="EU30" s="18">
        <v>0</v>
      </c>
      <c r="EV30" s="18">
        <v>0</v>
      </c>
      <c r="EW30" s="18">
        <v>0</v>
      </c>
      <c r="EX30" s="18">
        <v>511925.13</v>
      </c>
      <c r="EY30" s="18">
        <v>0</v>
      </c>
      <c r="EZ30" s="18">
        <v>83366764.99000001</v>
      </c>
      <c r="FA30" s="18">
        <v>0</v>
      </c>
      <c r="FB30" s="18">
        <v>0</v>
      </c>
      <c r="FC30" s="18">
        <v>0</v>
      </c>
      <c r="FD30" s="18">
        <v>4826548.04</v>
      </c>
      <c r="FE30" s="18">
        <v>0</v>
      </c>
      <c r="FF30" s="18">
        <v>0</v>
      </c>
      <c r="FG30" s="18">
        <v>0</v>
      </c>
      <c r="FH30" s="18">
        <v>0</v>
      </c>
      <c r="FI30" s="18">
        <v>0</v>
      </c>
      <c r="FJ30" s="18">
        <v>0</v>
      </c>
      <c r="FK30" s="18">
        <v>0</v>
      </c>
      <c r="FL30" s="18">
        <v>386248.17000000004</v>
      </c>
      <c r="FM30" s="18">
        <v>0</v>
      </c>
      <c r="FN30" s="18">
        <v>0</v>
      </c>
      <c r="FO30" s="18">
        <v>0</v>
      </c>
      <c r="FP30" s="19">
        <v>173939961.7599999</v>
      </c>
      <c r="FQ30" s="19">
        <v>0</v>
      </c>
      <c r="FR30" s="18">
        <v>0</v>
      </c>
      <c r="FS30" s="18">
        <v>0</v>
      </c>
      <c r="FT30" s="18">
        <v>0</v>
      </c>
      <c r="FU30" s="18">
        <v>0</v>
      </c>
      <c r="FV30" s="19">
        <v>1360209.74</v>
      </c>
      <c r="FW30" s="19">
        <v>0</v>
      </c>
      <c r="FX30" s="18">
        <v>1360209.74</v>
      </c>
      <c r="FY30" s="18">
        <v>0</v>
      </c>
      <c r="FZ30" s="18">
        <v>0</v>
      </c>
      <c r="GA30" s="18">
        <v>0</v>
      </c>
      <c r="GB30" s="19">
        <v>172579752.01999989</v>
      </c>
      <c r="GC30" s="19">
        <v>0</v>
      </c>
      <c r="GD30" s="18">
        <v>0</v>
      </c>
      <c r="GE30" s="18">
        <v>0</v>
      </c>
      <c r="GF30" s="18">
        <v>172579752.01999989</v>
      </c>
      <c r="GG30" s="18">
        <v>0</v>
      </c>
      <c r="GH30" s="18">
        <v>0</v>
      </c>
      <c r="GI30" s="18">
        <v>0</v>
      </c>
      <c r="GJ30" s="18">
        <v>0</v>
      </c>
      <c r="GK30" s="18">
        <v>0</v>
      </c>
      <c r="GL30" s="18">
        <v>0</v>
      </c>
      <c r="GM30" s="18">
        <v>0</v>
      </c>
      <c r="GN30" s="18">
        <v>0</v>
      </c>
      <c r="GO30" s="18">
        <v>0</v>
      </c>
      <c r="GP30" s="18">
        <v>0</v>
      </c>
      <c r="GQ30" s="18">
        <v>0</v>
      </c>
      <c r="GR30" s="18">
        <v>0</v>
      </c>
      <c r="GS30" s="18">
        <v>0</v>
      </c>
      <c r="GT30" s="18">
        <v>0</v>
      </c>
      <c r="GU30" s="18">
        <v>0</v>
      </c>
      <c r="GV30" s="18">
        <v>0</v>
      </c>
      <c r="GW30" s="18">
        <v>0</v>
      </c>
      <c r="GX30" s="18">
        <v>0</v>
      </c>
      <c r="GY30" s="18">
        <v>0</v>
      </c>
      <c r="GZ30" s="18">
        <v>0</v>
      </c>
      <c r="HA30" s="18">
        <v>0</v>
      </c>
      <c r="HB30" s="19">
        <v>0</v>
      </c>
      <c r="HC30" s="19">
        <v>0</v>
      </c>
      <c r="HD30" s="18">
        <v>0</v>
      </c>
      <c r="HE30" s="18">
        <v>0</v>
      </c>
      <c r="HF30" s="18">
        <v>0</v>
      </c>
      <c r="HG30" s="18">
        <v>0</v>
      </c>
      <c r="HH30" s="19">
        <v>0</v>
      </c>
      <c r="HI30" s="19">
        <v>0</v>
      </c>
      <c r="HJ30" s="18">
        <v>0</v>
      </c>
      <c r="HK30" s="18">
        <v>0</v>
      </c>
      <c r="HL30" s="18">
        <v>0</v>
      </c>
      <c r="HM30" s="18">
        <v>0</v>
      </c>
      <c r="HN30" s="19">
        <v>0</v>
      </c>
      <c r="HO30" s="19">
        <v>0</v>
      </c>
      <c r="HP30" s="18">
        <v>0</v>
      </c>
      <c r="HQ30" s="18">
        <v>0</v>
      </c>
      <c r="HR30" s="18">
        <v>0</v>
      </c>
      <c r="HS30" s="18">
        <v>0</v>
      </c>
      <c r="HT30" s="18">
        <v>0</v>
      </c>
      <c r="HU30" s="18">
        <v>0</v>
      </c>
      <c r="HV30" s="18">
        <v>3367746306.0552883</v>
      </c>
      <c r="HW30" s="18">
        <v>0</v>
      </c>
      <c r="HX30" s="19">
        <v>3367746306.0552883</v>
      </c>
    </row>
    <row r="31" spans="1:232" ht="12.75" customHeight="1">
      <c r="A31" s="55" t="s">
        <v>195</v>
      </c>
      <c r="B31" s="17">
        <v>1035</v>
      </c>
      <c r="C31" s="56" t="s">
        <v>147</v>
      </c>
      <c r="D31" s="19">
        <v>967671423.79806912</v>
      </c>
      <c r="E31" s="19">
        <v>0</v>
      </c>
      <c r="F31" s="18">
        <v>83505269.224372</v>
      </c>
      <c r="G31" s="18">
        <v>0</v>
      </c>
      <c r="H31" s="18">
        <v>238520007.31185502</v>
      </c>
      <c r="I31" s="18">
        <v>0</v>
      </c>
      <c r="J31" s="18">
        <v>645646147.26184201</v>
      </c>
      <c r="K31" s="18">
        <v>0</v>
      </c>
      <c r="L31" s="18">
        <v>207991875.70043898</v>
      </c>
      <c r="M31" s="18">
        <v>0</v>
      </c>
      <c r="N31" s="18">
        <v>269848432.24999994</v>
      </c>
      <c r="O31" s="18">
        <v>0</v>
      </c>
      <c r="P31" s="18">
        <v>0</v>
      </c>
      <c r="Q31" s="18">
        <v>0</v>
      </c>
      <c r="R31" s="18">
        <v>54108717.240000002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531524977.55500597</v>
      </c>
      <c r="AA31" s="18">
        <v>0</v>
      </c>
      <c r="AB31" s="18">
        <v>0</v>
      </c>
      <c r="AC31" s="18">
        <v>0</v>
      </c>
      <c r="AD31" s="18">
        <v>329050273.125485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15731548507.040001</v>
      </c>
      <c r="AK31" s="18">
        <v>0</v>
      </c>
      <c r="AL31" s="18">
        <v>157443006.668163</v>
      </c>
      <c r="AM31" s="18">
        <v>0</v>
      </c>
      <c r="AN31" s="18">
        <v>1377181453.3410902</v>
      </c>
      <c r="AO31" s="18">
        <v>0</v>
      </c>
      <c r="AP31" s="18">
        <v>12015460781.361641</v>
      </c>
      <c r="AQ31" s="18">
        <v>0</v>
      </c>
      <c r="AR31" s="18">
        <v>8021741.1103460006</v>
      </c>
      <c r="AS31" s="18">
        <v>0</v>
      </c>
      <c r="AT31" s="18">
        <v>177758922.19262999</v>
      </c>
      <c r="AU31" s="18">
        <v>0</v>
      </c>
      <c r="AV31" s="18">
        <v>142257187.19444901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21832597.316903003</v>
      </c>
      <c r="BC31" s="18">
        <v>0</v>
      </c>
      <c r="BD31" s="18">
        <v>126012720.88526601</v>
      </c>
      <c r="BE31" s="18">
        <v>0</v>
      </c>
      <c r="BF31" s="18">
        <v>904000</v>
      </c>
      <c r="BG31" s="18">
        <v>0</v>
      </c>
      <c r="BH31" s="18">
        <v>16895322.060596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9628743.7100000009</v>
      </c>
      <c r="BQ31" s="18">
        <v>0</v>
      </c>
      <c r="BR31" s="18">
        <v>20098744.574008998</v>
      </c>
      <c r="BS31" s="18">
        <v>0</v>
      </c>
      <c r="BT31" s="18">
        <v>0</v>
      </c>
      <c r="BU31" s="18">
        <v>0</v>
      </c>
      <c r="BV31" s="18">
        <v>94727232.821898997</v>
      </c>
      <c r="BW31" s="18">
        <v>0</v>
      </c>
      <c r="BX31" s="18">
        <v>1115054.380009</v>
      </c>
      <c r="BY31" s="18">
        <v>0</v>
      </c>
      <c r="BZ31" s="18">
        <v>2665035.4411670002</v>
      </c>
      <c r="CA31" s="18">
        <v>0</v>
      </c>
      <c r="CB31" s="18">
        <v>10404146.569595</v>
      </c>
      <c r="CC31" s="18">
        <v>0</v>
      </c>
      <c r="CD31" s="18">
        <v>0</v>
      </c>
      <c r="CE31" s="18">
        <v>0</v>
      </c>
      <c r="CF31" s="18">
        <v>0</v>
      </c>
      <c r="CG31" s="18">
        <v>0</v>
      </c>
      <c r="CH31" s="18">
        <v>0</v>
      </c>
      <c r="CI31" s="18">
        <v>0</v>
      </c>
      <c r="CJ31" s="18">
        <v>3100623942.6392493</v>
      </c>
      <c r="CK31" s="18">
        <v>0</v>
      </c>
      <c r="CL31" s="18">
        <v>47067117.412482992</v>
      </c>
      <c r="CM31" s="18">
        <v>0</v>
      </c>
      <c r="CN31" s="18">
        <v>44925819.443022996</v>
      </c>
      <c r="CO31" s="18">
        <v>0</v>
      </c>
      <c r="CP31" s="18">
        <v>0</v>
      </c>
      <c r="CQ31" s="18">
        <v>0</v>
      </c>
      <c r="CR31" s="18">
        <v>42231530.067612998</v>
      </c>
      <c r="CS31" s="18">
        <v>0</v>
      </c>
      <c r="CT31" s="18">
        <v>0</v>
      </c>
      <c r="CU31" s="18">
        <v>0</v>
      </c>
      <c r="CV31" s="18">
        <v>0</v>
      </c>
      <c r="CW31" s="18">
        <v>0</v>
      </c>
      <c r="CX31" s="18">
        <v>0</v>
      </c>
      <c r="CY31" s="18">
        <v>0</v>
      </c>
      <c r="CZ31" s="18">
        <v>0</v>
      </c>
      <c r="DA31" s="18">
        <v>0</v>
      </c>
      <c r="DB31" s="18">
        <v>0</v>
      </c>
      <c r="DC31" s="18">
        <v>0</v>
      </c>
      <c r="DD31" s="18">
        <v>152408512.38660601</v>
      </c>
      <c r="DE31" s="18">
        <v>0</v>
      </c>
      <c r="DF31" s="18">
        <v>0</v>
      </c>
      <c r="DG31" s="18">
        <v>0</v>
      </c>
      <c r="DH31" s="18">
        <v>0</v>
      </c>
      <c r="DI31" s="18">
        <v>0</v>
      </c>
      <c r="DJ31" s="18">
        <v>0</v>
      </c>
      <c r="DK31" s="18">
        <v>0</v>
      </c>
      <c r="DL31" s="18">
        <v>0</v>
      </c>
      <c r="DM31" s="18">
        <v>0</v>
      </c>
      <c r="DN31" s="18">
        <v>0</v>
      </c>
      <c r="DO31" s="18">
        <v>0</v>
      </c>
      <c r="DP31" s="18">
        <v>0</v>
      </c>
      <c r="DQ31" s="18">
        <v>0</v>
      </c>
      <c r="DR31" s="18">
        <v>0</v>
      </c>
      <c r="DS31" s="18">
        <v>0</v>
      </c>
      <c r="DT31" s="18">
        <v>1853589.7268929998</v>
      </c>
      <c r="DU31" s="18">
        <v>0</v>
      </c>
      <c r="DV31" s="18">
        <v>0</v>
      </c>
      <c r="DW31" s="18">
        <v>0</v>
      </c>
      <c r="DX31" s="18">
        <v>401227603.32396799</v>
      </c>
      <c r="DY31" s="18">
        <v>0</v>
      </c>
      <c r="DZ31" s="18">
        <v>0</v>
      </c>
      <c r="EA31" s="18">
        <v>0</v>
      </c>
      <c r="EB31" s="18">
        <v>403018505.24306798</v>
      </c>
      <c r="EC31" s="18">
        <v>0</v>
      </c>
      <c r="ED31" s="18">
        <v>135009505.33987898</v>
      </c>
      <c r="EE31" s="18">
        <v>0</v>
      </c>
      <c r="EF31" s="18">
        <v>336984535.42605895</v>
      </c>
      <c r="EG31" s="18">
        <v>0</v>
      </c>
      <c r="EH31" s="18">
        <v>226424768.75780502</v>
      </c>
      <c r="EI31" s="18">
        <v>0</v>
      </c>
      <c r="EJ31" s="18">
        <v>0</v>
      </c>
      <c r="EK31" s="18">
        <v>0</v>
      </c>
      <c r="EL31" s="18">
        <v>0</v>
      </c>
      <c r="EM31" s="18">
        <v>0</v>
      </c>
      <c r="EN31" s="18">
        <v>110362643.88793701</v>
      </c>
      <c r="EO31" s="18">
        <v>0</v>
      </c>
      <c r="EP31" s="18">
        <v>0</v>
      </c>
      <c r="EQ31" s="18">
        <v>0</v>
      </c>
      <c r="ER31" s="18">
        <v>10841.86</v>
      </c>
      <c r="ES31" s="18">
        <v>0</v>
      </c>
      <c r="ET31" s="18">
        <v>0</v>
      </c>
      <c r="EU31" s="18">
        <v>0</v>
      </c>
      <c r="EV31" s="18">
        <v>0</v>
      </c>
      <c r="EW31" s="18">
        <v>0</v>
      </c>
      <c r="EX31" s="18">
        <v>7343170.9100000001</v>
      </c>
      <c r="EY31" s="18">
        <v>0</v>
      </c>
      <c r="EZ31" s="18">
        <v>409629463.19</v>
      </c>
      <c r="FA31" s="18">
        <v>0</v>
      </c>
      <c r="FB31" s="18">
        <v>0</v>
      </c>
      <c r="FC31" s="18">
        <v>0</v>
      </c>
      <c r="FD31" s="18">
        <v>20294135.140000001</v>
      </c>
      <c r="FE31" s="18">
        <v>0</v>
      </c>
      <c r="FF31" s="18">
        <v>0</v>
      </c>
      <c r="FG31" s="18">
        <v>0</v>
      </c>
      <c r="FH31" s="18">
        <v>0</v>
      </c>
      <c r="FI31" s="18">
        <v>0</v>
      </c>
      <c r="FJ31" s="18">
        <v>215784</v>
      </c>
      <c r="FK31" s="18">
        <v>0</v>
      </c>
      <c r="FL31" s="18">
        <v>942161.12</v>
      </c>
      <c r="FM31" s="18">
        <v>0</v>
      </c>
      <c r="FN31" s="18">
        <v>3521474.95</v>
      </c>
      <c r="FO31" s="18">
        <v>0</v>
      </c>
      <c r="FP31" s="19">
        <v>1296132805.706959</v>
      </c>
      <c r="FQ31" s="19">
        <v>0</v>
      </c>
      <c r="FR31" s="18">
        <v>2089456.316501</v>
      </c>
      <c r="FS31" s="18">
        <v>0</v>
      </c>
      <c r="FT31" s="18">
        <v>44341679.350000001</v>
      </c>
      <c r="FU31" s="18">
        <v>0</v>
      </c>
      <c r="FV31" s="19">
        <v>1248434267.54</v>
      </c>
      <c r="FW31" s="19">
        <v>0</v>
      </c>
      <c r="FX31" s="18">
        <v>27352578.73</v>
      </c>
      <c r="FY31" s="18">
        <v>0</v>
      </c>
      <c r="FZ31" s="18">
        <v>1221081688.8099999</v>
      </c>
      <c r="GA31" s="18">
        <v>0</v>
      </c>
      <c r="GB31" s="19">
        <v>1267402.500458</v>
      </c>
      <c r="GC31" s="19">
        <v>0</v>
      </c>
      <c r="GD31" s="18">
        <v>777741.05045800004</v>
      </c>
      <c r="GE31" s="18">
        <v>0</v>
      </c>
      <c r="GF31" s="18">
        <v>489661.45</v>
      </c>
      <c r="GG31" s="18">
        <v>0</v>
      </c>
      <c r="GH31" s="18">
        <v>209676237.72029904</v>
      </c>
      <c r="GI31" s="18">
        <v>0</v>
      </c>
      <c r="GJ31" s="18">
        <v>0</v>
      </c>
      <c r="GK31" s="18">
        <v>0</v>
      </c>
      <c r="GL31" s="18">
        <v>517967.59</v>
      </c>
      <c r="GM31" s="18">
        <v>0</v>
      </c>
      <c r="GN31" s="18">
        <v>0</v>
      </c>
      <c r="GO31" s="18">
        <v>0</v>
      </c>
      <c r="GP31" s="18">
        <v>0</v>
      </c>
      <c r="GQ31" s="18">
        <v>0</v>
      </c>
      <c r="GR31" s="18">
        <v>0</v>
      </c>
      <c r="GS31" s="18">
        <v>0</v>
      </c>
      <c r="GT31" s="18">
        <v>0</v>
      </c>
      <c r="GU31" s="18">
        <v>0</v>
      </c>
      <c r="GV31" s="18">
        <v>0</v>
      </c>
      <c r="GW31" s="18">
        <v>0</v>
      </c>
      <c r="GX31" s="18">
        <v>0</v>
      </c>
      <c r="GY31" s="18">
        <v>0</v>
      </c>
      <c r="GZ31" s="18">
        <v>0</v>
      </c>
      <c r="HA31" s="18">
        <v>0</v>
      </c>
      <c r="HB31" s="19">
        <v>0</v>
      </c>
      <c r="HC31" s="19">
        <v>0</v>
      </c>
      <c r="HD31" s="18">
        <v>0</v>
      </c>
      <c r="HE31" s="18">
        <v>0</v>
      </c>
      <c r="HF31" s="18">
        <v>0</v>
      </c>
      <c r="HG31" s="18">
        <v>0</v>
      </c>
      <c r="HH31" s="19">
        <v>0</v>
      </c>
      <c r="HI31" s="19">
        <v>0</v>
      </c>
      <c r="HJ31" s="18">
        <v>0</v>
      </c>
      <c r="HK31" s="18">
        <v>0</v>
      </c>
      <c r="HL31" s="18">
        <v>0</v>
      </c>
      <c r="HM31" s="18">
        <v>0</v>
      </c>
      <c r="HN31" s="19">
        <v>0</v>
      </c>
      <c r="HO31" s="19">
        <v>0</v>
      </c>
      <c r="HP31" s="18">
        <v>0</v>
      </c>
      <c r="HQ31" s="18">
        <v>0</v>
      </c>
      <c r="HR31" s="18">
        <v>0</v>
      </c>
      <c r="HS31" s="18">
        <v>0</v>
      </c>
      <c r="HT31" s="18">
        <v>0</v>
      </c>
      <c r="HU31" s="18">
        <v>0</v>
      </c>
      <c r="HV31" s="18">
        <v>39224573012.178596</v>
      </c>
      <c r="HW31" s="18">
        <v>0</v>
      </c>
      <c r="HX31" s="19">
        <v>39224573012.178596</v>
      </c>
    </row>
    <row r="32" spans="1:232" ht="12.75" customHeight="1">
      <c r="A32" s="55" t="s">
        <v>197</v>
      </c>
      <c r="B32" s="17">
        <v>1036</v>
      </c>
      <c r="C32" s="56" t="s">
        <v>147</v>
      </c>
      <c r="D32" s="19">
        <v>653542880.3400414</v>
      </c>
      <c r="E32" s="19">
        <v>0</v>
      </c>
      <c r="F32" s="18">
        <v>129690784.47000955</v>
      </c>
      <c r="G32" s="18">
        <v>0</v>
      </c>
      <c r="H32" s="18">
        <v>286538587.12000042</v>
      </c>
      <c r="I32" s="18">
        <v>0</v>
      </c>
      <c r="J32" s="18">
        <v>237313508.75003147</v>
      </c>
      <c r="K32" s="18">
        <v>0</v>
      </c>
      <c r="L32" s="18">
        <v>3870808.350000001</v>
      </c>
      <c r="M32" s="18">
        <v>0</v>
      </c>
      <c r="N32" s="18">
        <v>995648405.55993021</v>
      </c>
      <c r="O32" s="18">
        <v>0</v>
      </c>
      <c r="P32" s="18">
        <v>1549512.7400000007</v>
      </c>
      <c r="Q32" s="18">
        <v>0</v>
      </c>
      <c r="R32" s="18">
        <v>20476290.95999999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530764035.45000499</v>
      </c>
      <c r="AA32" s="18">
        <v>0</v>
      </c>
      <c r="AB32" s="18">
        <v>0</v>
      </c>
      <c r="AC32" s="18">
        <v>0</v>
      </c>
      <c r="AD32" s="18">
        <v>105992606.60000008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11954358946.417698</v>
      </c>
      <c r="AK32" s="18">
        <v>0</v>
      </c>
      <c r="AL32" s="18">
        <v>67395873.829999715</v>
      </c>
      <c r="AM32" s="18">
        <v>0</v>
      </c>
      <c r="AN32" s="18">
        <v>447916437.18991834</v>
      </c>
      <c r="AO32" s="18">
        <v>0</v>
      </c>
      <c r="AP32" s="18">
        <v>3602979768.919899</v>
      </c>
      <c r="AQ32" s="18">
        <v>0</v>
      </c>
      <c r="AR32" s="18">
        <v>9454695.9700000025</v>
      </c>
      <c r="AS32" s="18">
        <v>0</v>
      </c>
      <c r="AT32" s="18">
        <v>109289840.57000002</v>
      </c>
      <c r="AU32" s="18">
        <v>0</v>
      </c>
      <c r="AV32" s="18">
        <v>264640326.70999965</v>
      </c>
      <c r="AW32" s="18">
        <v>0</v>
      </c>
      <c r="AX32" s="18">
        <v>521778.32999999984</v>
      </c>
      <c r="AY32" s="18">
        <v>0</v>
      </c>
      <c r="AZ32" s="18">
        <v>0</v>
      </c>
      <c r="BA32" s="18">
        <v>0</v>
      </c>
      <c r="BB32" s="18">
        <v>7926509.3599994481</v>
      </c>
      <c r="BC32" s="18">
        <v>0</v>
      </c>
      <c r="BD32" s="18">
        <v>40759077.010000244</v>
      </c>
      <c r="BE32" s="18">
        <v>0</v>
      </c>
      <c r="BF32" s="18">
        <v>0</v>
      </c>
      <c r="BG32" s="18">
        <v>0</v>
      </c>
      <c r="BH32" s="18">
        <v>2425465.81</v>
      </c>
      <c r="BI32" s="18">
        <v>0</v>
      </c>
      <c r="BJ32" s="18">
        <v>78517152.650000021</v>
      </c>
      <c r="BK32" s="18">
        <v>0</v>
      </c>
      <c r="BL32" s="18">
        <v>9022255.7100000009</v>
      </c>
      <c r="BM32" s="18">
        <v>0</v>
      </c>
      <c r="BN32" s="18">
        <v>7247639.8799999971</v>
      </c>
      <c r="BO32" s="18">
        <v>0</v>
      </c>
      <c r="BP32" s="18">
        <v>2102106.92</v>
      </c>
      <c r="BQ32" s="18">
        <v>0</v>
      </c>
      <c r="BR32" s="18">
        <v>1225471.5299999998</v>
      </c>
      <c r="BS32" s="18">
        <v>0</v>
      </c>
      <c r="BT32" s="18">
        <v>0</v>
      </c>
      <c r="BU32" s="18">
        <v>0</v>
      </c>
      <c r="BV32" s="18">
        <v>43333.29</v>
      </c>
      <c r="BW32" s="18">
        <v>0</v>
      </c>
      <c r="BX32" s="18">
        <v>131455</v>
      </c>
      <c r="BY32" s="18">
        <v>0</v>
      </c>
      <c r="BZ32" s="18">
        <v>0</v>
      </c>
      <c r="CA32" s="18">
        <v>0</v>
      </c>
      <c r="CB32" s="18">
        <v>4170328.0300000003</v>
      </c>
      <c r="CC32" s="18">
        <v>0</v>
      </c>
      <c r="CD32" s="18">
        <v>0</v>
      </c>
      <c r="CE32" s="18">
        <v>0</v>
      </c>
      <c r="CF32" s="18">
        <v>0</v>
      </c>
      <c r="CG32" s="18">
        <v>0</v>
      </c>
      <c r="CH32" s="18">
        <v>0</v>
      </c>
      <c r="CI32" s="18">
        <v>0</v>
      </c>
      <c r="CJ32" s="18">
        <v>2022651491.3199391</v>
      </c>
      <c r="CK32" s="18">
        <v>0</v>
      </c>
      <c r="CL32" s="18">
        <v>138602331.49002436</v>
      </c>
      <c r="CM32" s="18">
        <v>0</v>
      </c>
      <c r="CN32" s="18">
        <v>47436991.760006122</v>
      </c>
      <c r="CO32" s="18">
        <v>0</v>
      </c>
      <c r="CP32" s="18">
        <v>0</v>
      </c>
      <c r="CQ32" s="18">
        <v>0</v>
      </c>
      <c r="CR32" s="18">
        <v>66983790.939998142</v>
      </c>
      <c r="CS32" s="18">
        <v>0</v>
      </c>
      <c r="CT32" s="18">
        <v>0</v>
      </c>
      <c r="CU32" s="18">
        <v>0</v>
      </c>
      <c r="CV32" s="18">
        <v>0</v>
      </c>
      <c r="CW32" s="18">
        <v>0</v>
      </c>
      <c r="CX32" s="18">
        <v>0</v>
      </c>
      <c r="CY32" s="18">
        <v>0</v>
      </c>
      <c r="CZ32" s="18">
        <v>0</v>
      </c>
      <c r="DA32" s="18">
        <v>0</v>
      </c>
      <c r="DB32" s="18">
        <v>0</v>
      </c>
      <c r="DC32" s="18">
        <v>0</v>
      </c>
      <c r="DD32" s="18">
        <v>45278707.620012298</v>
      </c>
      <c r="DE32" s="18">
        <v>0</v>
      </c>
      <c r="DF32" s="18">
        <v>0</v>
      </c>
      <c r="DG32" s="18">
        <v>0</v>
      </c>
      <c r="DH32" s="18">
        <v>0</v>
      </c>
      <c r="DI32" s="18">
        <v>0</v>
      </c>
      <c r="DJ32" s="18">
        <v>0</v>
      </c>
      <c r="DK32" s="18">
        <v>0</v>
      </c>
      <c r="DL32" s="18">
        <v>0</v>
      </c>
      <c r="DM32" s="18">
        <v>0</v>
      </c>
      <c r="DN32" s="18">
        <v>0</v>
      </c>
      <c r="DO32" s="18">
        <v>0</v>
      </c>
      <c r="DP32" s="18">
        <v>0</v>
      </c>
      <c r="DQ32" s="18">
        <v>0</v>
      </c>
      <c r="DR32" s="18">
        <v>0</v>
      </c>
      <c r="DS32" s="18">
        <v>0</v>
      </c>
      <c r="DT32" s="18">
        <v>0</v>
      </c>
      <c r="DU32" s="18">
        <v>0</v>
      </c>
      <c r="DV32" s="18">
        <v>0</v>
      </c>
      <c r="DW32" s="18">
        <v>0</v>
      </c>
      <c r="DX32" s="18">
        <v>39231578.250000089</v>
      </c>
      <c r="DY32" s="18">
        <v>0</v>
      </c>
      <c r="DZ32" s="18">
        <v>0</v>
      </c>
      <c r="EA32" s="18">
        <v>0</v>
      </c>
      <c r="EB32" s="18">
        <v>113964018.32000001</v>
      </c>
      <c r="EC32" s="18">
        <v>0</v>
      </c>
      <c r="ED32" s="18">
        <v>1838474.7600000002</v>
      </c>
      <c r="EE32" s="18">
        <v>0</v>
      </c>
      <c r="EF32" s="18">
        <v>12595660.009999976</v>
      </c>
      <c r="EG32" s="18">
        <v>0</v>
      </c>
      <c r="EH32" s="18">
        <v>47130281.849999547</v>
      </c>
      <c r="EI32" s="18">
        <v>0</v>
      </c>
      <c r="EJ32" s="18">
        <v>0</v>
      </c>
      <c r="EK32" s="18">
        <v>0</v>
      </c>
      <c r="EL32" s="18">
        <v>0</v>
      </c>
      <c r="EM32" s="18">
        <v>0</v>
      </c>
      <c r="EN32" s="18">
        <v>0</v>
      </c>
      <c r="EO32" s="18">
        <v>0</v>
      </c>
      <c r="EP32" s="18">
        <v>0</v>
      </c>
      <c r="EQ32" s="18">
        <v>0</v>
      </c>
      <c r="ER32" s="18">
        <v>1412166.16</v>
      </c>
      <c r="ES32" s="18">
        <v>0</v>
      </c>
      <c r="ET32" s="18">
        <v>0</v>
      </c>
      <c r="EU32" s="18">
        <v>0</v>
      </c>
      <c r="EV32" s="18">
        <v>0</v>
      </c>
      <c r="EW32" s="18">
        <v>0</v>
      </c>
      <c r="EX32" s="18">
        <v>34592685.650000006</v>
      </c>
      <c r="EY32" s="18">
        <v>0</v>
      </c>
      <c r="EZ32" s="18">
        <v>1009127451.6000042</v>
      </c>
      <c r="FA32" s="18">
        <v>0</v>
      </c>
      <c r="FB32" s="18">
        <v>1736145.45</v>
      </c>
      <c r="FC32" s="18">
        <v>0</v>
      </c>
      <c r="FD32" s="18">
        <v>161505354.20000002</v>
      </c>
      <c r="FE32" s="18">
        <v>0</v>
      </c>
      <c r="FF32" s="18">
        <v>0</v>
      </c>
      <c r="FG32" s="18">
        <v>0</v>
      </c>
      <c r="FH32" s="18">
        <v>0</v>
      </c>
      <c r="FI32" s="18">
        <v>0</v>
      </c>
      <c r="FJ32" s="18">
        <v>4381508.78</v>
      </c>
      <c r="FK32" s="18">
        <v>0</v>
      </c>
      <c r="FL32" s="18">
        <v>22097050.52</v>
      </c>
      <c r="FM32" s="18">
        <v>0</v>
      </c>
      <c r="FN32" s="18">
        <v>36257507.869804569</v>
      </c>
      <c r="FO32" s="18">
        <v>0</v>
      </c>
      <c r="FP32" s="19">
        <v>631239229.54000044</v>
      </c>
      <c r="FQ32" s="19">
        <v>0</v>
      </c>
      <c r="FR32" s="18">
        <v>29322373.479999803</v>
      </c>
      <c r="FS32" s="18">
        <v>0</v>
      </c>
      <c r="FT32" s="18">
        <v>1236313.54</v>
      </c>
      <c r="FU32" s="18">
        <v>0</v>
      </c>
      <c r="FV32" s="19">
        <v>600680542.52000058</v>
      </c>
      <c r="FW32" s="19">
        <v>0</v>
      </c>
      <c r="FX32" s="18">
        <v>11038891.079999991</v>
      </c>
      <c r="FY32" s="18">
        <v>0</v>
      </c>
      <c r="FZ32" s="18">
        <v>589641651.44000053</v>
      </c>
      <c r="GA32" s="18">
        <v>0</v>
      </c>
      <c r="GB32" s="19">
        <v>0</v>
      </c>
      <c r="GC32" s="19">
        <v>0</v>
      </c>
      <c r="GD32" s="18">
        <v>0</v>
      </c>
      <c r="GE32" s="18">
        <v>0</v>
      </c>
      <c r="GF32" s="18">
        <v>0</v>
      </c>
      <c r="GG32" s="18">
        <v>0</v>
      </c>
      <c r="GH32" s="18">
        <v>9560732.500000013</v>
      </c>
      <c r="GI32" s="18">
        <v>0</v>
      </c>
      <c r="GJ32" s="18">
        <v>0</v>
      </c>
      <c r="GK32" s="18">
        <v>0</v>
      </c>
      <c r="GL32" s="18">
        <v>0</v>
      </c>
      <c r="GM32" s="18">
        <v>0</v>
      </c>
      <c r="GN32" s="18">
        <v>0</v>
      </c>
      <c r="GO32" s="18">
        <v>0</v>
      </c>
      <c r="GP32" s="18">
        <v>0</v>
      </c>
      <c r="GQ32" s="18">
        <v>0</v>
      </c>
      <c r="GR32" s="18">
        <v>0</v>
      </c>
      <c r="GS32" s="18">
        <v>0</v>
      </c>
      <c r="GT32" s="18">
        <v>0</v>
      </c>
      <c r="GU32" s="18">
        <v>0</v>
      </c>
      <c r="GV32" s="18">
        <v>0</v>
      </c>
      <c r="GW32" s="18">
        <v>0</v>
      </c>
      <c r="GX32" s="18">
        <v>0</v>
      </c>
      <c r="GY32" s="18">
        <v>0</v>
      </c>
      <c r="GZ32" s="18">
        <v>0</v>
      </c>
      <c r="HA32" s="18">
        <v>0</v>
      </c>
      <c r="HB32" s="19">
        <v>0</v>
      </c>
      <c r="HC32" s="19">
        <v>0</v>
      </c>
      <c r="HD32" s="18">
        <v>0</v>
      </c>
      <c r="HE32" s="18">
        <v>0</v>
      </c>
      <c r="HF32" s="18">
        <v>0</v>
      </c>
      <c r="HG32" s="18">
        <v>0</v>
      </c>
      <c r="HH32" s="19">
        <v>0</v>
      </c>
      <c r="HI32" s="19">
        <v>0</v>
      </c>
      <c r="HJ32" s="18">
        <v>0</v>
      </c>
      <c r="HK32" s="18">
        <v>0</v>
      </c>
      <c r="HL32" s="18">
        <v>0</v>
      </c>
      <c r="HM32" s="18">
        <v>0</v>
      </c>
      <c r="HN32" s="19">
        <v>0</v>
      </c>
      <c r="HO32" s="19">
        <v>0</v>
      </c>
      <c r="HP32" s="18">
        <v>0</v>
      </c>
      <c r="HQ32" s="18">
        <v>0</v>
      </c>
      <c r="HR32" s="18">
        <v>0</v>
      </c>
      <c r="HS32" s="18">
        <v>0</v>
      </c>
      <c r="HT32" s="18">
        <v>0</v>
      </c>
      <c r="HU32" s="18">
        <v>0</v>
      </c>
      <c r="HV32" s="18">
        <v>23369596161.717281</v>
      </c>
      <c r="HW32" s="18">
        <v>0</v>
      </c>
      <c r="HX32" s="19">
        <v>23369596161.717281</v>
      </c>
    </row>
    <row r="33" spans="1:232" ht="12.75" customHeight="1">
      <c r="A33" s="55" t="s">
        <v>199</v>
      </c>
      <c r="B33" s="17">
        <v>1037</v>
      </c>
      <c r="C33" s="56" t="s">
        <v>147</v>
      </c>
      <c r="D33" s="19">
        <v>31755208.910000026</v>
      </c>
      <c r="E33" s="19">
        <v>0</v>
      </c>
      <c r="F33" s="18">
        <v>7829569.6500000292</v>
      </c>
      <c r="G33" s="18">
        <v>0</v>
      </c>
      <c r="H33" s="18">
        <v>346875.44</v>
      </c>
      <c r="I33" s="18">
        <v>0</v>
      </c>
      <c r="J33" s="18">
        <v>23578763.819999997</v>
      </c>
      <c r="K33" s="18">
        <v>0</v>
      </c>
      <c r="L33" s="18">
        <v>1219.53</v>
      </c>
      <c r="M33" s="18">
        <v>0</v>
      </c>
      <c r="N33" s="18">
        <v>321084916.53999406</v>
      </c>
      <c r="O33" s="18">
        <v>0</v>
      </c>
      <c r="P33" s="18">
        <v>0</v>
      </c>
      <c r="Q33" s="18">
        <v>0</v>
      </c>
      <c r="R33" s="18">
        <v>7339081.7299999911</v>
      </c>
      <c r="S33" s="18">
        <v>0</v>
      </c>
      <c r="T33" s="18">
        <v>0</v>
      </c>
      <c r="U33" s="18">
        <v>0</v>
      </c>
      <c r="V33" s="18">
        <v>0</v>
      </c>
      <c r="W33" s="18">
        <v>0</v>
      </c>
      <c r="X33" s="18">
        <v>0</v>
      </c>
      <c r="Y33" s="18">
        <v>0</v>
      </c>
      <c r="Z33" s="18">
        <v>18732099.139999926</v>
      </c>
      <c r="AA33" s="18">
        <v>0</v>
      </c>
      <c r="AB33" s="18">
        <v>11644392.32</v>
      </c>
      <c r="AC33" s="18">
        <v>0</v>
      </c>
      <c r="AD33" s="18">
        <v>32644.15</v>
      </c>
      <c r="AE33" s="18">
        <v>0</v>
      </c>
      <c r="AF33" s="18">
        <v>0</v>
      </c>
      <c r="AG33" s="18">
        <v>0</v>
      </c>
      <c r="AH33" s="18">
        <v>0</v>
      </c>
      <c r="AI33" s="18">
        <v>0</v>
      </c>
      <c r="AJ33" s="18">
        <v>3410110814.8111939</v>
      </c>
      <c r="AK33" s="18">
        <v>0</v>
      </c>
      <c r="AL33" s="18">
        <v>8285239.5500000007</v>
      </c>
      <c r="AM33" s="18">
        <v>0</v>
      </c>
      <c r="AN33" s="18">
        <v>30489832.179996934</v>
      </c>
      <c r="AO33" s="18">
        <v>0</v>
      </c>
      <c r="AP33" s="18">
        <v>1234973112.9802032</v>
      </c>
      <c r="AQ33" s="18">
        <v>0</v>
      </c>
      <c r="AR33" s="18">
        <v>0</v>
      </c>
      <c r="AS33" s="18">
        <v>0</v>
      </c>
      <c r="AT33" s="18">
        <v>738142.1100000008</v>
      </c>
      <c r="AU33" s="18">
        <v>0</v>
      </c>
      <c r="AV33" s="18">
        <v>111817636.16001867</v>
      </c>
      <c r="AW33" s="18">
        <v>0</v>
      </c>
      <c r="AX33" s="18">
        <v>1180</v>
      </c>
      <c r="AY33" s="18">
        <v>0</v>
      </c>
      <c r="AZ33" s="18">
        <v>0</v>
      </c>
      <c r="BA33" s="18">
        <v>0</v>
      </c>
      <c r="BB33" s="18">
        <v>98405.960000000108</v>
      </c>
      <c r="BC33" s="18">
        <v>0</v>
      </c>
      <c r="BD33" s="18">
        <v>367177.0799999999</v>
      </c>
      <c r="BE33" s="18">
        <v>0</v>
      </c>
      <c r="BF33" s="18">
        <v>0</v>
      </c>
      <c r="BG33" s="18">
        <v>0</v>
      </c>
      <c r="BH33" s="18">
        <v>0</v>
      </c>
      <c r="BI33" s="18">
        <v>0</v>
      </c>
      <c r="BJ33" s="18">
        <v>0</v>
      </c>
      <c r="BK33" s="18">
        <v>0</v>
      </c>
      <c r="BL33" s="18">
        <v>0</v>
      </c>
      <c r="BM33" s="18">
        <v>0</v>
      </c>
      <c r="BN33" s="18">
        <v>0</v>
      </c>
      <c r="BO33" s="18">
        <v>0</v>
      </c>
      <c r="BP33" s="18">
        <v>2597612.81</v>
      </c>
      <c r="BQ33" s="18">
        <v>0</v>
      </c>
      <c r="BR33" s="18">
        <v>74113.789999999994</v>
      </c>
      <c r="BS33" s="18">
        <v>0</v>
      </c>
      <c r="BT33" s="18">
        <v>0</v>
      </c>
      <c r="BU33" s="18">
        <v>0</v>
      </c>
      <c r="BV33" s="18">
        <v>-14254254.769999977</v>
      </c>
      <c r="BW33" s="18">
        <v>0</v>
      </c>
      <c r="BX33" s="18">
        <v>0</v>
      </c>
      <c r="BY33" s="18">
        <v>0</v>
      </c>
      <c r="BZ33" s="18">
        <v>0</v>
      </c>
      <c r="CA33" s="18">
        <v>0</v>
      </c>
      <c r="CB33" s="18">
        <v>5976.3099999999995</v>
      </c>
      <c r="CC33" s="18">
        <v>0</v>
      </c>
      <c r="CD33" s="18">
        <v>0</v>
      </c>
      <c r="CE33" s="18">
        <v>0</v>
      </c>
      <c r="CF33" s="18">
        <v>0</v>
      </c>
      <c r="CG33" s="18">
        <v>0</v>
      </c>
      <c r="CH33" s="18">
        <v>0</v>
      </c>
      <c r="CI33" s="18">
        <v>0</v>
      </c>
      <c r="CJ33" s="18">
        <v>42474235.269993171</v>
      </c>
      <c r="CK33" s="18">
        <v>0</v>
      </c>
      <c r="CL33" s="18">
        <v>515758.08000000042</v>
      </c>
      <c r="CM33" s="18">
        <v>0</v>
      </c>
      <c r="CN33" s="18">
        <v>722185.42999999877</v>
      </c>
      <c r="CO33" s="18">
        <v>0</v>
      </c>
      <c r="CP33" s="18">
        <v>0</v>
      </c>
      <c r="CQ33" s="18">
        <v>0</v>
      </c>
      <c r="CR33" s="18">
        <v>2622360.0699999905</v>
      </c>
      <c r="CS33" s="18">
        <v>0</v>
      </c>
      <c r="CT33" s="18">
        <v>0</v>
      </c>
      <c r="CU33" s="18">
        <v>0</v>
      </c>
      <c r="CV33" s="18">
        <v>0</v>
      </c>
      <c r="CW33" s="18">
        <v>0</v>
      </c>
      <c r="CX33" s="18">
        <v>0</v>
      </c>
      <c r="CY33" s="18">
        <v>0</v>
      </c>
      <c r="CZ33" s="18">
        <v>0</v>
      </c>
      <c r="DA33" s="18">
        <v>0</v>
      </c>
      <c r="DB33" s="18">
        <v>0</v>
      </c>
      <c r="DC33" s="18">
        <v>0</v>
      </c>
      <c r="DD33" s="18">
        <v>6429277.7600005753</v>
      </c>
      <c r="DE33" s="18">
        <v>0</v>
      </c>
      <c r="DF33" s="18">
        <v>0</v>
      </c>
      <c r="DG33" s="18">
        <v>0</v>
      </c>
      <c r="DH33" s="18">
        <v>0</v>
      </c>
      <c r="DI33" s="18">
        <v>0</v>
      </c>
      <c r="DJ33" s="18">
        <v>0</v>
      </c>
      <c r="DK33" s="18">
        <v>0</v>
      </c>
      <c r="DL33" s="18">
        <v>0</v>
      </c>
      <c r="DM33" s="18">
        <v>0</v>
      </c>
      <c r="DN33" s="18">
        <v>0</v>
      </c>
      <c r="DO33" s="18">
        <v>0</v>
      </c>
      <c r="DP33" s="18">
        <v>0</v>
      </c>
      <c r="DQ33" s="18">
        <v>0</v>
      </c>
      <c r="DR33" s="18">
        <v>0</v>
      </c>
      <c r="DS33" s="18">
        <v>0</v>
      </c>
      <c r="DT33" s="18">
        <v>0</v>
      </c>
      <c r="DU33" s="18">
        <v>0</v>
      </c>
      <c r="DV33" s="18">
        <v>94144.299999999901</v>
      </c>
      <c r="DW33" s="18">
        <v>0</v>
      </c>
      <c r="DX33" s="18">
        <v>8502462.1100016218</v>
      </c>
      <c r="DY33" s="18">
        <v>0</v>
      </c>
      <c r="DZ33" s="18">
        <v>0</v>
      </c>
      <c r="EA33" s="18">
        <v>0</v>
      </c>
      <c r="EB33" s="18">
        <v>925058.81999999972</v>
      </c>
      <c r="EC33" s="18">
        <v>0</v>
      </c>
      <c r="ED33" s="18">
        <v>0</v>
      </c>
      <c r="EE33" s="18">
        <v>0</v>
      </c>
      <c r="EF33" s="18">
        <v>147831.72000000012</v>
      </c>
      <c r="EG33" s="18">
        <v>0</v>
      </c>
      <c r="EH33" s="18">
        <v>346459.40000000037</v>
      </c>
      <c r="EI33" s="18">
        <v>0</v>
      </c>
      <c r="EJ33" s="18">
        <v>0</v>
      </c>
      <c r="EK33" s="18">
        <v>0</v>
      </c>
      <c r="EL33" s="18">
        <v>0</v>
      </c>
      <c r="EM33" s="18">
        <v>0</v>
      </c>
      <c r="EN33" s="18">
        <v>0</v>
      </c>
      <c r="EO33" s="18">
        <v>0</v>
      </c>
      <c r="EP33" s="18">
        <v>0</v>
      </c>
      <c r="EQ33" s="18">
        <v>0</v>
      </c>
      <c r="ER33" s="18">
        <v>21449.15</v>
      </c>
      <c r="ES33" s="18">
        <v>0</v>
      </c>
      <c r="ET33" s="18">
        <v>0</v>
      </c>
      <c r="EU33" s="18">
        <v>0</v>
      </c>
      <c r="EV33" s="18">
        <v>0</v>
      </c>
      <c r="EW33" s="18">
        <v>0</v>
      </c>
      <c r="EX33" s="18">
        <v>418336.13</v>
      </c>
      <c r="EY33" s="18">
        <v>0</v>
      </c>
      <c r="EZ33" s="18">
        <v>219888380.84000036</v>
      </c>
      <c r="FA33" s="18">
        <v>0</v>
      </c>
      <c r="FB33" s="18">
        <v>0</v>
      </c>
      <c r="FC33" s="18">
        <v>0</v>
      </c>
      <c r="FD33" s="18">
        <v>3535038.1799999918</v>
      </c>
      <c r="FE33" s="18">
        <v>0</v>
      </c>
      <c r="FF33" s="18">
        <v>0</v>
      </c>
      <c r="FG33" s="18">
        <v>0</v>
      </c>
      <c r="FH33" s="18">
        <v>0</v>
      </c>
      <c r="FI33" s="18">
        <v>0</v>
      </c>
      <c r="FJ33" s="18">
        <v>90000</v>
      </c>
      <c r="FK33" s="18">
        <v>0</v>
      </c>
      <c r="FL33" s="18">
        <v>8789.58</v>
      </c>
      <c r="FM33" s="18">
        <v>0</v>
      </c>
      <c r="FN33" s="18">
        <v>0</v>
      </c>
      <c r="FO33" s="18">
        <v>0</v>
      </c>
      <c r="FP33" s="19">
        <v>0</v>
      </c>
      <c r="FQ33" s="19">
        <v>0</v>
      </c>
      <c r="FR33" s="18">
        <v>0</v>
      </c>
      <c r="FS33" s="18">
        <v>0</v>
      </c>
      <c r="FT33" s="18">
        <v>0</v>
      </c>
      <c r="FU33" s="18">
        <v>0</v>
      </c>
      <c r="FV33" s="19">
        <v>0</v>
      </c>
      <c r="FW33" s="19">
        <v>0</v>
      </c>
      <c r="FX33" s="18">
        <v>0</v>
      </c>
      <c r="FY33" s="18">
        <v>0</v>
      </c>
      <c r="FZ33" s="18">
        <v>0</v>
      </c>
      <c r="GA33" s="18">
        <v>0</v>
      </c>
      <c r="GB33" s="19">
        <v>0</v>
      </c>
      <c r="GC33" s="19">
        <v>0</v>
      </c>
      <c r="GD33" s="18">
        <v>0</v>
      </c>
      <c r="GE33" s="18">
        <v>0</v>
      </c>
      <c r="GF33" s="18">
        <v>0</v>
      </c>
      <c r="GG33" s="18">
        <v>0</v>
      </c>
      <c r="GH33" s="18">
        <v>33406971.370002531</v>
      </c>
      <c r="GI33" s="18">
        <v>0</v>
      </c>
      <c r="GJ33" s="18">
        <v>0</v>
      </c>
      <c r="GK33" s="18">
        <v>0</v>
      </c>
      <c r="GL33" s="18">
        <v>0</v>
      </c>
      <c r="GM33" s="18">
        <v>0</v>
      </c>
      <c r="GN33" s="18">
        <v>0</v>
      </c>
      <c r="GO33" s="18">
        <v>0</v>
      </c>
      <c r="GP33" s="18">
        <v>0</v>
      </c>
      <c r="GQ33" s="18">
        <v>0</v>
      </c>
      <c r="GR33" s="18">
        <v>0</v>
      </c>
      <c r="GS33" s="18">
        <v>0</v>
      </c>
      <c r="GT33" s="18">
        <v>0</v>
      </c>
      <c r="GU33" s="18">
        <v>0</v>
      </c>
      <c r="GV33" s="18">
        <v>0</v>
      </c>
      <c r="GW33" s="18">
        <v>0</v>
      </c>
      <c r="GX33" s="18">
        <v>0</v>
      </c>
      <c r="GY33" s="18">
        <v>0</v>
      </c>
      <c r="GZ33" s="18">
        <v>0</v>
      </c>
      <c r="HA33" s="18">
        <v>0</v>
      </c>
      <c r="HB33" s="19">
        <v>0</v>
      </c>
      <c r="HC33" s="19">
        <v>0</v>
      </c>
      <c r="HD33" s="18">
        <v>0</v>
      </c>
      <c r="HE33" s="18">
        <v>0</v>
      </c>
      <c r="HF33" s="18">
        <v>0</v>
      </c>
      <c r="HG33" s="18">
        <v>0</v>
      </c>
      <c r="HH33" s="19">
        <v>0</v>
      </c>
      <c r="HI33" s="19">
        <v>0</v>
      </c>
      <c r="HJ33" s="18">
        <v>0</v>
      </c>
      <c r="HK33" s="18">
        <v>0</v>
      </c>
      <c r="HL33" s="18">
        <v>0</v>
      </c>
      <c r="HM33" s="18">
        <v>0</v>
      </c>
      <c r="HN33" s="19">
        <v>0</v>
      </c>
      <c r="HO33" s="19">
        <v>0</v>
      </c>
      <c r="HP33" s="18">
        <v>0</v>
      </c>
      <c r="HQ33" s="18">
        <v>0</v>
      </c>
      <c r="HR33" s="18">
        <v>0</v>
      </c>
      <c r="HS33" s="18">
        <v>0</v>
      </c>
      <c r="HT33" s="18">
        <v>0</v>
      </c>
      <c r="HU33" s="18">
        <v>0</v>
      </c>
      <c r="HV33" s="18">
        <v>5496043289.5014057</v>
      </c>
      <c r="HW33" s="18">
        <v>0</v>
      </c>
      <c r="HX33" s="19">
        <v>5496043289.5014057</v>
      </c>
    </row>
    <row r="34" spans="1:232" ht="12.75" customHeight="1">
      <c r="A34" s="55" t="s">
        <v>201</v>
      </c>
      <c r="B34" s="17">
        <v>1038</v>
      </c>
      <c r="C34" s="56" t="s">
        <v>147</v>
      </c>
      <c r="D34" s="19">
        <v>289891854.91999996</v>
      </c>
      <c r="E34" s="19">
        <v>0</v>
      </c>
      <c r="F34" s="18">
        <v>34749769.439999998</v>
      </c>
      <c r="G34" s="18">
        <v>0</v>
      </c>
      <c r="H34" s="18">
        <v>255142085.47999999</v>
      </c>
      <c r="I34" s="18">
        <v>0</v>
      </c>
      <c r="J34" s="18">
        <v>0</v>
      </c>
      <c r="K34" s="18">
        <v>0</v>
      </c>
      <c r="L34" s="18">
        <v>549388190.56999993</v>
      </c>
      <c r="M34" s="18">
        <v>0</v>
      </c>
      <c r="N34" s="18">
        <v>53845516.850000001</v>
      </c>
      <c r="O34" s="18">
        <v>0</v>
      </c>
      <c r="P34" s="18">
        <v>0</v>
      </c>
      <c r="Q34" s="18">
        <v>0</v>
      </c>
      <c r="R34" s="18">
        <v>0</v>
      </c>
      <c r="S34" s="18">
        <v>0</v>
      </c>
      <c r="T34" s="18">
        <v>0</v>
      </c>
      <c r="U34" s="18">
        <v>0</v>
      </c>
      <c r="V34" s="18">
        <v>0</v>
      </c>
      <c r="W34" s="18">
        <v>0</v>
      </c>
      <c r="X34" s="18">
        <v>0</v>
      </c>
      <c r="Y34" s="18">
        <v>0</v>
      </c>
      <c r="Z34" s="18">
        <v>328654708.44999993</v>
      </c>
      <c r="AA34" s="18">
        <v>0</v>
      </c>
      <c r="AB34" s="18">
        <v>0</v>
      </c>
      <c r="AC34" s="18">
        <v>0</v>
      </c>
      <c r="AD34" s="18">
        <v>44756534.009999998</v>
      </c>
      <c r="AE34" s="18">
        <v>0</v>
      </c>
      <c r="AF34" s="18">
        <v>0</v>
      </c>
      <c r="AG34" s="18">
        <v>0</v>
      </c>
      <c r="AH34" s="18">
        <v>0</v>
      </c>
      <c r="AI34" s="18">
        <v>0</v>
      </c>
      <c r="AJ34" s="18">
        <v>545324.72</v>
      </c>
      <c r="AK34" s="18">
        <v>0</v>
      </c>
      <c r="AL34" s="18">
        <v>0</v>
      </c>
      <c r="AM34" s="18">
        <v>0</v>
      </c>
      <c r="AN34" s="18">
        <v>20057096.279999997</v>
      </c>
      <c r="AO34" s="18">
        <v>0</v>
      </c>
      <c r="AP34" s="18">
        <v>196566763.24000001</v>
      </c>
      <c r="AQ34" s="18">
        <v>0</v>
      </c>
      <c r="AR34" s="18">
        <v>0</v>
      </c>
      <c r="AS34" s="18">
        <v>0</v>
      </c>
      <c r="AT34" s="18">
        <v>167245037.37999997</v>
      </c>
      <c r="AU34" s="18">
        <v>0</v>
      </c>
      <c r="AV34" s="18">
        <v>57078529.900000006</v>
      </c>
      <c r="AW34" s="18">
        <v>0</v>
      </c>
      <c r="AX34" s="18">
        <v>0</v>
      </c>
      <c r="AY34" s="18">
        <v>0</v>
      </c>
      <c r="AZ34" s="18">
        <v>0</v>
      </c>
      <c r="BA34" s="18">
        <v>0</v>
      </c>
      <c r="BB34" s="18">
        <v>19224365.240000002</v>
      </c>
      <c r="BC34" s="18">
        <v>0</v>
      </c>
      <c r="BD34" s="18">
        <v>42076514.82</v>
      </c>
      <c r="BE34" s="18">
        <v>0</v>
      </c>
      <c r="BF34" s="18">
        <v>0</v>
      </c>
      <c r="BG34" s="18">
        <v>0</v>
      </c>
      <c r="BH34" s="18">
        <v>121557.68</v>
      </c>
      <c r="BI34" s="18">
        <v>0</v>
      </c>
      <c r="BJ34" s="18">
        <v>0</v>
      </c>
      <c r="BK34" s="18">
        <v>0</v>
      </c>
      <c r="BL34" s="18">
        <v>30999439.280000001</v>
      </c>
      <c r="BM34" s="18">
        <v>0</v>
      </c>
      <c r="BN34" s="18">
        <v>0</v>
      </c>
      <c r="BO34" s="18">
        <v>0</v>
      </c>
      <c r="BP34" s="18">
        <v>2512881.2000000002</v>
      </c>
      <c r="BQ34" s="18">
        <v>0</v>
      </c>
      <c r="BR34" s="18">
        <v>85155.04</v>
      </c>
      <c r="BS34" s="18">
        <v>0</v>
      </c>
      <c r="BT34" s="18">
        <v>0</v>
      </c>
      <c r="BU34" s="18">
        <v>0</v>
      </c>
      <c r="BV34" s="18">
        <v>322904915.04000002</v>
      </c>
      <c r="BW34" s="18">
        <v>0</v>
      </c>
      <c r="BX34" s="18">
        <v>15395272.020000001</v>
      </c>
      <c r="BY34" s="18">
        <v>0</v>
      </c>
      <c r="BZ34" s="18">
        <v>14020.08</v>
      </c>
      <c r="CA34" s="18">
        <v>0</v>
      </c>
      <c r="CB34" s="18">
        <v>42017920.629999995</v>
      </c>
      <c r="CC34" s="18">
        <v>0</v>
      </c>
      <c r="CD34" s="18">
        <v>0</v>
      </c>
      <c r="CE34" s="18">
        <v>0</v>
      </c>
      <c r="CF34" s="18">
        <v>0</v>
      </c>
      <c r="CG34" s="18">
        <v>0</v>
      </c>
      <c r="CH34" s="18">
        <v>0</v>
      </c>
      <c r="CI34" s="18">
        <v>0</v>
      </c>
      <c r="CJ34" s="18">
        <v>882442754.38</v>
      </c>
      <c r="CK34" s="18">
        <v>0</v>
      </c>
      <c r="CL34" s="18">
        <v>69420841.030000001</v>
      </c>
      <c r="CM34" s="18">
        <v>0</v>
      </c>
      <c r="CN34" s="18">
        <v>18214638.969999999</v>
      </c>
      <c r="CO34" s="18">
        <v>0</v>
      </c>
      <c r="CP34" s="18">
        <v>0</v>
      </c>
      <c r="CQ34" s="18">
        <v>0</v>
      </c>
      <c r="CR34" s="18">
        <v>6102039.29</v>
      </c>
      <c r="CS34" s="18">
        <v>0</v>
      </c>
      <c r="CT34" s="18">
        <v>0</v>
      </c>
      <c r="CU34" s="18">
        <v>0</v>
      </c>
      <c r="CV34" s="18">
        <v>0</v>
      </c>
      <c r="CW34" s="18">
        <v>0</v>
      </c>
      <c r="CX34" s="18">
        <v>0</v>
      </c>
      <c r="CY34" s="18">
        <v>0</v>
      </c>
      <c r="CZ34" s="18">
        <v>0</v>
      </c>
      <c r="DA34" s="18">
        <v>0</v>
      </c>
      <c r="DB34" s="18">
        <v>0</v>
      </c>
      <c r="DC34" s="18">
        <v>0</v>
      </c>
      <c r="DD34" s="18">
        <v>123481630.84</v>
      </c>
      <c r="DE34" s="18">
        <v>0</v>
      </c>
      <c r="DF34" s="18">
        <v>0</v>
      </c>
      <c r="DG34" s="18">
        <v>0</v>
      </c>
      <c r="DH34" s="18">
        <v>0</v>
      </c>
      <c r="DI34" s="18">
        <v>0</v>
      </c>
      <c r="DJ34" s="18">
        <v>0</v>
      </c>
      <c r="DK34" s="18">
        <v>0</v>
      </c>
      <c r="DL34" s="18">
        <v>0</v>
      </c>
      <c r="DM34" s="18">
        <v>0</v>
      </c>
      <c r="DN34" s="18">
        <v>6062519.7599999998</v>
      </c>
      <c r="DO34" s="18">
        <v>0</v>
      </c>
      <c r="DP34" s="18">
        <v>0</v>
      </c>
      <c r="DQ34" s="18">
        <v>0</v>
      </c>
      <c r="DR34" s="18">
        <v>0</v>
      </c>
      <c r="DS34" s="18">
        <v>0</v>
      </c>
      <c r="DT34" s="18">
        <v>0</v>
      </c>
      <c r="DU34" s="18">
        <v>0</v>
      </c>
      <c r="DV34" s="18">
        <v>0</v>
      </c>
      <c r="DW34" s="18">
        <v>0</v>
      </c>
      <c r="DX34" s="18">
        <v>7497997.2399999993</v>
      </c>
      <c r="DY34" s="18">
        <v>0</v>
      </c>
      <c r="DZ34" s="18">
        <v>0</v>
      </c>
      <c r="EA34" s="18">
        <v>0</v>
      </c>
      <c r="EB34" s="18">
        <v>29636791.719999999</v>
      </c>
      <c r="EC34" s="18">
        <v>0</v>
      </c>
      <c r="ED34" s="18">
        <v>4617474.96</v>
      </c>
      <c r="EE34" s="18">
        <v>0</v>
      </c>
      <c r="EF34" s="18">
        <v>3303900.59</v>
      </c>
      <c r="EG34" s="18">
        <v>0</v>
      </c>
      <c r="EH34" s="18">
        <v>2197927010.0500002</v>
      </c>
      <c r="EI34" s="18">
        <v>0</v>
      </c>
      <c r="EJ34" s="18">
        <v>0</v>
      </c>
      <c r="EK34" s="18">
        <v>0</v>
      </c>
      <c r="EL34" s="18">
        <v>0</v>
      </c>
      <c r="EM34" s="18">
        <v>0</v>
      </c>
      <c r="EN34" s="18">
        <v>86823383.560000002</v>
      </c>
      <c r="EO34" s="18">
        <v>0</v>
      </c>
      <c r="EP34" s="18">
        <v>0</v>
      </c>
      <c r="EQ34" s="18">
        <v>0</v>
      </c>
      <c r="ER34" s="18">
        <v>0</v>
      </c>
      <c r="ES34" s="18">
        <v>0</v>
      </c>
      <c r="ET34" s="18">
        <v>0</v>
      </c>
      <c r="EU34" s="18">
        <v>0</v>
      </c>
      <c r="EV34" s="18">
        <v>0</v>
      </c>
      <c r="EW34" s="18">
        <v>0</v>
      </c>
      <c r="EX34" s="18">
        <v>0</v>
      </c>
      <c r="EY34" s="18">
        <v>0</v>
      </c>
      <c r="EZ34" s="18">
        <v>0</v>
      </c>
      <c r="FA34" s="18">
        <v>0</v>
      </c>
      <c r="FB34" s="18">
        <v>0</v>
      </c>
      <c r="FC34" s="18">
        <v>0</v>
      </c>
      <c r="FD34" s="18">
        <v>0</v>
      </c>
      <c r="FE34" s="18">
        <v>0</v>
      </c>
      <c r="FF34" s="18">
        <v>0</v>
      </c>
      <c r="FG34" s="18">
        <v>0</v>
      </c>
      <c r="FH34" s="18">
        <v>0</v>
      </c>
      <c r="FI34" s="18">
        <v>0</v>
      </c>
      <c r="FJ34" s="18">
        <v>0</v>
      </c>
      <c r="FK34" s="18">
        <v>0</v>
      </c>
      <c r="FL34" s="18">
        <v>0</v>
      </c>
      <c r="FM34" s="18">
        <v>0</v>
      </c>
      <c r="FN34" s="18">
        <v>12096324.360000001</v>
      </c>
      <c r="FO34" s="18">
        <v>0</v>
      </c>
      <c r="FP34" s="19">
        <v>48564301.010000005</v>
      </c>
      <c r="FQ34" s="19">
        <v>0</v>
      </c>
      <c r="FR34" s="18">
        <v>948697.81000000238</v>
      </c>
      <c r="FS34" s="18">
        <v>0</v>
      </c>
      <c r="FT34" s="18">
        <v>47615603.200000003</v>
      </c>
      <c r="FU34" s="18">
        <v>0</v>
      </c>
      <c r="FV34" s="19">
        <v>0</v>
      </c>
      <c r="FW34" s="19">
        <v>0</v>
      </c>
      <c r="FX34" s="18">
        <v>0</v>
      </c>
      <c r="FY34" s="18">
        <v>0</v>
      </c>
      <c r="FZ34" s="18">
        <v>0</v>
      </c>
      <c r="GA34" s="18">
        <v>0</v>
      </c>
      <c r="GB34" s="19">
        <v>0</v>
      </c>
      <c r="GC34" s="19">
        <v>0</v>
      </c>
      <c r="GD34" s="18">
        <v>0</v>
      </c>
      <c r="GE34" s="18">
        <v>0</v>
      </c>
      <c r="GF34" s="18">
        <v>0</v>
      </c>
      <c r="GG34" s="18">
        <v>0</v>
      </c>
      <c r="GH34" s="18">
        <v>234396836.59</v>
      </c>
      <c r="GI34" s="18">
        <v>0</v>
      </c>
      <c r="GJ34" s="18">
        <v>0</v>
      </c>
      <c r="GK34" s="18">
        <v>0</v>
      </c>
      <c r="GL34" s="18">
        <v>0</v>
      </c>
      <c r="GM34" s="18">
        <v>0</v>
      </c>
      <c r="GN34" s="18">
        <v>0</v>
      </c>
      <c r="GO34" s="18">
        <v>0</v>
      </c>
      <c r="GP34" s="18">
        <v>0</v>
      </c>
      <c r="GQ34" s="18">
        <v>0</v>
      </c>
      <c r="GR34" s="18">
        <v>0</v>
      </c>
      <c r="GS34" s="18">
        <v>0</v>
      </c>
      <c r="GT34" s="18">
        <v>0</v>
      </c>
      <c r="GU34" s="18">
        <v>0</v>
      </c>
      <c r="GV34" s="18">
        <v>0</v>
      </c>
      <c r="GW34" s="18">
        <v>0</v>
      </c>
      <c r="GX34" s="18">
        <v>0</v>
      </c>
      <c r="GY34" s="18">
        <v>0</v>
      </c>
      <c r="GZ34" s="18">
        <v>0</v>
      </c>
      <c r="HA34" s="18">
        <v>0</v>
      </c>
      <c r="HB34" s="19">
        <v>0</v>
      </c>
      <c r="HC34" s="19">
        <v>0</v>
      </c>
      <c r="HD34" s="18">
        <v>0</v>
      </c>
      <c r="HE34" s="18">
        <v>0</v>
      </c>
      <c r="HF34" s="18">
        <v>0</v>
      </c>
      <c r="HG34" s="18">
        <v>0</v>
      </c>
      <c r="HH34" s="19">
        <v>0</v>
      </c>
      <c r="HI34" s="19">
        <v>0</v>
      </c>
      <c r="HJ34" s="18">
        <v>0</v>
      </c>
      <c r="HK34" s="18">
        <v>0</v>
      </c>
      <c r="HL34" s="18">
        <v>0</v>
      </c>
      <c r="HM34" s="18">
        <v>0</v>
      </c>
      <c r="HN34" s="19">
        <v>0</v>
      </c>
      <c r="HO34" s="19">
        <v>0</v>
      </c>
      <c r="HP34" s="18">
        <v>0</v>
      </c>
      <c r="HQ34" s="18">
        <v>0</v>
      </c>
      <c r="HR34" s="18">
        <v>0</v>
      </c>
      <c r="HS34" s="18">
        <v>0</v>
      </c>
      <c r="HT34" s="18">
        <v>0</v>
      </c>
      <c r="HU34" s="18">
        <v>0</v>
      </c>
      <c r="HV34" s="18">
        <v>5913970041.6999998</v>
      </c>
      <c r="HW34" s="18">
        <v>0</v>
      </c>
      <c r="HX34" s="19">
        <v>5913970041.6999998</v>
      </c>
    </row>
    <row r="35" spans="1:232" ht="12.75" customHeight="1">
      <c r="A35" s="55" t="s">
        <v>203</v>
      </c>
      <c r="B35" s="17">
        <v>1039</v>
      </c>
      <c r="C35" s="56" t="s">
        <v>147</v>
      </c>
      <c r="D35" s="19">
        <v>44285317.280000009</v>
      </c>
      <c r="E35" s="19">
        <v>0</v>
      </c>
      <c r="F35" s="18">
        <v>11639841.280000009</v>
      </c>
      <c r="G35" s="18">
        <v>0</v>
      </c>
      <c r="H35" s="18">
        <v>14125311</v>
      </c>
      <c r="I35" s="18">
        <v>0</v>
      </c>
      <c r="J35" s="18">
        <v>18520165</v>
      </c>
      <c r="K35" s="18">
        <v>0</v>
      </c>
      <c r="L35" s="18">
        <v>0</v>
      </c>
      <c r="M35" s="18">
        <v>0</v>
      </c>
      <c r="N35" s="18">
        <v>47660545.25</v>
      </c>
      <c r="O35" s="18">
        <v>0</v>
      </c>
      <c r="P35" s="18">
        <v>50153643.320000008</v>
      </c>
      <c r="Q35" s="18">
        <v>0</v>
      </c>
      <c r="R35" s="18">
        <v>0</v>
      </c>
      <c r="S35" s="18">
        <v>0</v>
      </c>
      <c r="T35" s="18">
        <v>0</v>
      </c>
      <c r="U35" s="18">
        <v>0</v>
      </c>
      <c r="V35" s="18">
        <v>0</v>
      </c>
      <c r="W35" s="18">
        <v>0</v>
      </c>
      <c r="X35" s="18">
        <v>0</v>
      </c>
      <c r="Y35" s="18">
        <v>0</v>
      </c>
      <c r="Z35" s="18">
        <v>60464303.779999994</v>
      </c>
      <c r="AA35" s="18">
        <v>0</v>
      </c>
      <c r="AB35" s="18">
        <v>0</v>
      </c>
      <c r="AC35" s="18">
        <v>0</v>
      </c>
      <c r="AD35" s="18">
        <v>5663159.3500000006</v>
      </c>
      <c r="AE35" s="18">
        <v>0</v>
      </c>
      <c r="AF35" s="18">
        <v>0</v>
      </c>
      <c r="AG35" s="18">
        <v>0</v>
      </c>
      <c r="AH35" s="18">
        <v>0</v>
      </c>
      <c r="AI35" s="18">
        <v>0</v>
      </c>
      <c r="AJ35" s="18">
        <v>950281468.77999997</v>
      </c>
      <c r="AK35" s="18">
        <v>0</v>
      </c>
      <c r="AL35" s="18">
        <v>12107790</v>
      </c>
      <c r="AM35" s="18">
        <v>0</v>
      </c>
      <c r="AN35" s="18">
        <v>61393051.439999998</v>
      </c>
      <c r="AO35" s="18">
        <v>0</v>
      </c>
      <c r="AP35" s="18">
        <v>455886104.68999976</v>
      </c>
      <c r="AQ35" s="18">
        <v>0</v>
      </c>
      <c r="AR35" s="18">
        <v>9881181.7300000004</v>
      </c>
      <c r="AS35" s="18">
        <v>0</v>
      </c>
      <c r="AT35" s="18">
        <v>23379854</v>
      </c>
      <c r="AU35" s="18">
        <v>0</v>
      </c>
      <c r="AV35" s="18">
        <v>16618858.91</v>
      </c>
      <c r="AW35" s="18">
        <v>0</v>
      </c>
      <c r="AX35" s="18">
        <v>0</v>
      </c>
      <c r="AY35" s="18">
        <v>0</v>
      </c>
      <c r="AZ35" s="18">
        <v>0</v>
      </c>
      <c r="BA35" s="18">
        <v>0</v>
      </c>
      <c r="BB35" s="18">
        <v>1050227.22</v>
      </c>
      <c r="BC35" s="18">
        <v>0</v>
      </c>
      <c r="BD35" s="18">
        <v>3583034.5300000003</v>
      </c>
      <c r="BE35" s="18">
        <v>0</v>
      </c>
      <c r="BF35" s="18">
        <v>0</v>
      </c>
      <c r="BG35" s="18">
        <v>0</v>
      </c>
      <c r="BH35" s="18">
        <v>145001.95000000001</v>
      </c>
      <c r="BI35" s="18">
        <v>0</v>
      </c>
      <c r="BJ35" s="18">
        <v>0</v>
      </c>
      <c r="BK35" s="18">
        <v>0</v>
      </c>
      <c r="BL35" s="18">
        <v>0</v>
      </c>
      <c r="BM35" s="18">
        <v>0</v>
      </c>
      <c r="BN35" s="18">
        <v>0</v>
      </c>
      <c r="BO35" s="18">
        <v>0</v>
      </c>
      <c r="BP35" s="18">
        <v>4761593.2300000004</v>
      </c>
      <c r="BQ35" s="18">
        <v>0</v>
      </c>
      <c r="BR35" s="18">
        <v>249501.4</v>
      </c>
      <c r="BS35" s="18">
        <v>0</v>
      </c>
      <c r="BT35" s="18">
        <v>0</v>
      </c>
      <c r="BU35" s="18">
        <v>0</v>
      </c>
      <c r="BV35" s="18">
        <v>12583341.109999999</v>
      </c>
      <c r="BW35" s="18">
        <v>0</v>
      </c>
      <c r="BX35" s="18">
        <v>0</v>
      </c>
      <c r="BY35" s="18">
        <v>0</v>
      </c>
      <c r="BZ35" s="18">
        <v>0</v>
      </c>
      <c r="CA35" s="18">
        <v>0</v>
      </c>
      <c r="CB35" s="18">
        <v>133311.65</v>
      </c>
      <c r="CC35" s="18">
        <v>0</v>
      </c>
      <c r="CD35" s="18">
        <v>0</v>
      </c>
      <c r="CE35" s="18">
        <v>0</v>
      </c>
      <c r="CF35" s="18">
        <v>0</v>
      </c>
      <c r="CG35" s="18">
        <v>0</v>
      </c>
      <c r="CH35" s="18">
        <v>0</v>
      </c>
      <c r="CI35" s="18">
        <v>0</v>
      </c>
      <c r="CJ35" s="18">
        <v>88391091.090000004</v>
      </c>
      <c r="CK35" s="18">
        <v>0</v>
      </c>
      <c r="CL35" s="18">
        <v>5100971.67</v>
      </c>
      <c r="CM35" s="18">
        <v>0</v>
      </c>
      <c r="CN35" s="18">
        <v>0</v>
      </c>
      <c r="CO35" s="18">
        <v>0</v>
      </c>
      <c r="CP35" s="18">
        <v>0</v>
      </c>
      <c r="CQ35" s="18">
        <v>0</v>
      </c>
      <c r="CR35" s="18">
        <v>0</v>
      </c>
      <c r="CS35" s="18">
        <v>0</v>
      </c>
      <c r="CT35" s="18">
        <v>0</v>
      </c>
      <c r="CU35" s="18">
        <v>0</v>
      </c>
      <c r="CV35" s="18">
        <v>0</v>
      </c>
      <c r="CW35" s="18">
        <v>0</v>
      </c>
      <c r="CX35" s="18">
        <v>0</v>
      </c>
      <c r="CY35" s="18">
        <v>0</v>
      </c>
      <c r="CZ35" s="18">
        <v>0</v>
      </c>
      <c r="DA35" s="18">
        <v>0</v>
      </c>
      <c r="DB35" s="18">
        <v>0</v>
      </c>
      <c r="DC35" s="18">
        <v>0</v>
      </c>
      <c r="DD35" s="18">
        <v>12034297.040000001</v>
      </c>
      <c r="DE35" s="18">
        <v>0</v>
      </c>
      <c r="DF35" s="18">
        <v>0</v>
      </c>
      <c r="DG35" s="18">
        <v>0</v>
      </c>
      <c r="DH35" s="18">
        <v>0</v>
      </c>
      <c r="DI35" s="18">
        <v>0</v>
      </c>
      <c r="DJ35" s="18">
        <v>0</v>
      </c>
      <c r="DK35" s="18">
        <v>0</v>
      </c>
      <c r="DL35" s="18">
        <v>0</v>
      </c>
      <c r="DM35" s="18">
        <v>0</v>
      </c>
      <c r="DN35" s="18">
        <v>0</v>
      </c>
      <c r="DO35" s="18">
        <v>0</v>
      </c>
      <c r="DP35" s="18">
        <v>0</v>
      </c>
      <c r="DQ35" s="18">
        <v>0</v>
      </c>
      <c r="DR35" s="18">
        <v>0</v>
      </c>
      <c r="DS35" s="18">
        <v>0</v>
      </c>
      <c r="DT35" s="18">
        <v>0</v>
      </c>
      <c r="DU35" s="18">
        <v>0</v>
      </c>
      <c r="DV35" s="18">
        <v>0</v>
      </c>
      <c r="DW35" s="18">
        <v>0</v>
      </c>
      <c r="DX35" s="18">
        <v>0</v>
      </c>
      <c r="DY35" s="18">
        <v>0</v>
      </c>
      <c r="DZ35" s="18">
        <v>0</v>
      </c>
      <c r="EA35" s="18">
        <v>0</v>
      </c>
      <c r="EB35" s="18">
        <v>31087541.650000002</v>
      </c>
      <c r="EC35" s="18">
        <v>0</v>
      </c>
      <c r="ED35" s="18">
        <v>337941.32999999996</v>
      </c>
      <c r="EE35" s="18">
        <v>0</v>
      </c>
      <c r="EF35" s="18">
        <v>45501179.109999999</v>
      </c>
      <c r="EG35" s="18">
        <v>0</v>
      </c>
      <c r="EH35" s="18">
        <v>7834356.2999999998</v>
      </c>
      <c r="EI35" s="18">
        <v>0</v>
      </c>
      <c r="EJ35" s="18">
        <v>0</v>
      </c>
      <c r="EK35" s="18">
        <v>0</v>
      </c>
      <c r="EL35" s="18">
        <v>0</v>
      </c>
      <c r="EM35" s="18">
        <v>0</v>
      </c>
      <c r="EN35" s="18">
        <v>0</v>
      </c>
      <c r="EO35" s="18">
        <v>0</v>
      </c>
      <c r="EP35" s="18">
        <v>0</v>
      </c>
      <c r="EQ35" s="18">
        <v>0</v>
      </c>
      <c r="ER35" s="18">
        <v>0</v>
      </c>
      <c r="ES35" s="18">
        <v>0</v>
      </c>
      <c r="ET35" s="18">
        <v>0</v>
      </c>
      <c r="EU35" s="18">
        <v>0</v>
      </c>
      <c r="EV35" s="18">
        <v>0</v>
      </c>
      <c r="EW35" s="18">
        <v>0</v>
      </c>
      <c r="EX35" s="18">
        <v>0</v>
      </c>
      <c r="EY35" s="18">
        <v>0</v>
      </c>
      <c r="EZ35" s="18">
        <v>0</v>
      </c>
      <c r="FA35" s="18">
        <v>0</v>
      </c>
      <c r="FB35" s="18">
        <v>0</v>
      </c>
      <c r="FC35" s="18">
        <v>0</v>
      </c>
      <c r="FD35" s="18">
        <v>0</v>
      </c>
      <c r="FE35" s="18">
        <v>0</v>
      </c>
      <c r="FF35" s="18">
        <v>0</v>
      </c>
      <c r="FG35" s="18">
        <v>0</v>
      </c>
      <c r="FH35" s="18">
        <v>0</v>
      </c>
      <c r="FI35" s="18">
        <v>0</v>
      </c>
      <c r="FJ35" s="18">
        <v>0</v>
      </c>
      <c r="FK35" s="18">
        <v>0</v>
      </c>
      <c r="FL35" s="18">
        <v>0</v>
      </c>
      <c r="FM35" s="18">
        <v>0</v>
      </c>
      <c r="FN35" s="18">
        <v>0</v>
      </c>
      <c r="FO35" s="18">
        <v>0</v>
      </c>
      <c r="FP35" s="19">
        <v>477024422.90999973</v>
      </c>
      <c r="FQ35" s="19">
        <v>0</v>
      </c>
      <c r="FR35" s="18">
        <v>0</v>
      </c>
      <c r="FS35" s="18">
        <v>0</v>
      </c>
      <c r="FT35" s="18">
        <v>10162431.069999998</v>
      </c>
      <c r="FU35" s="18">
        <v>0</v>
      </c>
      <c r="FV35" s="19">
        <v>466861991.83999974</v>
      </c>
      <c r="FW35" s="19">
        <v>0</v>
      </c>
      <c r="FX35" s="18">
        <v>0</v>
      </c>
      <c r="FY35" s="18">
        <v>0</v>
      </c>
      <c r="FZ35" s="18">
        <v>466861991.83999974</v>
      </c>
      <c r="GA35" s="18">
        <v>0</v>
      </c>
      <c r="GB35" s="19">
        <v>0</v>
      </c>
      <c r="GC35" s="19">
        <v>0</v>
      </c>
      <c r="GD35" s="18">
        <v>0</v>
      </c>
      <c r="GE35" s="18">
        <v>0</v>
      </c>
      <c r="GF35" s="18">
        <v>0</v>
      </c>
      <c r="GG35" s="18">
        <v>0</v>
      </c>
      <c r="GH35" s="18">
        <v>44761468.369999997</v>
      </c>
      <c r="GI35" s="18">
        <v>0</v>
      </c>
      <c r="GJ35" s="18">
        <v>0</v>
      </c>
      <c r="GK35" s="18">
        <v>0</v>
      </c>
      <c r="GL35" s="18">
        <v>0</v>
      </c>
      <c r="GM35" s="18">
        <v>0</v>
      </c>
      <c r="GN35" s="18">
        <v>0</v>
      </c>
      <c r="GO35" s="18">
        <v>0</v>
      </c>
      <c r="GP35" s="18">
        <v>0</v>
      </c>
      <c r="GQ35" s="18">
        <v>0</v>
      </c>
      <c r="GR35" s="18">
        <v>0</v>
      </c>
      <c r="GS35" s="18">
        <v>0</v>
      </c>
      <c r="GT35" s="18">
        <v>0</v>
      </c>
      <c r="GU35" s="18">
        <v>0</v>
      </c>
      <c r="GV35" s="18">
        <v>0</v>
      </c>
      <c r="GW35" s="18">
        <v>0</v>
      </c>
      <c r="GX35" s="18">
        <v>0</v>
      </c>
      <c r="GY35" s="18">
        <v>0</v>
      </c>
      <c r="GZ35" s="18">
        <v>0</v>
      </c>
      <c r="HA35" s="18">
        <v>0</v>
      </c>
      <c r="HB35" s="19">
        <v>0</v>
      </c>
      <c r="HC35" s="19">
        <v>0</v>
      </c>
      <c r="HD35" s="18">
        <v>0</v>
      </c>
      <c r="HE35" s="18">
        <v>0</v>
      </c>
      <c r="HF35" s="18">
        <v>0</v>
      </c>
      <c r="HG35" s="18">
        <v>0</v>
      </c>
      <c r="HH35" s="19">
        <v>0</v>
      </c>
      <c r="HI35" s="19">
        <v>0</v>
      </c>
      <c r="HJ35" s="18">
        <v>0</v>
      </c>
      <c r="HK35" s="18">
        <v>0</v>
      </c>
      <c r="HL35" s="18">
        <v>0</v>
      </c>
      <c r="HM35" s="18">
        <v>0</v>
      </c>
      <c r="HN35" s="19">
        <v>0</v>
      </c>
      <c r="HO35" s="19">
        <v>0</v>
      </c>
      <c r="HP35" s="18">
        <v>0</v>
      </c>
      <c r="HQ35" s="18">
        <v>0</v>
      </c>
      <c r="HR35" s="18">
        <v>0</v>
      </c>
      <c r="HS35" s="18">
        <v>0</v>
      </c>
      <c r="HT35" s="18">
        <v>0</v>
      </c>
      <c r="HU35" s="18">
        <v>0</v>
      </c>
      <c r="HV35" s="18">
        <v>2472354559.0899997</v>
      </c>
      <c r="HW35" s="18">
        <v>0</v>
      </c>
      <c r="HX35" s="19">
        <v>2472354559.0899997</v>
      </c>
    </row>
    <row r="36" spans="1:232" ht="12.75" customHeight="1">
      <c r="A36" s="55" t="s">
        <v>205</v>
      </c>
      <c r="B36" s="17">
        <v>1040</v>
      </c>
      <c r="C36" s="56" t="s">
        <v>147</v>
      </c>
      <c r="D36" s="19">
        <v>0</v>
      </c>
      <c r="E36" s="19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  <c r="R36" s="18">
        <v>0</v>
      </c>
      <c r="S36" s="18">
        <v>0</v>
      </c>
      <c r="T36" s="18">
        <v>0</v>
      </c>
      <c r="U36" s="18">
        <v>0</v>
      </c>
      <c r="V36" s="18">
        <v>0</v>
      </c>
      <c r="W36" s="18">
        <v>0</v>
      </c>
      <c r="X36" s="18">
        <v>0</v>
      </c>
      <c r="Y36" s="18">
        <v>0</v>
      </c>
      <c r="Z36" s="18">
        <v>0</v>
      </c>
      <c r="AA36" s="18">
        <v>0</v>
      </c>
      <c r="AB36" s="18">
        <v>0</v>
      </c>
      <c r="AC36" s="18">
        <v>0</v>
      </c>
      <c r="AD36" s="18">
        <v>607023697.42999995</v>
      </c>
      <c r="AE36" s="18">
        <v>707024979.61000001</v>
      </c>
      <c r="AF36" s="18">
        <v>0</v>
      </c>
      <c r="AG36" s="18">
        <v>0</v>
      </c>
      <c r="AH36" s="18">
        <v>0</v>
      </c>
      <c r="AI36" s="18">
        <v>0</v>
      </c>
      <c r="AJ36" s="18">
        <v>0</v>
      </c>
      <c r="AK36" s="18">
        <v>0</v>
      </c>
      <c r="AL36" s="18">
        <v>0</v>
      </c>
      <c r="AM36" s="18">
        <v>0</v>
      </c>
      <c r="AN36" s="18">
        <v>0</v>
      </c>
      <c r="AO36" s="18">
        <v>0</v>
      </c>
      <c r="AP36" s="18">
        <v>0</v>
      </c>
      <c r="AQ36" s="18">
        <v>0</v>
      </c>
      <c r="AR36" s="18">
        <v>0</v>
      </c>
      <c r="AS36" s="18">
        <v>0</v>
      </c>
      <c r="AT36" s="18">
        <v>0</v>
      </c>
      <c r="AU36" s="18">
        <v>0</v>
      </c>
      <c r="AV36" s="18">
        <v>22173034.390000001</v>
      </c>
      <c r="AW36" s="18">
        <v>0</v>
      </c>
      <c r="AX36" s="18">
        <v>0</v>
      </c>
      <c r="AY36" s="18">
        <v>0</v>
      </c>
      <c r="AZ36" s="18">
        <v>0</v>
      </c>
      <c r="BA36" s="18">
        <v>0</v>
      </c>
      <c r="BB36" s="18">
        <v>0</v>
      </c>
      <c r="BC36" s="18">
        <v>0</v>
      </c>
      <c r="BD36" s="18">
        <v>0</v>
      </c>
      <c r="BE36" s="18">
        <v>0</v>
      </c>
      <c r="BF36" s="18">
        <v>0</v>
      </c>
      <c r="BG36" s="18">
        <v>0</v>
      </c>
      <c r="BH36" s="18">
        <v>0</v>
      </c>
      <c r="BI36" s="18">
        <v>0</v>
      </c>
      <c r="BJ36" s="18">
        <v>0</v>
      </c>
      <c r="BK36" s="18">
        <v>0</v>
      </c>
      <c r="BL36" s="18">
        <v>0</v>
      </c>
      <c r="BM36" s="18">
        <v>0</v>
      </c>
      <c r="BN36" s="18">
        <v>0</v>
      </c>
      <c r="BO36" s="18">
        <v>0</v>
      </c>
      <c r="BP36" s="18">
        <v>879715.05</v>
      </c>
      <c r="BQ36" s="18">
        <v>0</v>
      </c>
      <c r="BR36" s="18">
        <v>0</v>
      </c>
      <c r="BS36" s="18">
        <v>0</v>
      </c>
      <c r="BT36" s="18">
        <v>0</v>
      </c>
      <c r="BU36" s="18">
        <v>0</v>
      </c>
      <c r="BV36" s="18">
        <v>0</v>
      </c>
      <c r="BW36" s="18">
        <v>0</v>
      </c>
      <c r="BX36" s="18">
        <v>0</v>
      </c>
      <c r="BY36" s="18">
        <v>0</v>
      </c>
      <c r="BZ36" s="18">
        <v>500652365.51999992</v>
      </c>
      <c r="CA36" s="18">
        <v>866053707.79999983</v>
      </c>
      <c r="CB36" s="18">
        <v>0</v>
      </c>
      <c r="CC36" s="18">
        <v>0</v>
      </c>
      <c r="CD36" s="18">
        <v>0</v>
      </c>
      <c r="CE36" s="18">
        <v>0</v>
      </c>
      <c r="CF36" s="18">
        <v>0</v>
      </c>
      <c r="CG36" s="18">
        <v>0</v>
      </c>
      <c r="CH36" s="18">
        <v>0</v>
      </c>
      <c r="CI36" s="18">
        <v>0</v>
      </c>
      <c r="CJ36" s="18">
        <v>0</v>
      </c>
      <c r="CK36" s="18">
        <v>0</v>
      </c>
      <c r="CL36" s="18">
        <v>0</v>
      </c>
      <c r="CM36" s="18">
        <v>0</v>
      </c>
      <c r="CN36" s="18">
        <v>0</v>
      </c>
      <c r="CO36" s="18">
        <v>0</v>
      </c>
      <c r="CP36" s="18">
        <v>0</v>
      </c>
      <c r="CQ36" s="18">
        <v>0</v>
      </c>
      <c r="CR36" s="18">
        <v>0</v>
      </c>
      <c r="CS36" s="18">
        <v>0</v>
      </c>
      <c r="CT36" s="18">
        <v>0</v>
      </c>
      <c r="CU36" s="18">
        <v>0</v>
      </c>
      <c r="CV36" s="18">
        <v>0</v>
      </c>
      <c r="CW36" s="18">
        <v>0</v>
      </c>
      <c r="CX36" s="18">
        <v>0</v>
      </c>
      <c r="CY36" s="18">
        <v>0</v>
      </c>
      <c r="CZ36" s="18">
        <v>0</v>
      </c>
      <c r="DA36" s="18">
        <v>0</v>
      </c>
      <c r="DB36" s="18">
        <v>0</v>
      </c>
      <c r="DC36" s="18">
        <v>0</v>
      </c>
      <c r="DD36" s="18">
        <v>0</v>
      </c>
      <c r="DE36" s="18">
        <v>0</v>
      </c>
      <c r="DF36" s="18">
        <v>0</v>
      </c>
      <c r="DG36" s="18">
        <v>0</v>
      </c>
      <c r="DH36" s="18">
        <v>0</v>
      </c>
      <c r="DI36" s="18">
        <v>0</v>
      </c>
      <c r="DJ36" s="18">
        <v>0</v>
      </c>
      <c r="DK36" s="18">
        <v>0</v>
      </c>
      <c r="DL36" s="18">
        <v>0</v>
      </c>
      <c r="DM36" s="18">
        <v>0</v>
      </c>
      <c r="DN36" s="18">
        <v>0</v>
      </c>
      <c r="DO36" s="18">
        <v>0</v>
      </c>
      <c r="DP36" s="18">
        <v>0</v>
      </c>
      <c r="DQ36" s="18">
        <v>0</v>
      </c>
      <c r="DR36" s="18">
        <v>0</v>
      </c>
      <c r="DS36" s="18">
        <v>0</v>
      </c>
      <c r="DT36" s="18">
        <v>0</v>
      </c>
      <c r="DU36" s="18">
        <v>0</v>
      </c>
      <c r="DV36" s="18">
        <v>0</v>
      </c>
      <c r="DW36" s="18">
        <v>0</v>
      </c>
      <c r="DX36" s="18">
        <v>0</v>
      </c>
      <c r="DY36" s="18">
        <v>0</v>
      </c>
      <c r="DZ36" s="18">
        <v>0</v>
      </c>
      <c r="EA36" s="18">
        <v>0</v>
      </c>
      <c r="EB36" s="18">
        <v>0</v>
      </c>
      <c r="EC36" s="18">
        <v>0</v>
      </c>
      <c r="ED36" s="18">
        <v>0</v>
      </c>
      <c r="EE36" s="18">
        <v>0</v>
      </c>
      <c r="EF36" s="18">
        <v>0</v>
      </c>
      <c r="EG36" s="18">
        <v>0</v>
      </c>
      <c r="EH36" s="18">
        <v>0</v>
      </c>
      <c r="EI36" s="18">
        <v>0</v>
      </c>
      <c r="EJ36" s="18">
        <v>0</v>
      </c>
      <c r="EK36" s="18">
        <v>0</v>
      </c>
      <c r="EL36" s="18">
        <v>0</v>
      </c>
      <c r="EM36" s="18">
        <v>0</v>
      </c>
      <c r="EN36" s="18">
        <v>0</v>
      </c>
      <c r="EO36" s="18">
        <v>0</v>
      </c>
      <c r="EP36" s="18">
        <v>0</v>
      </c>
      <c r="EQ36" s="18">
        <v>0</v>
      </c>
      <c r="ER36" s="18">
        <v>0</v>
      </c>
      <c r="ES36" s="18">
        <v>0</v>
      </c>
      <c r="ET36" s="18">
        <v>0</v>
      </c>
      <c r="EU36" s="18">
        <v>0</v>
      </c>
      <c r="EV36" s="18">
        <v>0</v>
      </c>
      <c r="EW36" s="18">
        <v>0</v>
      </c>
      <c r="EX36" s="18">
        <v>0</v>
      </c>
      <c r="EY36" s="18">
        <v>0</v>
      </c>
      <c r="EZ36" s="18">
        <v>0</v>
      </c>
      <c r="FA36" s="18">
        <v>0</v>
      </c>
      <c r="FB36" s="18">
        <v>0</v>
      </c>
      <c r="FC36" s="18">
        <v>0</v>
      </c>
      <c r="FD36" s="18">
        <v>0</v>
      </c>
      <c r="FE36" s="18">
        <v>0</v>
      </c>
      <c r="FF36" s="18">
        <v>0</v>
      </c>
      <c r="FG36" s="18">
        <v>0</v>
      </c>
      <c r="FH36" s="18">
        <v>0</v>
      </c>
      <c r="FI36" s="18">
        <v>0</v>
      </c>
      <c r="FJ36" s="18">
        <v>0</v>
      </c>
      <c r="FK36" s="18">
        <v>0</v>
      </c>
      <c r="FL36" s="18">
        <v>0</v>
      </c>
      <c r="FM36" s="18">
        <v>0</v>
      </c>
      <c r="FN36" s="18">
        <v>0</v>
      </c>
      <c r="FO36" s="18">
        <v>0</v>
      </c>
      <c r="FP36" s="19">
        <v>0</v>
      </c>
      <c r="FQ36" s="19">
        <v>0</v>
      </c>
      <c r="FR36" s="18">
        <v>0</v>
      </c>
      <c r="FS36" s="18">
        <v>0</v>
      </c>
      <c r="FT36" s="18">
        <v>0</v>
      </c>
      <c r="FU36" s="18">
        <v>0</v>
      </c>
      <c r="FV36" s="19">
        <v>0</v>
      </c>
      <c r="FW36" s="19">
        <v>0</v>
      </c>
      <c r="FX36" s="18">
        <v>0</v>
      </c>
      <c r="FY36" s="18">
        <v>0</v>
      </c>
      <c r="FZ36" s="18">
        <v>0</v>
      </c>
      <c r="GA36" s="18">
        <v>0</v>
      </c>
      <c r="GB36" s="19">
        <v>0</v>
      </c>
      <c r="GC36" s="19">
        <v>0</v>
      </c>
      <c r="GD36" s="18">
        <v>0</v>
      </c>
      <c r="GE36" s="18">
        <v>0</v>
      </c>
      <c r="GF36" s="18">
        <v>0</v>
      </c>
      <c r="GG36" s="18">
        <v>0</v>
      </c>
      <c r="GH36" s="18">
        <v>0</v>
      </c>
      <c r="GI36" s="18">
        <v>0</v>
      </c>
      <c r="GJ36" s="18">
        <v>0</v>
      </c>
      <c r="GK36" s="18">
        <v>0</v>
      </c>
      <c r="GL36" s="18">
        <v>0</v>
      </c>
      <c r="GM36" s="18">
        <v>0</v>
      </c>
      <c r="GN36" s="18">
        <v>0</v>
      </c>
      <c r="GO36" s="18">
        <v>0</v>
      </c>
      <c r="GP36" s="18">
        <v>0</v>
      </c>
      <c r="GQ36" s="18">
        <v>0</v>
      </c>
      <c r="GR36" s="18">
        <v>0</v>
      </c>
      <c r="GS36" s="18">
        <v>0</v>
      </c>
      <c r="GT36" s="18">
        <v>0</v>
      </c>
      <c r="GU36" s="18">
        <v>0</v>
      </c>
      <c r="GV36" s="18">
        <v>0</v>
      </c>
      <c r="GW36" s="18">
        <v>0</v>
      </c>
      <c r="GX36" s="18">
        <v>0</v>
      </c>
      <c r="GY36" s="18">
        <v>0</v>
      </c>
      <c r="GZ36" s="18">
        <v>0</v>
      </c>
      <c r="HA36" s="18">
        <v>0</v>
      </c>
      <c r="HB36" s="19">
        <v>0</v>
      </c>
      <c r="HC36" s="19">
        <v>0</v>
      </c>
      <c r="HD36" s="18">
        <v>0</v>
      </c>
      <c r="HE36" s="18">
        <v>0</v>
      </c>
      <c r="HF36" s="18">
        <v>0</v>
      </c>
      <c r="HG36" s="18">
        <v>0</v>
      </c>
      <c r="HH36" s="19">
        <v>0</v>
      </c>
      <c r="HI36" s="19">
        <v>0</v>
      </c>
      <c r="HJ36" s="18">
        <v>0</v>
      </c>
      <c r="HK36" s="18">
        <v>0</v>
      </c>
      <c r="HL36" s="18">
        <v>0</v>
      </c>
      <c r="HM36" s="18">
        <v>0</v>
      </c>
      <c r="HN36" s="19">
        <v>0</v>
      </c>
      <c r="HO36" s="19">
        <v>0</v>
      </c>
      <c r="HP36" s="18">
        <v>0</v>
      </c>
      <c r="HQ36" s="18">
        <v>0</v>
      </c>
      <c r="HR36" s="18">
        <v>0</v>
      </c>
      <c r="HS36" s="18">
        <v>0</v>
      </c>
      <c r="HT36" s="18">
        <v>0</v>
      </c>
      <c r="HU36" s="18">
        <v>0</v>
      </c>
      <c r="HV36" s="18">
        <v>1130728812.3899999</v>
      </c>
      <c r="HW36" s="18">
        <v>1573078687.4099998</v>
      </c>
      <c r="HX36" s="19">
        <v>2703807499.7999997</v>
      </c>
    </row>
    <row r="37" spans="1:232" ht="12.75" customHeight="1">
      <c r="A37" s="55" t="s">
        <v>207</v>
      </c>
      <c r="B37" s="17">
        <v>1043</v>
      </c>
      <c r="C37" s="56" t="s">
        <v>147</v>
      </c>
      <c r="D37" s="19">
        <v>2815300882.5798407</v>
      </c>
      <c r="E37" s="19">
        <v>24185087.759999938</v>
      </c>
      <c r="F37" s="18">
        <v>190637335.01993901</v>
      </c>
      <c r="G37" s="18">
        <v>6051443.7199999401</v>
      </c>
      <c r="H37" s="18">
        <v>1845870313.4699001</v>
      </c>
      <c r="I37" s="18">
        <v>16061091.75</v>
      </c>
      <c r="J37" s="18">
        <v>778793234.09000206</v>
      </c>
      <c r="K37" s="18">
        <v>2072552.29</v>
      </c>
      <c r="L37" s="18">
        <v>6386683</v>
      </c>
      <c r="M37" s="18">
        <v>40065.449999999997</v>
      </c>
      <c r="N37" s="18">
        <v>73118627.359999999</v>
      </c>
      <c r="O37" s="18">
        <v>0</v>
      </c>
      <c r="P37" s="18">
        <v>0</v>
      </c>
      <c r="Q37" s="18">
        <v>0</v>
      </c>
      <c r="R37" s="18">
        <v>0</v>
      </c>
      <c r="S37" s="18">
        <v>0</v>
      </c>
      <c r="T37" s="18">
        <v>0</v>
      </c>
      <c r="U37" s="18">
        <v>0</v>
      </c>
      <c r="V37" s="18">
        <v>0</v>
      </c>
      <c r="W37" s="18">
        <v>0</v>
      </c>
      <c r="X37" s="18">
        <v>0</v>
      </c>
      <c r="Y37" s="18">
        <v>0</v>
      </c>
      <c r="Z37" s="18">
        <v>220828233.72</v>
      </c>
      <c r="AA37" s="18">
        <v>1826344.98</v>
      </c>
      <c r="AB37" s="18">
        <v>1095784.7</v>
      </c>
      <c r="AC37" s="18">
        <v>42250</v>
      </c>
      <c r="AD37" s="18">
        <v>22415317.940000001</v>
      </c>
      <c r="AE37" s="18">
        <v>78493.05</v>
      </c>
      <c r="AF37" s="18">
        <v>0</v>
      </c>
      <c r="AG37" s="18">
        <v>0</v>
      </c>
      <c r="AH37" s="18">
        <v>0</v>
      </c>
      <c r="AI37" s="18">
        <v>0</v>
      </c>
      <c r="AJ37" s="18">
        <v>9610554099.5199986</v>
      </c>
      <c r="AK37" s="18">
        <v>7827579.7999999998</v>
      </c>
      <c r="AL37" s="18">
        <v>0</v>
      </c>
      <c r="AM37" s="18">
        <v>0</v>
      </c>
      <c r="AN37" s="18">
        <v>352079495.06999999</v>
      </c>
      <c r="AO37" s="18">
        <v>1700</v>
      </c>
      <c r="AP37" s="18">
        <v>3178639734.9200001</v>
      </c>
      <c r="AQ37" s="18">
        <v>36104473.469999999</v>
      </c>
      <c r="AR37" s="18">
        <v>10800</v>
      </c>
      <c r="AS37" s="18">
        <v>0</v>
      </c>
      <c r="AT37" s="18">
        <v>101599402.52999999</v>
      </c>
      <c r="AU37" s="18">
        <v>1007767.71</v>
      </c>
      <c r="AV37" s="18">
        <v>270235098.69</v>
      </c>
      <c r="AW37" s="18">
        <v>795637.18</v>
      </c>
      <c r="AX37" s="18">
        <v>0</v>
      </c>
      <c r="AY37" s="18">
        <v>0</v>
      </c>
      <c r="AZ37" s="18">
        <v>0</v>
      </c>
      <c r="BA37" s="18">
        <v>0</v>
      </c>
      <c r="BB37" s="18">
        <v>11988340.199999999</v>
      </c>
      <c r="BC37" s="18">
        <v>356812.88</v>
      </c>
      <c r="BD37" s="18">
        <v>43300656.730000004</v>
      </c>
      <c r="BE37" s="18">
        <v>1684193.71</v>
      </c>
      <c r="BF37" s="18">
        <v>6584040</v>
      </c>
      <c r="BG37" s="18">
        <v>0</v>
      </c>
      <c r="BH37" s="18">
        <v>11033913.939999999</v>
      </c>
      <c r="BI37" s="18">
        <v>0</v>
      </c>
      <c r="BJ37" s="18">
        <v>0</v>
      </c>
      <c r="BK37" s="18">
        <v>0</v>
      </c>
      <c r="BL37" s="18">
        <v>0</v>
      </c>
      <c r="BM37" s="18">
        <v>0</v>
      </c>
      <c r="BN37" s="18">
        <v>0</v>
      </c>
      <c r="BO37" s="18">
        <v>0</v>
      </c>
      <c r="BP37" s="18">
        <v>3687788.03</v>
      </c>
      <c r="BQ37" s="18">
        <v>0</v>
      </c>
      <c r="BR37" s="18">
        <v>1409669.66</v>
      </c>
      <c r="BS37" s="18">
        <v>0</v>
      </c>
      <c r="BT37" s="18">
        <v>0</v>
      </c>
      <c r="BU37" s="18">
        <v>0</v>
      </c>
      <c r="BV37" s="18">
        <v>310042937.60000002</v>
      </c>
      <c r="BW37" s="18">
        <v>187519.7</v>
      </c>
      <c r="BX37" s="18">
        <v>0</v>
      </c>
      <c r="BY37" s="18">
        <v>0</v>
      </c>
      <c r="BZ37" s="18">
        <v>0</v>
      </c>
      <c r="CA37" s="18">
        <v>0</v>
      </c>
      <c r="CB37" s="18">
        <v>13907770.68</v>
      </c>
      <c r="CC37" s="18">
        <v>748.92</v>
      </c>
      <c r="CD37" s="18">
        <v>0</v>
      </c>
      <c r="CE37" s="18">
        <v>0</v>
      </c>
      <c r="CF37" s="18">
        <v>0</v>
      </c>
      <c r="CG37" s="18">
        <v>0</v>
      </c>
      <c r="CH37" s="18">
        <v>0</v>
      </c>
      <c r="CI37" s="18">
        <v>0</v>
      </c>
      <c r="CJ37" s="18">
        <v>0</v>
      </c>
      <c r="CK37" s="18">
        <v>0</v>
      </c>
      <c r="CL37" s="18">
        <v>0</v>
      </c>
      <c r="CM37" s="18">
        <v>0</v>
      </c>
      <c r="CN37" s="18">
        <v>0</v>
      </c>
      <c r="CO37" s="18">
        <v>0</v>
      </c>
      <c r="CP37" s="18">
        <v>0</v>
      </c>
      <c r="CQ37" s="18">
        <v>0</v>
      </c>
      <c r="CR37" s="18">
        <v>0</v>
      </c>
      <c r="CS37" s="18">
        <v>0</v>
      </c>
      <c r="CT37" s="18">
        <v>0</v>
      </c>
      <c r="CU37" s="18">
        <v>0</v>
      </c>
      <c r="CV37" s="18">
        <v>0</v>
      </c>
      <c r="CW37" s="18">
        <v>0</v>
      </c>
      <c r="CX37" s="18">
        <v>0</v>
      </c>
      <c r="CY37" s="18">
        <v>0</v>
      </c>
      <c r="CZ37" s="18">
        <v>0</v>
      </c>
      <c r="DA37" s="18">
        <v>0</v>
      </c>
      <c r="DB37" s="18">
        <v>0</v>
      </c>
      <c r="DC37" s="18">
        <v>0</v>
      </c>
      <c r="DD37" s="18">
        <v>491178472.98000002</v>
      </c>
      <c r="DE37" s="18">
        <v>11819589.289999999</v>
      </c>
      <c r="DF37" s="18">
        <v>-3166.2</v>
      </c>
      <c r="DG37" s="18">
        <v>0</v>
      </c>
      <c r="DH37" s="18">
        <v>0</v>
      </c>
      <c r="DI37" s="18">
        <v>0</v>
      </c>
      <c r="DJ37" s="18">
        <v>0</v>
      </c>
      <c r="DK37" s="18">
        <v>0</v>
      </c>
      <c r="DL37" s="18">
        <v>0</v>
      </c>
      <c r="DM37" s="18">
        <v>0</v>
      </c>
      <c r="DN37" s="18">
        <v>0</v>
      </c>
      <c r="DO37" s="18">
        <v>0</v>
      </c>
      <c r="DP37" s="18">
        <v>0</v>
      </c>
      <c r="DQ37" s="18">
        <v>0</v>
      </c>
      <c r="DR37" s="18">
        <v>948242.98</v>
      </c>
      <c r="DS37" s="18">
        <v>0</v>
      </c>
      <c r="DT37" s="18">
        <v>0</v>
      </c>
      <c r="DU37" s="18">
        <v>0</v>
      </c>
      <c r="DV37" s="18">
        <v>0</v>
      </c>
      <c r="DW37" s="18">
        <v>0</v>
      </c>
      <c r="DX37" s="18">
        <v>24084584.079999998</v>
      </c>
      <c r="DY37" s="18">
        <v>107873.57</v>
      </c>
      <c r="DZ37" s="18">
        <v>0</v>
      </c>
      <c r="EA37" s="18">
        <v>0</v>
      </c>
      <c r="EB37" s="18">
        <v>883086667.67000008</v>
      </c>
      <c r="EC37" s="18">
        <v>897275.24</v>
      </c>
      <c r="ED37" s="18">
        <v>13762130.800000001</v>
      </c>
      <c r="EE37" s="18">
        <v>0</v>
      </c>
      <c r="EF37" s="18">
        <v>26658292.599999998</v>
      </c>
      <c r="EG37" s="18">
        <v>283466.21000000002</v>
      </c>
      <c r="EH37" s="18">
        <v>146226359</v>
      </c>
      <c r="EI37" s="18">
        <v>1907857.61</v>
      </c>
      <c r="EJ37" s="18">
        <v>0</v>
      </c>
      <c r="EK37" s="18">
        <v>0</v>
      </c>
      <c r="EL37" s="18">
        <v>0</v>
      </c>
      <c r="EM37" s="18">
        <v>0</v>
      </c>
      <c r="EN37" s="18">
        <v>138668684.13999999</v>
      </c>
      <c r="EO37" s="18">
        <v>89042.880000000005</v>
      </c>
      <c r="EP37" s="18">
        <v>0</v>
      </c>
      <c r="EQ37" s="18">
        <v>0</v>
      </c>
      <c r="ER37" s="18">
        <v>0</v>
      </c>
      <c r="ES37" s="18">
        <v>0</v>
      </c>
      <c r="ET37" s="18">
        <v>0</v>
      </c>
      <c r="EU37" s="18">
        <v>0</v>
      </c>
      <c r="EV37" s="18">
        <v>0</v>
      </c>
      <c r="EW37" s="18">
        <v>0</v>
      </c>
      <c r="EX37" s="18">
        <v>440312.78</v>
      </c>
      <c r="EY37" s="18">
        <v>0</v>
      </c>
      <c r="EZ37" s="18">
        <v>66046250.32</v>
      </c>
      <c r="FA37" s="18">
        <v>0</v>
      </c>
      <c r="FB37" s="18">
        <v>0</v>
      </c>
      <c r="FC37" s="18">
        <v>0</v>
      </c>
      <c r="FD37" s="18">
        <v>157642.04999999999</v>
      </c>
      <c r="FE37" s="18">
        <v>0</v>
      </c>
      <c r="FF37" s="18">
        <v>7327653.3300000001</v>
      </c>
      <c r="FG37" s="18">
        <v>0</v>
      </c>
      <c r="FH37" s="18">
        <v>0</v>
      </c>
      <c r="FI37" s="18">
        <v>0</v>
      </c>
      <c r="FJ37" s="18">
        <v>0</v>
      </c>
      <c r="FK37" s="18">
        <v>0</v>
      </c>
      <c r="FL37" s="18">
        <v>0</v>
      </c>
      <c r="FM37" s="18">
        <v>0</v>
      </c>
      <c r="FN37" s="18">
        <v>0</v>
      </c>
      <c r="FO37" s="18">
        <v>0</v>
      </c>
      <c r="FP37" s="19">
        <v>729298289.03007793</v>
      </c>
      <c r="FQ37" s="19">
        <v>4558670.6500000004</v>
      </c>
      <c r="FR37" s="18">
        <v>10932.05</v>
      </c>
      <c r="FS37" s="18">
        <v>0</v>
      </c>
      <c r="FT37" s="18">
        <v>0</v>
      </c>
      <c r="FU37" s="18">
        <v>0</v>
      </c>
      <c r="FV37" s="19">
        <v>184753983.59</v>
      </c>
      <c r="FW37" s="19">
        <v>0</v>
      </c>
      <c r="FX37" s="18">
        <v>16127677.08</v>
      </c>
      <c r="FY37" s="18">
        <v>0</v>
      </c>
      <c r="FZ37" s="18">
        <v>168626306.50999999</v>
      </c>
      <c r="GA37" s="18">
        <v>0</v>
      </c>
      <c r="GB37" s="19">
        <v>544533373.39007795</v>
      </c>
      <c r="GC37" s="19">
        <v>4558670.6500000004</v>
      </c>
      <c r="GD37" s="18">
        <v>0</v>
      </c>
      <c r="GE37" s="18">
        <v>0</v>
      </c>
      <c r="GF37" s="18">
        <v>544533373.39007795</v>
      </c>
      <c r="GG37" s="18">
        <v>4558670.6500000004</v>
      </c>
      <c r="GH37" s="18">
        <v>13764558</v>
      </c>
      <c r="GI37" s="18">
        <v>0</v>
      </c>
      <c r="GJ37" s="18">
        <v>0</v>
      </c>
      <c r="GK37" s="18">
        <v>0</v>
      </c>
      <c r="GL37" s="18">
        <v>0</v>
      </c>
      <c r="GM37" s="18">
        <v>0</v>
      </c>
      <c r="GN37" s="18">
        <v>0</v>
      </c>
      <c r="GO37" s="18">
        <v>0</v>
      </c>
      <c r="GP37" s="18">
        <v>0</v>
      </c>
      <c r="GQ37" s="18">
        <v>0</v>
      </c>
      <c r="GR37" s="18">
        <v>0</v>
      </c>
      <c r="GS37" s="18">
        <v>0</v>
      </c>
      <c r="GT37" s="18">
        <v>0</v>
      </c>
      <c r="GU37" s="18">
        <v>0</v>
      </c>
      <c r="GV37" s="18">
        <v>0</v>
      </c>
      <c r="GW37" s="18">
        <v>0</v>
      </c>
      <c r="GX37" s="18">
        <v>0</v>
      </c>
      <c r="GY37" s="18">
        <v>0</v>
      </c>
      <c r="GZ37" s="18">
        <v>0</v>
      </c>
      <c r="HA37" s="18">
        <v>0</v>
      </c>
      <c r="HB37" s="19">
        <v>0</v>
      </c>
      <c r="HC37" s="19">
        <v>0</v>
      </c>
      <c r="HD37" s="18">
        <v>0</v>
      </c>
      <c r="HE37" s="18">
        <v>0</v>
      </c>
      <c r="HF37" s="18">
        <v>0</v>
      </c>
      <c r="HG37" s="18">
        <v>0</v>
      </c>
      <c r="HH37" s="19">
        <v>0</v>
      </c>
      <c r="HI37" s="19">
        <v>0</v>
      </c>
      <c r="HJ37" s="18">
        <v>0</v>
      </c>
      <c r="HK37" s="18">
        <v>0</v>
      </c>
      <c r="HL37" s="18">
        <v>0</v>
      </c>
      <c r="HM37" s="18">
        <v>0</v>
      </c>
      <c r="HN37" s="19">
        <v>0</v>
      </c>
      <c r="HO37" s="19">
        <v>0</v>
      </c>
      <c r="HP37" s="18">
        <v>0</v>
      </c>
      <c r="HQ37" s="18">
        <v>0</v>
      </c>
      <c r="HR37" s="18">
        <v>0</v>
      </c>
      <c r="HS37" s="18">
        <v>0</v>
      </c>
      <c r="HT37" s="18">
        <v>0</v>
      </c>
      <c r="HU37" s="18">
        <v>0</v>
      </c>
      <c r="HV37" s="18">
        <v>19595864250.429916</v>
      </c>
      <c r="HW37" s="18">
        <v>93802450.059999898</v>
      </c>
      <c r="HX37" s="19">
        <v>19689666700.489918</v>
      </c>
    </row>
    <row r="38" spans="1:232" ht="12.75" customHeight="1">
      <c r="A38" s="55" t="s">
        <v>209</v>
      </c>
      <c r="B38" s="17">
        <v>1044</v>
      </c>
      <c r="C38" s="56" t="s">
        <v>147</v>
      </c>
      <c r="D38" s="19">
        <v>277267916.25999999</v>
      </c>
      <c r="E38" s="19">
        <v>0</v>
      </c>
      <c r="F38" s="18">
        <v>240088350.95999998</v>
      </c>
      <c r="G38" s="18">
        <v>0</v>
      </c>
      <c r="H38" s="18">
        <v>37179565.299999997</v>
      </c>
      <c r="I38" s="18">
        <v>0</v>
      </c>
      <c r="J38" s="18">
        <v>0</v>
      </c>
      <c r="K38" s="18">
        <v>0</v>
      </c>
      <c r="L38" s="18">
        <v>0</v>
      </c>
      <c r="M38" s="18">
        <v>0</v>
      </c>
      <c r="N38" s="18">
        <v>508671730.30000001</v>
      </c>
      <c r="O38" s="18">
        <v>0</v>
      </c>
      <c r="P38" s="18">
        <v>0</v>
      </c>
      <c r="Q38" s="18">
        <v>0</v>
      </c>
      <c r="R38" s="18">
        <v>0</v>
      </c>
      <c r="S38" s="18">
        <v>0</v>
      </c>
      <c r="T38" s="18">
        <v>0</v>
      </c>
      <c r="U38" s="18">
        <v>0</v>
      </c>
      <c r="V38" s="18">
        <v>0</v>
      </c>
      <c r="W38" s="18">
        <v>0</v>
      </c>
      <c r="X38" s="18">
        <v>0</v>
      </c>
      <c r="Y38" s="18">
        <v>0</v>
      </c>
      <c r="Z38" s="18">
        <v>0</v>
      </c>
      <c r="AA38" s="18">
        <v>0</v>
      </c>
      <c r="AB38" s="18">
        <v>0</v>
      </c>
      <c r="AC38" s="18">
        <v>0</v>
      </c>
      <c r="AD38" s="18">
        <v>0</v>
      </c>
      <c r="AE38" s="18">
        <v>0</v>
      </c>
      <c r="AF38" s="18">
        <v>0</v>
      </c>
      <c r="AG38" s="18">
        <v>0</v>
      </c>
      <c r="AH38" s="18">
        <v>0</v>
      </c>
      <c r="AI38" s="18">
        <v>0</v>
      </c>
      <c r="AJ38" s="18">
        <v>9164463793.2399998</v>
      </c>
      <c r="AK38" s="18">
        <v>0</v>
      </c>
      <c r="AL38" s="18">
        <v>8232116</v>
      </c>
      <c r="AM38" s="18">
        <v>0</v>
      </c>
      <c r="AN38" s="18">
        <v>275415346.02999997</v>
      </c>
      <c r="AO38" s="18">
        <v>0</v>
      </c>
      <c r="AP38" s="18">
        <v>1733321686.7</v>
      </c>
      <c r="AQ38" s="18">
        <v>0</v>
      </c>
      <c r="AR38" s="18">
        <v>0</v>
      </c>
      <c r="AS38" s="18">
        <v>0</v>
      </c>
      <c r="AT38" s="18">
        <v>651958.36</v>
      </c>
      <c r="AU38" s="18">
        <v>0</v>
      </c>
      <c r="AV38" s="18">
        <v>1683589.67</v>
      </c>
      <c r="AW38" s="18">
        <v>0</v>
      </c>
      <c r="AX38" s="18">
        <v>0</v>
      </c>
      <c r="AY38" s="18">
        <v>0</v>
      </c>
      <c r="AZ38" s="18">
        <v>0</v>
      </c>
      <c r="BA38" s="18">
        <v>0</v>
      </c>
      <c r="BB38" s="18">
        <v>8530769.1199999992</v>
      </c>
      <c r="BC38" s="18">
        <v>0</v>
      </c>
      <c r="BD38" s="18">
        <v>11556370.66</v>
      </c>
      <c r="BE38" s="18">
        <v>0</v>
      </c>
      <c r="BF38" s="18">
        <v>0</v>
      </c>
      <c r="BG38" s="18">
        <v>0</v>
      </c>
      <c r="BH38" s="18">
        <v>0</v>
      </c>
      <c r="BI38" s="18">
        <v>0</v>
      </c>
      <c r="BJ38" s="18">
        <v>0</v>
      </c>
      <c r="BK38" s="18">
        <v>0</v>
      </c>
      <c r="BL38" s="18">
        <v>0</v>
      </c>
      <c r="BM38" s="18">
        <v>0</v>
      </c>
      <c r="BN38" s="18">
        <v>0</v>
      </c>
      <c r="BO38" s="18">
        <v>0</v>
      </c>
      <c r="BP38" s="18">
        <v>1779360</v>
      </c>
      <c r="BQ38" s="18">
        <v>0</v>
      </c>
      <c r="BR38" s="18">
        <v>0</v>
      </c>
      <c r="BS38" s="18">
        <v>0</v>
      </c>
      <c r="BT38" s="18">
        <v>0</v>
      </c>
      <c r="BU38" s="18">
        <v>0</v>
      </c>
      <c r="BV38" s="18">
        <v>0</v>
      </c>
      <c r="BW38" s="18">
        <v>0</v>
      </c>
      <c r="BX38" s="18">
        <v>0</v>
      </c>
      <c r="BY38" s="18">
        <v>0</v>
      </c>
      <c r="BZ38" s="18">
        <v>0</v>
      </c>
      <c r="CA38" s="18">
        <v>0</v>
      </c>
      <c r="CB38" s="18">
        <v>306728.38</v>
      </c>
      <c r="CC38" s="18">
        <v>0</v>
      </c>
      <c r="CD38" s="18">
        <v>0</v>
      </c>
      <c r="CE38" s="18">
        <v>0</v>
      </c>
      <c r="CF38" s="18">
        <v>0</v>
      </c>
      <c r="CG38" s="18">
        <v>0</v>
      </c>
      <c r="CH38" s="18">
        <v>0</v>
      </c>
      <c r="CI38" s="18">
        <v>0</v>
      </c>
      <c r="CJ38" s="18">
        <v>0</v>
      </c>
      <c r="CK38" s="18">
        <v>0</v>
      </c>
      <c r="CL38" s="18">
        <v>0</v>
      </c>
      <c r="CM38" s="18">
        <v>0</v>
      </c>
      <c r="CN38" s="18">
        <v>0</v>
      </c>
      <c r="CO38" s="18">
        <v>0</v>
      </c>
      <c r="CP38" s="18">
        <v>0</v>
      </c>
      <c r="CQ38" s="18">
        <v>0</v>
      </c>
      <c r="CR38" s="18">
        <v>0</v>
      </c>
      <c r="CS38" s="18">
        <v>0</v>
      </c>
      <c r="CT38" s="18">
        <v>0</v>
      </c>
      <c r="CU38" s="18">
        <v>0</v>
      </c>
      <c r="CV38" s="18">
        <v>0</v>
      </c>
      <c r="CW38" s="18">
        <v>0</v>
      </c>
      <c r="CX38" s="18">
        <v>0</v>
      </c>
      <c r="CY38" s="18">
        <v>0</v>
      </c>
      <c r="CZ38" s="18">
        <v>0</v>
      </c>
      <c r="DA38" s="18">
        <v>0</v>
      </c>
      <c r="DB38" s="18">
        <v>0</v>
      </c>
      <c r="DC38" s="18">
        <v>0</v>
      </c>
      <c r="DD38" s="18">
        <v>186857918.46000001</v>
      </c>
      <c r="DE38" s="18">
        <v>0</v>
      </c>
      <c r="DF38" s="18">
        <v>0</v>
      </c>
      <c r="DG38" s="18">
        <v>0</v>
      </c>
      <c r="DH38" s="18">
        <v>0</v>
      </c>
      <c r="DI38" s="18">
        <v>0</v>
      </c>
      <c r="DJ38" s="18">
        <v>0</v>
      </c>
      <c r="DK38" s="18">
        <v>0</v>
      </c>
      <c r="DL38" s="18">
        <v>0</v>
      </c>
      <c r="DM38" s="18">
        <v>0</v>
      </c>
      <c r="DN38" s="18">
        <v>0</v>
      </c>
      <c r="DO38" s="18">
        <v>0</v>
      </c>
      <c r="DP38" s="18">
        <v>0</v>
      </c>
      <c r="DQ38" s="18">
        <v>0</v>
      </c>
      <c r="DR38" s="18">
        <v>0</v>
      </c>
      <c r="DS38" s="18">
        <v>0</v>
      </c>
      <c r="DT38" s="18">
        <v>0</v>
      </c>
      <c r="DU38" s="18">
        <v>0</v>
      </c>
      <c r="DV38" s="18">
        <v>0</v>
      </c>
      <c r="DW38" s="18">
        <v>0</v>
      </c>
      <c r="DX38" s="18">
        <v>15825089.310000001</v>
      </c>
      <c r="DY38" s="18">
        <v>0</v>
      </c>
      <c r="DZ38" s="18">
        <v>0</v>
      </c>
      <c r="EA38" s="18">
        <v>0</v>
      </c>
      <c r="EB38" s="18">
        <v>689932.26</v>
      </c>
      <c r="EC38" s="18">
        <v>0</v>
      </c>
      <c r="ED38" s="18">
        <v>0</v>
      </c>
      <c r="EE38" s="18">
        <v>0</v>
      </c>
      <c r="EF38" s="18">
        <v>0</v>
      </c>
      <c r="EG38" s="18">
        <v>0</v>
      </c>
      <c r="EH38" s="18">
        <v>5587308.3399999999</v>
      </c>
      <c r="EI38" s="18">
        <v>0</v>
      </c>
      <c r="EJ38" s="18">
        <v>0</v>
      </c>
      <c r="EK38" s="18">
        <v>0</v>
      </c>
      <c r="EL38" s="18">
        <v>0</v>
      </c>
      <c r="EM38" s="18">
        <v>0</v>
      </c>
      <c r="EN38" s="18">
        <v>0</v>
      </c>
      <c r="EO38" s="18">
        <v>0</v>
      </c>
      <c r="EP38" s="18">
        <v>0</v>
      </c>
      <c r="EQ38" s="18">
        <v>0</v>
      </c>
      <c r="ER38" s="18">
        <v>0</v>
      </c>
      <c r="ES38" s="18">
        <v>0</v>
      </c>
      <c r="ET38" s="18">
        <v>0</v>
      </c>
      <c r="EU38" s="18">
        <v>0</v>
      </c>
      <c r="EV38" s="18">
        <v>0</v>
      </c>
      <c r="EW38" s="18">
        <v>0</v>
      </c>
      <c r="EX38" s="18">
        <v>0</v>
      </c>
      <c r="EY38" s="18">
        <v>0</v>
      </c>
      <c r="EZ38" s="18">
        <v>0</v>
      </c>
      <c r="FA38" s="18">
        <v>0</v>
      </c>
      <c r="FB38" s="18">
        <v>0</v>
      </c>
      <c r="FC38" s="18">
        <v>0</v>
      </c>
      <c r="FD38" s="18">
        <v>0</v>
      </c>
      <c r="FE38" s="18">
        <v>0</v>
      </c>
      <c r="FF38" s="18">
        <v>0</v>
      </c>
      <c r="FG38" s="18">
        <v>0</v>
      </c>
      <c r="FH38" s="18">
        <v>0</v>
      </c>
      <c r="FI38" s="18">
        <v>0</v>
      </c>
      <c r="FJ38" s="18">
        <v>0</v>
      </c>
      <c r="FK38" s="18">
        <v>0</v>
      </c>
      <c r="FL38" s="18">
        <v>0</v>
      </c>
      <c r="FM38" s="18">
        <v>0</v>
      </c>
      <c r="FN38" s="18">
        <v>0</v>
      </c>
      <c r="FO38" s="18">
        <v>0</v>
      </c>
      <c r="FP38" s="19">
        <v>334850727.21000004</v>
      </c>
      <c r="FQ38" s="19">
        <v>0</v>
      </c>
      <c r="FR38" s="18">
        <v>0</v>
      </c>
      <c r="FS38" s="18">
        <v>0</v>
      </c>
      <c r="FT38" s="18">
        <v>0</v>
      </c>
      <c r="FU38" s="18">
        <v>0</v>
      </c>
      <c r="FV38" s="19">
        <v>334850727.21000004</v>
      </c>
      <c r="FW38" s="19">
        <v>0</v>
      </c>
      <c r="FX38" s="18">
        <v>5164191.8</v>
      </c>
      <c r="FY38" s="18">
        <v>0</v>
      </c>
      <c r="FZ38" s="18">
        <v>329686535.41000003</v>
      </c>
      <c r="GA38" s="18">
        <v>0</v>
      </c>
      <c r="GB38" s="19">
        <v>0</v>
      </c>
      <c r="GC38" s="19">
        <v>0</v>
      </c>
      <c r="GD38" s="18">
        <v>0</v>
      </c>
      <c r="GE38" s="18">
        <v>0</v>
      </c>
      <c r="GF38" s="18">
        <v>0</v>
      </c>
      <c r="GG38" s="18">
        <v>0</v>
      </c>
      <c r="GH38" s="18">
        <v>2732798.25</v>
      </c>
      <c r="GI38" s="18">
        <v>0</v>
      </c>
      <c r="GJ38" s="18">
        <v>0</v>
      </c>
      <c r="GK38" s="18">
        <v>0</v>
      </c>
      <c r="GL38" s="18">
        <v>0</v>
      </c>
      <c r="GM38" s="18">
        <v>0</v>
      </c>
      <c r="GN38" s="18">
        <v>0</v>
      </c>
      <c r="GO38" s="18">
        <v>0</v>
      </c>
      <c r="GP38" s="18">
        <v>0</v>
      </c>
      <c r="GQ38" s="18">
        <v>0</v>
      </c>
      <c r="GR38" s="18">
        <v>0</v>
      </c>
      <c r="GS38" s="18">
        <v>0</v>
      </c>
      <c r="GT38" s="18">
        <v>0</v>
      </c>
      <c r="GU38" s="18">
        <v>0</v>
      </c>
      <c r="GV38" s="18">
        <v>0</v>
      </c>
      <c r="GW38" s="18">
        <v>0</v>
      </c>
      <c r="GX38" s="18">
        <v>0</v>
      </c>
      <c r="GY38" s="18">
        <v>0</v>
      </c>
      <c r="GZ38" s="18">
        <v>0</v>
      </c>
      <c r="HA38" s="18">
        <v>0</v>
      </c>
      <c r="HB38" s="19">
        <v>0</v>
      </c>
      <c r="HC38" s="19">
        <v>0</v>
      </c>
      <c r="HD38" s="18">
        <v>0</v>
      </c>
      <c r="HE38" s="18">
        <v>0</v>
      </c>
      <c r="HF38" s="18">
        <v>0</v>
      </c>
      <c r="HG38" s="18">
        <v>0</v>
      </c>
      <c r="HH38" s="19">
        <v>0</v>
      </c>
      <c r="HI38" s="19">
        <v>0</v>
      </c>
      <c r="HJ38" s="18">
        <v>0</v>
      </c>
      <c r="HK38" s="18">
        <v>0</v>
      </c>
      <c r="HL38" s="18">
        <v>0</v>
      </c>
      <c r="HM38" s="18">
        <v>0</v>
      </c>
      <c r="HN38" s="19">
        <v>0</v>
      </c>
      <c r="HO38" s="19">
        <v>0</v>
      </c>
      <c r="HP38" s="18">
        <v>0</v>
      </c>
      <c r="HQ38" s="18">
        <v>0</v>
      </c>
      <c r="HR38" s="18">
        <v>0</v>
      </c>
      <c r="HS38" s="18">
        <v>0</v>
      </c>
      <c r="HT38" s="18">
        <v>0</v>
      </c>
      <c r="HU38" s="18">
        <v>0</v>
      </c>
      <c r="HV38" s="18">
        <v>12538425138.549999</v>
      </c>
      <c r="HW38" s="18">
        <v>0</v>
      </c>
      <c r="HX38" s="19">
        <v>12538425138.549999</v>
      </c>
    </row>
    <row r="39" spans="1:232" ht="12.75" customHeight="1">
      <c r="A39" s="55" t="s">
        <v>211</v>
      </c>
      <c r="B39" s="17">
        <v>1045</v>
      </c>
      <c r="C39" s="56" t="s">
        <v>147</v>
      </c>
      <c r="D39" s="19">
        <v>55441514.119999997</v>
      </c>
      <c r="E39" s="19">
        <v>0</v>
      </c>
      <c r="F39" s="18">
        <v>7354650.8600000003</v>
      </c>
      <c r="G39" s="18">
        <v>0</v>
      </c>
      <c r="H39" s="18">
        <v>35210008.140000001</v>
      </c>
      <c r="I39" s="18">
        <v>0</v>
      </c>
      <c r="J39" s="18">
        <v>12876855.119999999</v>
      </c>
      <c r="K39" s="18">
        <v>0</v>
      </c>
      <c r="L39" s="18">
        <v>7278243.0800000001</v>
      </c>
      <c r="M39" s="18">
        <v>0</v>
      </c>
      <c r="N39" s="18">
        <v>168576820.90000001</v>
      </c>
      <c r="O39" s="18">
        <v>0</v>
      </c>
      <c r="P39" s="18">
        <v>0</v>
      </c>
      <c r="Q39" s="18">
        <v>0</v>
      </c>
      <c r="R39" s="18">
        <v>60364721.920000002</v>
      </c>
      <c r="S39" s="18">
        <v>0</v>
      </c>
      <c r="T39" s="18">
        <v>0</v>
      </c>
      <c r="U39" s="18">
        <v>0</v>
      </c>
      <c r="V39" s="18">
        <v>5974202.7699999996</v>
      </c>
      <c r="W39" s="18">
        <v>0</v>
      </c>
      <c r="X39" s="18">
        <v>15455270.449999999</v>
      </c>
      <c r="Y39" s="18">
        <v>0</v>
      </c>
      <c r="Z39" s="18">
        <v>27559336.48</v>
      </c>
      <c r="AA39" s="18">
        <v>0</v>
      </c>
      <c r="AB39" s="18">
        <v>0</v>
      </c>
      <c r="AC39" s="18">
        <v>0</v>
      </c>
      <c r="AD39" s="18">
        <v>17125739.989999998</v>
      </c>
      <c r="AE39" s="18">
        <v>0</v>
      </c>
      <c r="AF39" s="18">
        <v>0</v>
      </c>
      <c r="AG39" s="18">
        <v>0</v>
      </c>
      <c r="AH39" s="18">
        <v>0</v>
      </c>
      <c r="AI39" s="18">
        <v>0</v>
      </c>
      <c r="AJ39" s="18">
        <v>15195881358.5</v>
      </c>
      <c r="AK39" s="18">
        <v>0</v>
      </c>
      <c r="AL39" s="18">
        <v>11637786.780000001</v>
      </c>
      <c r="AM39" s="18">
        <v>0</v>
      </c>
      <c r="AN39" s="18">
        <v>523334711.81999999</v>
      </c>
      <c r="AO39" s="18">
        <v>0</v>
      </c>
      <c r="AP39" s="18">
        <v>2046075854.1499999</v>
      </c>
      <c r="AQ39" s="18">
        <v>0</v>
      </c>
      <c r="AR39" s="18">
        <v>0</v>
      </c>
      <c r="AS39" s="18">
        <v>0</v>
      </c>
      <c r="AT39" s="18">
        <v>38994695.639999993</v>
      </c>
      <c r="AU39" s="18">
        <v>0</v>
      </c>
      <c r="AV39" s="18">
        <v>82833793.930000007</v>
      </c>
      <c r="AW39" s="18">
        <v>0</v>
      </c>
      <c r="AX39" s="18">
        <v>0</v>
      </c>
      <c r="AY39" s="18">
        <v>0</v>
      </c>
      <c r="AZ39" s="18">
        <v>0</v>
      </c>
      <c r="BA39" s="18">
        <v>0</v>
      </c>
      <c r="BB39" s="18">
        <v>868479.26</v>
      </c>
      <c r="BC39" s="18">
        <v>0</v>
      </c>
      <c r="BD39" s="18">
        <v>2121789.83</v>
      </c>
      <c r="BE39" s="18">
        <v>0</v>
      </c>
      <c r="BF39" s="18">
        <v>300000</v>
      </c>
      <c r="BG39" s="18">
        <v>0</v>
      </c>
      <c r="BH39" s="18">
        <v>2040309.93</v>
      </c>
      <c r="BI39" s="18">
        <v>0</v>
      </c>
      <c r="BJ39" s="18">
        <v>241057.15</v>
      </c>
      <c r="BK39" s="18">
        <v>0</v>
      </c>
      <c r="BL39" s="18">
        <v>1294521.58</v>
      </c>
      <c r="BM39" s="18">
        <v>0</v>
      </c>
      <c r="BN39" s="18">
        <v>0</v>
      </c>
      <c r="BO39" s="18">
        <v>0</v>
      </c>
      <c r="BP39" s="18">
        <v>8360142.71</v>
      </c>
      <c r="BQ39" s="18">
        <v>0</v>
      </c>
      <c r="BR39" s="18">
        <v>116801.75</v>
      </c>
      <c r="BS39" s="18">
        <v>0</v>
      </c>
      <c r="BT39" s="18">
        <v>0</v>
      </c>
      <c r="BU39" s="18">
        <v>0</v>
      </c>
      <c r="BV39" s="18">
        <v>1245873.21</v>
      </c>
      <c r="BW39" s="18">
        <v>0</v>
      </c>
      <c r="BX39" s="18">
        <v>0</v>
      </c>
      <c r="BY39" s="18">
        <v>0</v>
      </c>
      <c r="BZ39" s="18">
        <v>0</v>
      </c>
      <c r="CA39" s="18">
        <v>0</v>
      </c>
      <c r="CB39" s="18">
        <v>7875</v>
      </c>
      <c r="CC39" s="18">
        <v>0</v>
      </c>
      <c r="CD39" s="18">
        <v>0</v>
      </c>
      <c r="CE39" s="18">
        <v>0</v>
      </c>
      <c r="CF39" s="18">
        <v>0</v>
      </c>
      <c r="CG39" s="18">
        <v>0</v>
      </c>
      <c r="CH39" s="18">
        <v>0</v>
      </c>
      <c r="CI39" s="18">
        <v>0</v>
      </c>
      <c r="CJ39" s="18">
        <v>191408299.75</v>
      </c>
      <c r="CK39" s="18">
        <v>0</v>
      </c>
      <c r="CL39" s="18">
        <v>2960146.34</v>
      </c>
      <c r="CM39" s="18">
        <v>0</v>
      </c>
      <c r="CN39" s="18">
        <v>0</v>
      </c>
      <c r="CO39" s="18">
        <v>0</v>
      </c>
      <c r="CP39" s="18">
        <v>0</v>
      </c>
      <c r="CQ39" s="18">
        <v>0</v>
      </c>
      <c r="CR39" s="18">
        <v>3130603.54</v>
      </c>
      <c r="CS39" s="18">
        <v>0</v>
      </c>
      <c r="CT39" s="18">
        <v>0</v>
      </c>
      <c r="CU39" s="18">
        <v>0</v>
      </c>
      <c r="CV39" s="18">
        <v>0</v>
      </c>
      <c r="CW39" s="18">
        <v>0</v>
      </c>
      <c r="CX39" s="18">
        <v>0</v>
      </c>
      <c r="CY39" s="18">
        <v>0</v>
      </c>
      <c r="CZ39" s="18">
        <v>0</v>
      </c>
      <c r="DA39" s="18">
        <v>0</v>
      </c>
      <c r="DB39" s="18">
        <v>0</v>
      </c>
      <c r="DC39" s="18">
        <v>0</v>
      </c>
      <c r="DD39" s="18">
        <v>36958486.600000001</v>
      </c>
      <c r="DE39" s="18">
        <v>0</v>
      </c>
      <c r="DF39" s="18">
        <v>0</v>
      </c>
      <c r="DG39" s="18">
        <v>0</v>
      </c>
      <c r="DH39" s="18">
        <v>0</v>
      </c>
      <c r="DI39" s="18">
        <v>0</v>
      </c>
      <c r="DJ39" s="18">
        <v>0</v>
      </c>
      <c r="DK39" s="18">
        <v>0</v>
      </c>
      <c r="DL39" s="18">
        <v>0</v>
      </c>
      <c r="DM39" s="18">
        <v>0</v>
      </c>
      <c r="DN39" s="18">
        <v>0</v>
      </c>
      <c r="DO39" s="18">
        <v>0</v>
      </c>
      <c r="DP39" s="18">
        <v>0</v>
      </c>
      <c r="DQ39" s="18">
        <v>0</v>
      </c>
      <c r="DR39" s="18">
        <v>0</v>
      </c>
      <c r="DS39" s="18">
        <v>0</v>
      </c>
      <c r="DT39" s="18">
        <v>0</v>
      </c>
      <c r="DU39" s="18">
        <v>0</v>
      </c>
      <c r="DV39" s="18">
        <v>185419.41</v>
      </c>
      <c r="DW39" s="18">
        <v>0</v>
      </c>
      <c r="DX39" s="18">
        <v>43955550.690000005</v>
      </c>
      <c r="DY39" s="18">
        <v>0</v>
      </c>
      <c r="DZ39" s="18">
        <v>0</v>
      </c>
      <c r="EA39" s="18">
        <v>0</v>
      </c>
      <c r="EB39" s="18">
        <v>122432134.14</v>
      </c>
      <c r="EC39" s="18">
        <v>0</v>
      </c>
      <c r="ED39" s="18">
        <v>22736294.399999999</v>
      </c>
      <c r="EE39" s="18">
        <v>0</v>
      </c>
      <c r="EF39" s="18">
        <v>128648164.7</v>
      </c>
      <c r="EG39" s="18">
        <v>0</v>
      </c>
      <c r="EH39" s="18">
        <v>12693723.109999999</v>
      </c>
      <c r="EI39" s="18">
        <v>0</v>
      </c>
      <c r="EJ39" s="18">
        <v>0</v>
      </c>
      <c r="EK39" s="18">
        <v>0</v>
      </c>
      <c r="EL39" s="18">
        <v>0</v>
      </c>
      <c r="EM39" s="18">
        <v>0</v>
      </c>
      <c r="EN39" s="18">
        <v>0</v>
      </c>
      <c r="EO39" s="18">
        <v>0</v>
      </c>
      <c r="EP39" s="18">
        <v>0</v>
      </c>
      <c r="EQ39" s="18">
        <v>0</v>
      </c>
      <c r="ER39" s="18">
        <v>48461.82</v>
      </c>
      <c r="ES39" s="18">
        <v>0</v>
      </c>
      <c r="ET39" s="18">
        <v>0</v>
      </c>
      <c r="EU39" s="18">
        <v>0</v>
      </c>
      <c r="EV39" s="18">
        <v>0</v>
      </c>
      <c r="EW39" s="18">
        <v>0</v>
      </c>
      <c r="EX39" s="18">
        <v>62928.81</v>
      </c>
      <c r="EY39" s="18">
        <v>0</v>
      </c>
      <c r="EZ39" s="18">
        <v>36770474.399999999</v>
      </c>
      <c r="FA39" s="18">
        <v>0</v>
      </c>
      <c r="FB39" s="18">
        <v>0</v>
      </c>
      <c r="FC39" s="18">
        <v>0</v>
      </c>
      <c r="FD39" s="18">
        <v>9249874.7699999996</v>
      </c>
      <c r="FE39" s="18">
        <v>0</v>
      </c>
      <c r="FF39" s="18">
        <v>0</v>
      </c>
      <c r="FG39" s="18">
        <v>0</v>
      </c>
      <c r="FH39" s="18">
        <v>0</v>
      </c>
      <c r="FI39" s="18">
        <v>0</v>
      </c>
      <c r="FJ39" s="18">
        <v>0</v>
      </c>
      <c r="FK39" s="18">
        <v>0</v>
      </c>
      <c r="FL39" s="18">
        <v>-5506.2</v>
      </c>
      <c r="FM39" s="18">
        <v>0</v>
      </c>
      <c r="FN39" s="18">
        <v>0</v>
      </c>
      <c r="FO39" s="18">
        <v>0</v>
      </c>
      <c r="FP39" s="19">
        <v>28337105.219999999</v>
      </c>
      <c r="FQ39" s="19">
        <v>0</v>
      </c>
      <c r="FR39" s="18">
        <v>0</v>
      </c>
      <c r="FS39" s="18">
        <v>0</v>
      </c>
      <c r="FT39" s="18">
        <v>0</v>
      </c>
      <c r="FU39" s="18">
        <v>0</v>
      </c>
      <c r="FV39" s="19">
        <v>28337105.219999999</v>
      </c>
      <c r="FW39" s="19">
        <v>0</v>
      </c>
      <c r="FX39" s="18">
        <v>0</v>
      </c>
      <c r="FY39" s="18">
        <v>0</v>
      </c>
      <c r="FZ39" s="18">
        <v>28337105.219999999</v>
      </c>
      <c r="GA39" s="18">
        <v>0</v>
      </c>
      <c r="GB39" s="19">
        <v>0</v>
      </c>
      <c r="GC39" s="19">
        <v>0</v>
      </c>
      <c r="GD39" s="18">
        <v>0</v>
      </c>
      <c r="GE39" s="18">
        <v>0</v>
      </c>
      <c r="GF39" s="18">
        <v>0</v>
      </c>
      <c r="GG39" s="18">
        <v>0</v>
      </c>
      <c r="GH39" s="18">
        <v>79857298.620000005</v>
      </c>
      <c r="GI39" s="18">
        <v>0</v>
      </c>
      <c r="GJ39" s="18">
        <v>1187053804.46</v>
      </c>
      <c r="GK39" s="18">
        <v>0</v>
      </c>
      <c r="GL39" s="18">
        <v>0</v>
      </c>
      <c r="GM39" s="18">
        <v>0</v>
      </c>
      <c r="GN39" s="18">
        <v>0</v>
      </c>
      <c r="GO39" s="18">
        <v>0</v>
      </c>
      <c r="GP39" s="18">
        <v>0</v>
      </c>
      <c r="GQ39" s="18">
        <v>0</v>
      </c>
      <c r="GR39" s="18">
        <v>0</v>
      </c>
      <c r="GS39" s="18">
        <v>0</v>
      </c>
      <c r="GT39" s="18">
        <v>0</v>
      </c>
      <c r="GU39" s="18">
        <v>0</v>
      </c>
      <c r="GV39" s="18">
        <v>0</v>
      </c>
      <c r="GW39" s="18">
        <v>0</v>
      </c>
      <c r="GX39" s="18">
        <v>0</v>
      </c>
      <c r="GY39" s="18">
        <v>0</v>
      </c>
      <c r="GZ39" s="18">
        <v>0</v>
      </c>
      <c r="HA39" s="18">
        <v>0</v>
      </c>
      <c r="HB39" s="19">
        <v>0</v>
      </c>
      <c r="HC39" s="19">
        <v>0</v>
      </c>
      <c r="HD39" s="18">
        <v>0</v>
      </c>
      <c r="HE39" s="18">
        <v>0</v>
      </c>
      <c r="HF39" s="18">
        <v>0</v>
      </c>
      <c r="HG39" s="18">
        <v>0</v>
      </c>
      <c r="HH39" s="19">
        <v>0</v>
      </c>
      <c r="HI39" s="19">
        <v>0</v>
      </c>
      <c r="HJ39" s="18">
        <v>0</v>
      </c>
      <c r="HK39" s="18">
        <v>0</v>
      </c>
      <c r="HL39" s="18">
        <v>0</v>
      </c>
      <c r="HM39" s="18">
        <v>0</v>
      </c>
      <c r="HN39" s="19">
        <v>0</v>
      </c>
      <c r="HO39" s="19">
        <v>0</v>
      </c>
      <c r="HP39" s="18">
        <v>0</v>
      </c>
      <c r="HQ39" s="18">
        <v>0</v>
      </c>
      <c r="HR39" s="18">
        <v>0</v>
      </c>
      <c r="HS39" s="18">
        <v>0</v>
      </c>
      <c r="HT39" s="18">
        <v>0</v>
      </c>
      <c r="HU39" s="18">
        <v>0</v>
      </c>
      <c r="HV39" s="18">
        <v>20179614165.530006</v>
      </c>
      <c r="HW39" s="18">
        <v>0</v>
      </c>
      <c r="HX39" s="19">
        <v>20179614165.530006</v>
      </c>
    </row>
    <row r="40" spans="1:232" ht="12.75" customHeight="1">
      <c r="A40" s="55" t="s">
        <v>213</v>
      </c>
      <c r="B40" s="17">
        <v>1046</v>
      </c>
      <c r="C40" s="56" t="s">
        <v>147</v>
      </c>
      <c r="D40" s="19">
        <v>28865899.329999998</v>
      </c>
      <c r="E40" s="19">
        <v>0</v>
      </c>
      <c r="F40" s="18">
        <v>2458074.5099999998</v>
      </c>
      <c r="G40" s="18">
        <v>0</v>
      </c>
      <c r="H40" s="18">
        <v>12417521.630000001</v>
      </c>
      <c r="I40" s="18">
        <v>0</v>
      </c>
      <c r="J40" s="18">
        <v>13990303.189999999</v>
      </c>
      <c r="K40" s="18">
        <v>0</v>
      </c>
      <c r="L40" s="18">
        <v>575322.14</v>
      </c>
      <c r="M40" s="18">
        <v>0</v>
      </c>
      <c r="N40" s="18">
        <v>32534367.739999998</v>
      </c>
      <c r="O40" s="18">
        <v>0</v>
      </c>
      <c r="P40" s="18">
        <v>0</v>
      </c>
      <c r="Q40" s="18">
        <v>0</v>
      </c>
      <c r="R40" s="18">
        <v>0</v>
      </c>
      <c r="S40" s="18">
        <v>0</v>
      </c>
      <c r="T40" s="18">
        <v>0</v>
      </c>
      <c r="U40" s="18">
        <v>0</v>
      </c>
      <c r="V40" s="18">
        <v>0</v>
      </c>
      <c r="W40" s="18">
        <v>0</v>
      </c>
      <c r="X40" s="18">
        <v>0</v>
      </c>
      <c r="Y40" s="18">
        <v>0</v>
      </c>
      <c r="Z40" s="18">
        <v>63822793.299999997</v>
      </c>
      <c r="AA40" s="18">
        <v>0</v>
      </c>
      <c r="AB40" s="18">
        <v>0</v>
      </c>
      <c r="AC40" s="18">
        <v>0</v>
      </c>
      <c r="AD40" s="18">
        <v>0</v>
      </c>
      <c r="AE40" s="18">
        <v>0</v>
      </c>
      <c r="AF40" s="18">
        <v>0</v>
      </c>
      <c r="AG40" s="18">
        <v>0</v>
      </c>
      <c r="AH40" s="18">
        <v>0</v>
      </c>
      <c r="AI40" s="18">
        <v>0</v>
      </c>
      <c r="AJ40" s="18">
        <v>0</v>
      </c>
      <c r="AK40" s="18">
        <v>0</v>
      </c>
      <c r="AL40" s="18">
        <v>0</v>
      </c>
      <c r="AM40" s="18">
        <v>0</v>
      </c>
      <c r="AN40" s="18">
        <v>103372099.90000001</v>
      </c>
      <c r="AO40" s="18">
        <v>0</v>
      </c>
      <c r="AP40" s="18">
        <v>517841678.81999999</v>
      </c>
      <c r="AQ40" s="18">
        <v>0</v>
      </c>
      <c r="AR40" s="18">
        <v>31193249.57</v>
      </c>
      <c r="AS40" s="18">
        <v>0</v>
      </c>
      <c r="AT40" s="18">
        <v>0</v>
      </c>
      <c r="AU40" s="18">
        <v>0</v>
      </c>
      <c r="AV40" s="18">
        <v>0</v>
      </c>
      <c r="AW40" s="18">
        <v>0</v>
      </c>
      <c r="AX40" s="18">
        <v>0</v>
      </c>
      <c r="AY40" s="18">
        <v>0</v>
      </c>
      <c r="AZ40" s="18">
        <v>0</v>
      </c>
      <c r="BA40" s="18">
        <v>0</v>
      </c>
      <c r="BB40" s="18">
        <v>360977.23</v>
      </c>
      <c r="BC40" s="18">
        <v>0</v>
      </c>
      <c r="BD40" s="18">
        <v>424987.69</v>
      </c>
      <c r="BE40" s="18">
        <v>0</v>
      </c>
      <c r="BF40" s="18">
        <v>0</v>
      </c>
      <c r="BG40" s="18">
        <v>0</v>
      </c>
      <c r="BH40" s="18">
        <v>0</v>
      </c>
      <c r="BI40" s="18">
        <v>0</v>
      </c>
      <c r="BJ40" s="18">
        <v>0</v>
      </c>
      <c r="BK40" s="18">
        <v>0</v>
      </c>
      <c r="BL40" s="18">
        <v>0</v>
      </c>
      <c r="BM40" s="18">
        <v>0</v>
      </c>
      <c r="BN40" s="18">
        <v>0</v>
      </c>
      <c r="BO40" s="18">
        <v>0</v>
      </c>
      <c r="BP40" s="18">
        <v>0</v>
      </c>
      <c r="BQ40" s="18">
        <v>0</v>
      </c>
      <c r="BR40" s="18">
        <v>0</v>
      </c>
      <c r="BS40" s="18">
        <v>0</v>
      </c>
      <c r="BT40" s="18">
        <v>0</v>
      </c>
      <c r="BU40" s="18">
        <v>0</v>
      </c>
      <c r="BV40" s="18">
        <v>0</v>
      </c>
      <c r="BW40" s="18">
        <v>0</v>
      </c>
      <c r="BX40" s="18">
        <v>0</v>
      </c>
      <c r="BY40" s="18">
        <v>0</v>
      </c>
      <c r="BZ40" s="18">
        <v>0</v>
      </c>
      <c r="CA40" s="18">
        <v>0</v>
      </c>
      <c r="CB40" s="18">
        <v>0</v>
      </c>
      <c r="CC40" s="18">
        <v>0</v>
      </c>
      <c r="CD40" s="18">
        <v>0</v>
      </c>
      <c r="CE40" s="18">
        <v>0</v>
      </c>
      <c r="CF40" s="18">
        <v>0</v>
      </c>
      <c r="CG40" s="18">
        <v>0</v>
      </c>
      <c r="CH40" s="18">
        <v>0</v>
      </c>
      <c r="CI40" s="18">
        <v>0</v>
      </c>
      <c r="CJ40" s="18">
        <v>164258242.37</v>
      </c>
      <c r="CK40" s="18">
        <v>0</v>
      </c>
      <c r="CL40" s="18">
        <v>3119096.35</v>
      </c>
      <c r="CM40" s="18">
        <v>0</v>
      </c>
      <c r="CN40" s="18">
        <v>0</v>
      </c>
      <c r="CO40" s="18">
        <v>0</v>
      </c>
      <c r="CP40" s="18">
        <v>0</v>
      </c>
      <c r="CQ40" s="18">
        <v>0</v>
      </c>
      <c r="CR40" s="18">
        <v>0</v>
      </c>
      <c r="CS40" s="18">
        <v>0</v>
      </c>
      <c r="CT40" s="18">
        <v>0</v>
      </c>
      <c r="CU40" s="18">
        <v>0</v>
      </c>
      <c r="CV40" s="18">
        <v>0</v>
      </c>
      <c r="CW40" s="18">
        <v>0</v>
      </c>
      <c r="CX40" s="18">
        <v>0</v>
      </c>
      <c r="CY40" s="18">
        <v>0</v>
      </c>
      <c r="CZ40" s="18">
        <v>0</v>
      </c>
      <c r="DA40" s="18">
        <v>0</v>
      </c>
      <c r="DB40" s="18">
        <v>0</v>
      </c>
      <c r="DC40" s="18">
        <v>0</v>
      </c>
      <c r="DD40" s="18">
        <v>14357606.51</v>
      </c>
      <c r="DE40" s="18">
        <v>0</v>
      </c>
      <c r="DF40" s="18">
        <v>0</v>
      </c>
      <c r="DG40" s="18">
        <v>0</v>
      </c>
      <c r="DH40" s="18">
        <v>0</v>
      </c>
      <c r="DI40" s="18">
        <v>0</v>
      </c>
      <c r="DJ40" s="18">
        <v>0</v>
      </c>
      <c r="DK40" s="18">
        <v>0</v>
      </c>
      <c r="DL40" s="18">
        <v>0</v>
      </c>
      <c r="DM40" s="18">
        <v>0</v>
      </c>
      <c r="DN40" s="18">
        <v>0</v>
      </c>
      <c r="DO40" s="18">
        <v>0</v>
      </c>
      <c r="DP40" s="18">
        <v>0</v>
      </c>
      <c r="DQ40" s="18">
        <v>0</v>
      </c>
      <c r="DR40" s="18">
        <v>0</v>
      </c>
      <c r="DS40" s="18">
        <v>0</v>
      </c>
      <c r="DT40" s="18">
        <v>0</v>
      </c>
      <c r="DU40" s="18">
        <v>0</v>
      </c>
      <c r="DV40" s="18">
        <v>0</v>
      </c>
      <c r="DW40" s="18">
        <v>0</v>
      </c>
      <c r="DX40" s="18">
        <v>36247497.789999999</v>
      </c>
      <c r="DY40" s="18">
        <v>0</v>
      </c>
      <c r="DZ40" s="18">
        <v>0</v>
      </c>
      <c r="EA40" s="18">
        <v>0</v>
      </c>
      <c r="EB40" s="18">
        <v>3526241.02</v>
      </c>
      <c r="EC40" s="18">
        <v>0</v>
      </c>
      <c r="ED40" s="18">
        <v>0</v>
      </c>
      <c r="EE40" s="18">
        <v>0</v>
      </c>
      <c r="EF40" s="18">
        <v>3597090.75</v>
      </c>
      <c r="EG40" s="18">
        <v>0</v>
      </c>
      <c r="EH40" s="18">
        <v>1048544.87</v>
      </c>
      <c r="EI40" s="18">
        <v>0</v>
      </c>
      <c r="EJ40" s="18">
        <v>0</v>
      </c>
      <c r="EK40" s="18">
        <v>0</v>
      </c>
      <c r="EL40" s="18">
        <v>0</v>
      </c>
      <c r="EM40" s="18">
        <v>0</v>
      </c>
      <c r="EN40" s="18">
        <v>0</v>
      </c>
      <c r="EO40" s="18">
        <v>0</v>
      </c>
      <c r="EP40" s="18">
        <v>0</v>
      </c>
      <c r="EQ40" s="18">
        <v>0</v>
      </c>
      <c r="ER40" s="18">
        <v>0</v>
      </c>
      <c r="ES40" s="18">
        <v>0</v>
      </c>
      <c r="ET40" s="18">
        <v>0</v>
      </c>
      <c r="EU40" s="18">
        <v>0</v>
      </c>
      <c r="EV40" s="18">
        <v>0</v>
      </c>
      <c r="EW40" s="18">
        <v>0</v>
      </c>
      <c r="EX40" s="18">
        <v>0</v>
      </c>
      <c r="EY40" s="18">
        <v>0</v>
      </c>
      <c r="EZ40" s="18">
        <v>0</v>
      </c>
      <c r="FA40" s="18">
        <v>0</v>
      </c>
      <c r="FB40" s="18">
        <v>0</v>
      </c>
      <c r="FC40" s="18">
        <v>0</v>
      </c>
      <c r="FD40" s="18">
        <v>0</v>
      </c>
      <c r="FE40" s="18">
        <v>0</v>
      </c>
      <c r="FF40" s="18">
        <v>0</v>
      </c>
      <c r="FG40" s="18">
        <v>0</v>
      </c>
      <c r="FH40" s="18">
        <v>0</v>
      </c>
      <c r="FI40" s="18">
        <v>0</v>
      </c>
      <c r="FJ40" s="18">
        <v>0</v>
      </c>
      <c r="FK40" s="18">
        <v>0</v>
      </c>
      <c r="FL40" s="18">
        <v>0</v>
      </c>
      <c r="FM40" s="18">
        <v>0</v>
      </c>
      <c r="FN40" s="18">
        <v>0</v>
      </c>
      <c r="FO40" s="18">
        <v>0</v>
      </c>
      <c r="FP40" s="19">
        <v>0</v>
      </c>
      <c r="FQ40" s="19">
        <v>0</v>
      </c>
      <c r="FR40" s="18">
        <v>0</v>
      </c>
      <c r="FS40" s="18">
        <v>0</v>
      </c>
      <c r="FT40" s="18">
        <v>0</v>
      </c>
      <c r="FU40" s="18">
        <v>0</v>
      </c>
      <c r="FV40" s="19">
        <v>0</v>
      </c>
      <c r="FW40" s="19">
        <v>0</v>
      </c>
      <c r="FX40" s="18">
        <v>0</v>
      </c>
      <c r="FY40" s="18">
        <v>0</v>
      </c>
      <c r="FZ40" s="18">
        <v>0</v>
      </c>
      <c r="GA40" s="18">
        <v>0</v>
      </c>
      <c r="GB40" s="19">
        <v>0</v>
      </c>
      <c r="GC40" s="19">
        <v>0</v>
      </c>
      <c r="GD40" s="18">
        <v>0</v>
      </c>
      <c r="GE40" s="18">
        <v>0</v>
      </c>
      <c r="GF40" s="18">
        <v>0</v>
      </c>
      <c r="GG40" s="18">
        <v>0</v>
      </c>
      <c r="GH40" s="18">
        <v>4378336.04</v>
      </c>
      <c r="GI40" s="18">
        <v>0</v>
      </c>
      <c r="GJ40" s="18">
        <v>54437.26</v>
      </c>
      <c r="GK40" s="18">
        <v>0</v>
      </c>
      <c r="GL40" s="18">
        <v>0</v>
      </c>
      <c r="GM40" s="18">
        <v>0</v>
      </c>
      <c r="GN40" s="18">
        <v>0</v>
      </c>
      <c r="GO40" s="18">
        <v>0</v>
      </c>
      <c r="GP40" s="18">
        <v>0</v>
      </c>
      <c r="GQ40" s="18">
        <v>0</v>
      </c>
      <c r="GR40" s="18">
        <v>0</v>
      </c>
      <c r="GS40" s="18">
        <v>0</v>
      </c>
      <c r="GT40" s="18">
        <v>0</v>
      </c>
      <c r="GU40" s="18">
        <v>0</v>
      </c>
      <c r="GV40" s="18">
        <v>0</v>
      </c>
      <c r="GW40" s="18">
        <v>0</v>
      </c>
      <c r="GX40" s="18">
        <v>0</v>
      </c>
      <c r="GY40" s="18">
        <v>0</v>
      </c>
      <c r="GZ40" s="18">
        <v>0</v>
      </c>
      <c r="HA40" s="18">
        <v>0</v>
      </c>
      <c r="HB40" s="19">
        <v>0</v>
      </c>
      <c r="HC40" s="19">
        <v>0</v>
      </c>
      <c r="HD40" s="18">
        <v>0</v>
      </c>
      <c r="HE40" s="18">
        <v>0</v>
      </c>
      <c r="HF40" s="18">
        <v>0</v>
      </c>
      <c r="HG40" s="18">
        <v>0</v>
      </c>
      <c r="HH40" s="19">
        <v>0</v>
      </c>
      <c r="HI40" s="19">
        <v>0</v>
      </c>
      <c r="HJ40" s="18">
        <v>0</v>
      </c>
      <c r="HK40" s="18">
        <v>0</v>
      </c>
      <c r="HL40" s="18">
        <v>0</v>
      </c>
      <c r="HM40" s="18">
        <v>0</v>
      </c>
      <c r="HN40" s="19">
        <v>0</v>
      </c>
      <c r="HO40" s="19">
        <v>0</v>
      </c>
      <c r="HP40" s="18">
        <v>0</v>
      </c>
      <c r="HQ40" s="18">
        <v>0</v>
      </c>
      <c r="HR40" s="18">
        <v>0</v>
      </c>
      <c r="HS40" s="18">
        <v>0</v>
      </c>
      <c r="HT40" s="18">
        <v>0</v>
      </c>
      <c r="HU40" s="18">
        <v>0</v>
      </c>
      <c r="HV40" s="18">
        <v>1009578468.6800001</v>
      </c>
      <c r="HW40" s="18">
        <v>0</v>
      </c>
      <c r="HX40" s="19">
        <v>1009578468.6800001</v>
      </c>
    </row>
    <row r="41" spans="1:232" ht="12.75" customHeight="1">
      <c r="A41" s="55" t="s">
        <v>215</v>
      </c>
      <c r="B41" s="17">
        <v>1048</v>
      </c>
      <c r="C41" s="56" t="s">
        <v>147</v>
      </c>
      <c r="D41" s="19">
        <v>165095674.07000721</v>
      </c>
      <c r="E41" s="19">
        <v>0</v>
      </c>
      <c r="F41" s="18">
        <v>73841315.670006722</v>
      </c>
      <c r="G41" s="18">
        <v>0</v>
      </c>
      <c r="H41" s="18">
        <v>32719120.490000181</v>
      </c>
      <c r="I41" s="18">
        <v>0</v>
      </c>
      <c r="J41" s="18">
        <v>58535237.910000309</v>
      </c>
      <c r="K41" s="18">
        <v>0</v>
      </c>
      <c r="L41" s="18">
        <v>0</v>
      </c>
      <c r="M41" s="18">
        <v>0</v>
      </c>
      <c r="N41" s="18">
        <v>198441694.38000029</v>
      </c>
      <c r="O41" s="18">
        <v>0</v>
      </c>
      <c r="P41" s="18">
        <v>0</v>
      </c>
      <c r="Q41" s="18">
        <v>0</v>
      </c>
      <c r="R41" s="18">
        <v>0</v>
      </c>
      <c r="S41" s="18">
        <v>0</v>
      </c>
      <c r="T41" s="18">
        <v>0</v>
      </c>
      <c r="U41" s="18">
        <v>0</v>
      </c>
      <c r="V41" s="18">
        <v>0</v>
      </c>
      <c r="W41" s="18">
        <v>0</v>
      </c>
      <c r="X41" s="18">
        <v>0</v>
      </c>
      <c r="Y41" s="18">
        <v>0</v>
      </c>
      <c r="Z41" s="18">
        <v>6883043.4299999448</v>
      </c>
      <c r="AA41" s="18">
        <v>0</v>
      </c>
      <c r="AB41" s="18">
        <v>0</v>
      </c>
      <c r="AC41" s="18">
        <v>0</v>
      </c>
      <c r="AD41" s="18">
        <v>1119739.5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4450807169.25002</v>
      </c>
      <c r="AK41" s="18">
        <v>0</v>
      </c>
      <c r="AL41" s="18">
        <v>57373612.490000002</v>
      </c>
      <c r="AM41" s="18">
        <v>0</v>
      </c>
      <c r="AN41" s="18">
        <v>294378958.78999799</v>
      </c>
      <c r="AO41" s="18">
        <v>0</v>
      </c>
      <c r="AP41" s="18">
        <v>2616219357.9399972</v>
      </c>
      <c r="AQ41" s="18">
        <v>0</v>
      </c>
      <c r="AR41" s="18">
        <v>0</v>
      </c>
      <c r="AS41" s="18">
        <v>0</v>
      </c>
      <c r="AT41" s="18">
        <v>9943143.1699999925</v>
      </c>
      <c r="AU41" s="18">
        <v>0</v>
      </c>
      <c r="AV41" s="18">
        <v>8541150.2899968605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5624672.54</v>
      </c>
      <c r="BC41" s="18">
        <v>0</v>
      </c>
      <c r="BD41" s="18">
        <v>9872729.4500013329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3642595.87</v>
      </c>
      <c r="BK41" s="18">
        <v>0</v>
      </c>
      <c r="BL41" s="18">
        <v>17408293.900000002</v>
      </c>
      <c r="BM41" s="18">
        <v>0</v>
      </c>
      <c r="BN41" s="18">
        <v>47670.04</v>
      </c>
      <c r="BO41" s="18">
        <v>0</v>
      </c>
      <c r="BP41" s="18">
        <v>2294931.16</v>
      </c>
      <c r="BQ41" s="18">
        <v>0</v>
      </c>
      <c r="BR41" s="18">
        <v>31410</v>
      </c>
      <c r="BS41" s="18">
        <v>0</v>
      </c>
      <c r="BT41" s="18">
        <v>0</v>
      </c>
      <c r="BU41" s="18">
        <v>0</v>
      </c>
      <c r="BV41" s="18">
        <v>49750.539999999855</v>
      </c>
      <c r="BW41" s="18">
        <v>0</v>
      </c>
      <c r="BX41" s="18">
        <v>0</v>
      </c>
      <c r="BY41" s="18">
        <v>0</v>
      </c>
      <c r="BZ41" s="18">
        <v>0</v>
      </c>
      <c r="CA41" s="18">
        <v>0</v>
      </c>
      <c r="CB41" s="18">
        <v>501514.58999999962</v>
      </c>
      <c r="CC41" s="18">
        <v>0</v>
      </c>
      <c r="CD41" s="18">
        <v>0</v>
      </c>
      <c r="CE41" s="18">
        <v>0</v>
      </c>
      <c r="CF41" s="18">
        <v>0</v>
      </c>
      <c r="CG41" s="18">
        <v>0</v>
      </c>
      <c r="CH41" s="18">
        <v>0</v>
      </c>
      <c r="CI41" s="18">
        <v>0</v>
      </c>
      <c r="CJ41" s="18">
        <v>1271691454.2899466</v>
      </c>
      <c r="CK41" s="18">
        <v>0</v>
      </c>
      <c r="CL41" s="18">
        <v>64707763.980001368</v>
      </c>
      <c r="CM41" s="18">
        <v>0</v>
      </c>
      <c r="CN41" s="18">
        <v>24265077.440000594</v>
      </c>
      <c r="CO41" s="18">
        <v>0</v>
      </c>
      <c r="CP41" s="18">
        <v>0</v>
      </c>
      <c r="CQ41" s="18">
        <v>0</v>
      </c>
      <c r="CR41" s="18">
        <v>535085724.57998979</v>
      </c>
      <c r="CS41" s="18">
        <v>0</v>
      </c>
      <c r="CT41" s="18">
        <v>0</v>
      </c>
      <c r="CU41" s="18">
        <v>0</v>
      </c>
      <c r="CV41" s="18">
        <v>0</v>
      </c>
      <c r="CW41" s="18">
        <v>0</v>
      </c>
      <c r="CX41" s="18">
        <v>0</v>
      </c>
      <c r="CY41" s="18">
        <v>0</v>
      </c>
      <c r="CZ41" s="18">
        <v>0</v>
      </c>
      <c r="DA41" s="18">
        <v>0</v>
      </c>
      <c r="DB41" s="18">
        <v>0</v>
      </c>
      <c r="DC41" s="18">
        <v>0</v>
      </c>
      <c r="DD41" s="18">
        <v>1241296775.6999743</v>
      </c>
      <c r="DE41" s="18">
        <v>0</v>
      </c>
      <c r="DF41" s="18">
        <v>0</v>
      </c>
      <c r="DG41" s="18">
        <v>0</v>
      </c>
      <c r="DH41" s="18">
        <v>0</v>
      </c>
      <c r="DI41" s="18">
        <v>0</v>
      </c>
      <c r="DJ41" s="18">
        <v>0</v>
      </c>
      <c r="DK41" s="18">
        <v>0</v>
      </c>
      <c r="DL41" s="18">
        <v>0</v>
      </c>
      <c r="DM41" s="18">
        <v>0</v>
      </c>
      <c r="DN41" s="18">
        <v>0</v>
      </c>
      <c r="DO41" s="18">
        <v>0</v>
      </c>
      <c r="DP41" s="18">
        <v>0</v>
      </c>
      <c r="DQ41" s="18">
        <v>0</v>
      </c>
      <c r="DR41" s="18">
        <v>0</v>
      </c>
      <c r="DS41" s="18">
        <v>0</v>
      </c>
      <c r="DT41" s="18">
        <v>10235.639999998806</v>
      </c>
      <c r="DU41" s="18">
        <v>0</v>
      </c>
      <c r="DV41" s="18">
        <v>0</v>
      </c>
      <c r="DW41" s="18">
        <v>0</v>
      </c>
      <c r="DX41" s="18">
        <v>438364127.74945873</v>
      </c>
      <c r="DY41" s="18">
        <v>0</v>
      </c>
      <c r="DZ41" s="18">
        <v>0</v>
      </c>
      <c r="EA41" s="18">
        <v>0</v>
      </c>
      <c r="EB41" s="18">
        <v>119531744.56999999</v>
      </c>
      <c r="EC41" s="18">
        <v>0</v>
      </c>
      <c r="ED41" s="18">
        <v>0</v>
      </c>
      <c r="EE41" s="18">
        <v>0</v>
      </c>
      <c r="EF41" s="18">
        <v>1095675.2100000004</v>
      </c>
      <c r="EG41" s="18">
        <v>0</v>
      </c>
      <c r="EH41" s="18">
        <v>100145826.7199994</v>
      </c>
      <c r="EI41" s="18">
        <v>0</v>
      </c>
      <c r="EJ41" s="18">
        <v>0</v>
      </c>
      <c r="EK41" s="18">
        <v>0</v>
      </c>
      <c r="EL41" s="18">
        <v>0</v>
      </c>
      <c r="EM41" s="18">
        <v>0</v>
      </c>
      <c r="EN41" s="18">
        <v>49750.539999999855</v>
      </c>
      <c r="EO41" s="18">
        <v>0</v>
      </c>
      <c r="EP41" s="18">
        <v>0</v>
      </c>
      <c r="EQ41" s="18">
        <v>0</v>
      </c>
      <c r="ER41" s="18">
        <v>2572093.54</v>
      </c>
      <c r="ES41" s="18">
        <v>0</v>
      </c>
      <c r="ET41" s="18">
        <v>0</v>
      </c>
      <c r="EU41" s="18">
        <v>0</v>
      </c>
      <c r="EV41" s="18">
        <v>0</v>
      </c>
      <c r="EW41" s="18">
        <v>0</v>
      </c>
      <c r="EX41" s="18">
        <v>49753063.869999997</v>
      </c>
      <c r="EY41" s="18">
        <v>0</v>
      </c>
      <c r="EZ41" s="18">
        <v>1104379761.0700035</v>
      </c>
      <c r="FA41" s="18">
        <v>0</v>
      </c>
      <c r="FB41" s="18">
        <v>4935860.4399999995</v>
      </c>
      <c r="FC41" s="18">
        <v>0</v>
      </c>
      <c r="FD41" s="18">
        <v>408885604.65999985</v>
      </c>
      <c r="FE41" s="18">
        <v>0</v>
      </c>
      <c r="FF41" s="18">
        <v>0</v>
      </c>
      <c r="FG41" s="18">
        <v>0</v>
      </c>
      <c r="FH41" s="18">
        <v>0</v>
      </c>
      <c r="FI41" s="18">
        <v>0</v>
      </c>
      <c r="FJ41" s="18">
        <v>11725682.23</v>
      </c>
      <c r="FK41" s="18">
        <v>0</v>
      </c>
      <c r="FL41" s="18">
        <v>143563382.16000018</v>
      </c>
      <c r="FM41" s="18">
        <v>0</v>
      </c>
      <c r="FN41" s="18">
        <v>0</v>
      </c>
      <c r="FO41" s="18">
        <v>0</v>
      </c>
      <c r="FP41" s="19">
        <v>415841070.31999999</v>
      </c>
      <c r="FQ41" s="19">
        <v>0</v>
      </c>
      <c r="FR41" s="18">
        <v>0</v>
      </c>
      <c r="FS41" s="18">
        <v>0</v>
      </c>
      <c r="FT41" s="18">
        <v>0</v>
      </c>
      <c r="FU41" s="18">
        <v>0</v>
      </c>
      <c r="FV41" s="19">
        <v>360724578.89999998</v>
      </c>
      <c r="FW41" s="19">
        <v>0</v>
      </c>
      <c r="FX41" s="18">
        <v>0</v>
      </c>
      <c r="FY41" s="18">
        <v>0</v>
      </c>
      <c r="FZ41" s="18">
        <v>360724578.89999998</v>
      </c>
      <c r="GA41" s="18">
        <v>0</v>
      </c>
      <c r="GB41" s="19">
        <v>55116491.420000002</v>
      </c>
      <c r="GC41" s="19">
        <v>0</v>
      </c>
      <c r="GD41" s="18">
        <v>0</v>
      </c>
      <c r="GE41" s="18">
        <v>0</v>
      </c>
      <c r="GF41" s="18">
        <v>55116491.420000002</v>
      </c>
      <c r="GG41" s="18">
        <v>0</v>
      </c>
      <c r="GH41" s="18">
        <v>272202.84999999998</v>
      </c>
      <c r="GI41" s="18">
        <v>0</v>
      </c>
      <c r="GJ41" s="18">
        <v>0</v>
      </c>
      <c r="GK41" s="18">
        <v>0</v>
      </c>
      <c r="GL41" s="18">
        <v>0</v>
      </c>
      <c r="GM41" s="18">
        <v>0</v>
      </c>
      <c r="GN41" s="18">
        <v>0</v>
      </c>
      <c r="GO41" s="18">
        <v>0</v>
      </c>
      <c r="GP41" s="18">
        <v>0</v>
      </c>
      <c r="GQ41" s="18">
        <v>0</v>
      </c>
      <c r="GR41" s="18">
        <v>0</v>
      </c>
      <c r="GS41" s="18">
        <v>0</v>
      </c>
      <c r="GT41" s="18">
        <v>0</v>
      </c>
      <c r="GU41" s="18">
        <v>0</v>
      </c>
      <c r="GV41" s="18">
        <v>0</v>
      </c>
      <c r="GW41" s="18">
        <v>0</v>
      </c>
      <c r="GX41" s="18">
        <v>0</v>
      </c>
      <c r="GY41" s="18">
        <v>0</v>
      </c>
      <c r="GZ41" s="18">
        <v>0</v>
      </c>
      <c r="HA41" s="18">
        <v>0</v>
      </c>
      <c r="HB41" s="19">
        <v>0</v>
      </c>
      <c r="HC41" s="19">
        <v>0</v>
      </c>
      <c r="HD41" s="18">
        <v>0</v>
      </c>
      <c r="HE41" s="18">
        <v>0</v>
      </c>
      <c r="HF41" s="18">
        <v>0</v>
      </c>
      <c r="HG41" s="18">
        <v>0</v>
      </c>
      <c r="HH41" s="19">
        <v>0</v>
      </c>
      <c r="HI41" s="19">
        <v>0</v>
      </c>
      <c r="HJ41" s="18">
        <v>0</v>
      </c>
      <c r="HK41" s="18">
        <v>0</v>
      </c>
      <c r="HL41" s="18">
        <v>0</v>
      </c>
      <c r="HM41" s="18">
        <v>0</v>
      </c>
      <c r="HN41" s="19">
        <v>0</v>
      </c>
      <c r="HO41" s="19">
        <v>0</v>
      </c>
      <c r="HP41" s="18">
        <v>0</v>
      </c>
      <c r="HQ41" s="18">
        <v>0</v>
      </c>
      <c r="HR41" s="18">
        <v>0</v>
      </c>
      <c r="HS41" s="18">
        <v>0</v>
      </c>
      <c r="HT41" s="18">
        <v>0</v>
      </c>
      <c r="HU41" s="18">
        <v>0</v>
      </c>
      <c r="HV41" s="18">
        <v>13786449988.959394</v>
      </c>
      <c r="HW41" s="18">
        <v>0</v>
      </c>
      <c r="HX41" s="19">
        <v>13786449988.959394</v>
      </c>
    </row>
    <row r="42" spans="1:232" ht="12.75" customHeight="1">
      <c r="A42" s="55" t="s">
        <v>217</v>
      </c>
      <c r="B42" s="17">
        <v>1049</v>
      </c>
      <c r="C42" s="56" t="s">
        <v>147</v>
      </c>
      <c r="D42" s="19">
        <v>15104976.16999995</v>
      </c>
      <c r="E42" s="19">
        <v>0</v>
      </c>
      <c r="F42" s="18">
        <v>8291829.4799999744</v>
      </c>
      <c r="G42" s="18">
        <v>0</v>
      </c>
      <c r="H42" s="18">
        <v>0</v>
      </c>
      <c r="I42" s="18">
        <v>0</v>
      </c>
      <c r="J42" s="18">
        <v>6813146.6899999743</v>
      </c>
      <c r="K42" s="18">
        <v>0</v>
      </c>
      <c r="L42" s="18">
        <v>201.55</v>
      </c>
      <c r="M42" s="18">
        <v>0</v>
      </c>
      <c r="N42" s="18">
        <v>76316783.51000011</v>
      </c>
      <c r="O42" s="18">
        <v>0</v>
      </c>
      <c r="P42" s="18">
        <v>0</v>
      </c>
      <c r="Q42" s="18">
        <v>0</v>
      </c>
      <c r="R42" s="18">
        <v>0</v>
      </c>
      <c r="S42" s="18">
        <v>0</v>
      </c>
      <c r="T42" s="18">
        <v>0</v>
      </c>
      <c r="U42" s="18">
        <v>0</v>
      </c>
      <c r="V42" s="18">
        <v>0</v>
      </c>
      <c r="W42" s="18">
        <v>0</v>
      </c>
      <c r="X42" s="18">
        <v>0</v>
      </c>
      <c r="Y42" s="18">
        <v>0</v>
      </c>
      <c r="Z42" s="18">
        <v>24240922.490000267</v>
      </c>
      <c r="AA42" s="18">
        <v>0</v>
      </c>
      <c r="AB42" s="18">
        <v>0</v>
      </c>
      <c r="AC42" s="18">
        <v>0</v>
      </c>
      <c r="AD42" s="18">
        <v>3068127.76</v>
      </c>
      <c r="AE42" s="18">
        <v>0</v>
      </c>
      <c r="AF42" s="18">
        <v>0</v>
      </c>
      <c r="AG42" s="18">
        <v>0</v>
      </c>
      <c r="AH42" s="18">
        <v>0</v>
      </c>
      <c r="AI42" s="18">
        <v>0</v>
      </c>
      <c r="AJ42" s="18">
        <v>1817729284.0545847</v>
      </c>
      <c r="AK42" s="18">
        <v>0</v>
      </c>
      <c r="AL42" s="18">
        <v>93695411.440001011</v>
      </c>
      <c r="AM42" s="18">
        <v>0</v>
      </c>
      <c r="AN42" s="18">
        <v>383267638.25027519</v>
      </c>
      <c r="AO42" s="18">
        <v>0</v>
      </c>
      <c r="AP42" s="18">
        <v>1231491987.43997</v>
      </c>
      <c r="AQ42" s="18">
        <v>0</v>
      </c>
      <c r="AR42" s="18">
        <v>0</v>
      </c>
      <c r="AS42" s="18">
        <v>0</v>
      </c>
      <c r="AT42" s="18">
        <v>780652.28999999992</v>
      </c>
      <c r="AU42" s="18">
        <v>0</v>
      </c>
      <c r="AV42" s="18">
        <v>2808184.1799999899</v>
      </c>
      <c r="AW42" s="18">
        <v>0</v>
      </c>
      <c r="AX42" s="18">
        <v>0</v>
      </c>
      <c r="AY42" s="18">
        <v>0</v>
      </c>
      <c r="AZ42" s="18">
        <v>0</v>
      </c>
      <c r="BA42" s="18">
        <v>0</v>
      </c>
      <c r="BB42" s="18">
        <v>1946763.4199999853</v>
      </c>
      <c r="BC42" s="18">
        <v>0</v>
      </c>
      <c r="BD42" s="18">
        <v>1895574.6299999976</v>
      </c>
      <c r="BE42" s="18">
        <v>0</v>
      </c>
      <c r="BF42" s="18">
        <v>0</v>
      </c>
      <c r="BG42" s="18">
        <v>0</v>
      </c>
      <c r="BH42" s="18">
        <v>0</v>
      </c>
      <c r="BI42" s="18">
        <v>0</v>
      </c>
      <c r="BJ42" s="18">
        <v>0</v>
      </c>
      <c r="BK42" s="18">
        <v>0</v>
      </c>
      <c r="BL42" s="18">
        <v>0</v>
      </c>
      <c r="BM42" s="18">
        <v>0</v>
      </c>
      <c r="BN42" s="18">
        <v>0</v>
      </c>
      <c r="BO42" s="18">
        <v>0</v>
      </c>
      <c r="BP42" s="18">
        <v>2603966.73</v>
      </c>
      <c r="BQ42" s="18">
        <v>0</v>
      </c>
      <c r="BR42" s="18">
        <v>0</v>
      </c>
      <c r="BS42" s="18">
        <v>0</v>
      </c>
      <c r="BT42" s="18">
        <v>0</v>
      </c>
      <c r="BU42" s="18">
        <v>0</v>
      </c>
      <c r="BV42" s="18">
        <v>0</v>
      </c>
      <c r="BW42" s="18">
        <v>0</v>
      </c>
      <c r="BX42" s="18">
        <v>0</v>
      </c>
      <c r="BY42" s="18">
        <v>0</v>
      </c>
      <c r="BZ42" s="18">
        <v>0</v>
      </c>
      <c r="CA42" s="18">
        <v>0</v>
      </c>
      <c r="CB42" s="18">
        <v>63735.360000000008</v>
      </c>
      <c r="CC42" s="18">
        <v>0</v>
      </c>
      <c r="CD42" s="18">
        <v>0</v>
      </c>
      <c r="CE42" s="18">
        <v>0</v>
      </c>
      <c r="CF42" s="18">
        <v>0</v>
      </c>
      <c r="CG42" s="18">
        <v>0</v>
      </c>
      <c r="CH42" s="18">
        <v>0</v>
      </c>
      <c r="CI42" s="18">
        <v>0</v>
      </c>
      <c r="CJ42" s="18">
        <v>73894497.840000123</v>
      </c>
      <c r="CK42" s="18">
        <v>0</v>
      </c>
      <c r="CL42" s="18">
        <v>1240287.7300000039</v>
      </c>
      <c r="CM42" s="18">
        <v>0</v>
      </c>
      <c r="CN42" s="18">
        <v>1075073.9700000065</v>
      </c>
      <c r="CO42" s="18">
        <v>0</v>
      </c>
      <c r="CP42" s="18">
        <v>0</v>
      </c>
      <c r="CQ42" s="18">
        <v>0</v>
      </c>
      <c r="CR42" s="18">
        <v>1068851.5400000059</v>
      </c>
      <c r="CS42" s="18">
        <v>0</v>
      </c>
      <c r="CT42" s="18">
        <v>0</v>
      </c>
      <c r="CU42" s="18">
        <v>0</v>
      </c>
      <c r="CV42" s="18">
        <v>0</v>
      </c>
      <c r="CW42" s="18">
        <v>0</v>
      </c>
      <c r="CX42" s="18">
        <v>0</v>
      </c>
      <c r="CY42" s="18">
        <v>0</v>
      </c>
      <c r="CZ42" s="18">
        <v>0</v>
      </c>
      <c r="DA42" s="18">
        <v>0</v>
      </c>
      <c r="DB42" s="18">
        <v>0</v>
      </c>
      <c r="DC42" s="18">
        <v>0</v>
      </c>
      <c r="DD42" s="18">
        <v>35423285.46998693</v>
      </c>
      <c r="DE42" s="18">
        <v>0</v>
      </c>
      <c r="DF42" s="18">
        <v>0</v>
      </c>
      <c r="DG42" s="18">
        <v>0</v>
      </c>
      <c r="DH42" s="18">
        <v>0</v>
      </c>
      <c r="DI42" s="18">
        <v>0</v>
      </c>
      <c r="DJ42" s="18">
        <v>0</v>
      </c>
      <c r="DK42" s="18">
        <v>0</v>
      </c>
      <c r="DL42" s="18">
        <v>0</v>
      </c>
      <c r="DM42" s="18">
        <v>0</v>
      </c>
      <c r="DN42" s="18">
        <v>0</v>
      </c>
      <c r="DO42" s="18">
        <v>0</v>
      </c>
      <c r="DP42" s="18">
        <v>0</v>
      </c>
      <c r="DQ42" s="18">
        <v>0</v>
      </c>
      <c r="DR42" s="18">
        <v>0</v>
      </c>
      <c r="DS42" s="18">
        <v>0</v>
      </c>
      <c r="DT42" s="18">
        <v>0</v>
      </c>
      <c r="DU42" s="18">
        <v>0</v>
      </c>
      <c r="DV42" s="18">
        <v>0</v>
      </c>
      <c r="DW42" s="18">
        <v>0</v>
      </c>
      <c r="DX42" s="18">
        <v>110838670.73003285</v>
      </c>
      <c r="DY42" s="18">
        <v>0</v>
      </c>
      <c r="DZ42" s="18">
        <v>0</v>
      </c>
      <c r="EA42" s="18">
        <v>0</v>
      </c>
      <c r="EB42" s="18">
        <v>1151038.5399999984</v>
      </c>
      <c r="EC42" s="18">
        <v>0</v>
      </c>
      <c r="ED42" s="18">
        <v>0</v>
      </c>
      <c r="EE42" s="18">
        <v>0</v>
      </c>
      <c r="EF42" s="18">
        <v>18192.12</v>
      </c>
      <c r="EG42" s="18">
        <v>0</v>
      </c>
      <c r="EH42" s="18">
        <v>1230118.7800000003</v>
      </c>
      <c r="EI42" s="18">
        <v>0</v>
      </c>
      <c r="EJ42" s="18">
        <v>0</v>
      </c>
      <c r="EK42" s="18">
        <v>0</v>
      </c>
      <c r="EL42" s="18">
        <v>0</v>
      </c>
      <c r="EM42" s="18">
        <v>0</v>
      </c>
      <c r="EN42" s="18">
        <v>0</v>
      </c>
      <c r="EO42" s="18">
        <v>0</v>
      </c>
      <c r="EP42" s="18">
        <v>0</v>
      </c>
      <c r="EQ42" s="18">
        <v>0</v>
      </c>
      <c r="ER42" s="18">
        <v>-269.29000000000002</v>
      </c>
      <c r="ES42" s="18">
        <v>0</v>
      </c>
      <c r="ET42" s="18">
        <v>0</v>
      </c>
      <c r="EU42" s="18">
        <v>0</v>
      </c>
      <c r="EV42" s="18">
        <v>0</v>
      </c>
      <c r="EW42" s="18">
        <v>0</v>
      </c>
      <c r="EX42" s="18">
        <v>995071.92000000016</v>
      </c>
      <c r="EY42" s="18">
        <v>0</v>
      </c>
      <c r="EZ42" s="18">
        <v>143445921.41000038</v>
      </c>
      <c r="FA42" s="18">
        <v>0</v>
      </c>
      <c r="FB42" s="18">
        <v>0</v>
      </c>
      <c r="FC42" s="18">
        <v>0</v>
      </c>
      <c r="FD42" s="18">
        <v>7564043.3399999961</v>
      </c>
      <c r="FE42" s="18">
        <v>0</v>
      </c>
      <c r="FF42" s="18">
        <v>0</v>
      </c>
      <c r="FG42" s="18">
        <v>0</v>
      </c>
      <c r="FH42" s="18">
        <v>0</v>
      </c>
      <c r="FI42" s="18">
        <v>0</v>
      </c>
      <c r="FJ42" s="18">
        <v>0</v>
      </c>
      <c r="FK42" s="18">
        <v>0</v>
      </c>
      <c r="FL42" s="18">
        <v>254754.74</v>
      </c>
      <c r="FM42" s="18">
        <v>0</v>
      </c>
      <c r="FN42" s="18">
        <v>0</v>
      </c>
      <c r="FO42" s="18">
        <v>0</v>
      </c>
      <c r="FP42" s="19">
        <v>136077753.32000017</v>
      </c>
      <c r="FQ42" s="19">
        <v>0</v>
      </c>
      <c r="FR42" s="18">
        <v>0</v>
      </c>
      <c r="FS42" s="18">
        <v>0</v>
      </c>
      <c r="FT42" s="18">
        <v>5570958</v>
      </c>
      <c r="FU42" s="18">
        <v>0</v>
      </c>
      <c r="FV42" s="19">
        <v>130506795.32000016</v>
      </c>
      <c r="FW42" s="19">
        <v>0</v>
      </c>
      <c r="FX42" s="18">
        <v>1911136.0700000019</v>
      </c>
      <c r="FY42" s="18">
        <v>0</v>
      </c>
      <c r="FZ42" s="18">
        <v>128595659.25000015</v>
      </c>
      <c r="GA42" s="18">
        <v>0</v>
      </c>
      <c r="GB42" s="19">
        <v>0</v>
      </c>
      <c r="GC42" s="19">
        <v>0</v>
      </c>
      <c r="GD42" s="18">
        <v>0</v>
      </c>
      <c r="GE42" s="18">
        <v>0</v>
      </c>
      <c r="GF42" s="18">
        <v>0</v>
      </c>
      <c r="GG42" s="18">
        <v>0</v>
      </c>
      <c r="GH42" s="18">
        <v>8829396.1800000556</v>
      </c>
      <c r="GI42" s="18">
        <v>0</v>
      </c>
      <c r="GJ42" s="18">
        <v>0</v>
      </c>
      <c r="GK42" s="18">
        <v>0</v>
      </c>
      <c r="GL42" s="18">
        <v>0</v>
      </c>
      <c r="GM42" s="18">
        <v>0</v>
      </c>
      <c r="GN42" s="18">
        <v>0</v>
      </c>
      <c r="GO42" s="18">
        <v>0</v>
      </c>
      <c r="GP42" s="18">
        <v>0</v>
      </c>
      <c r="GQ42" s="18">
        <v>0</v>
      </c>
      <c r="GR42" s="18">
        <v>0</v>
      </c>
      <c r="GS42" s="18">
        <v>0</v>
      </c>
      <c r="GT42" s="18">
        <v>0</v>
      </c>
      <c r="GU42" s="18">
        <v>0</v>
      </c>
      <c r="GV42" s="18">
        <v>0</v>
      </c>
      <c r="GW42" s="18">
        <v>0</v>
      </c>
      <c r="GX42" s="18">
        <v>0</v>
      </c>
      <c r="GY42" s="18">
        <v>0</v>
      </c>
      <c r="GZ42" s="18">
        <v>0</v>
      </c>
      <c r="HA42" s="18">
        <v>0</v>
      </c>
      <c r="HB42" s="19">
        <v>0</v>
      </c>
      <c r="HC42" s="19">
        <v>0</v>
      </c>
      <c r="HD42" s="18">
        <v>0</v>
      </c>
      <c r="HE42" s="18">
        <v>0</v>
      </c>
      <c r="HF42" s="18">
        <v>0</v>
      </c>
      <c r="HG42" s="18">
        <v>0</v>
      </c>
      <c r="HH42" s="19">
        <v>0</v>
      </c>
      <c r="HI42" s="19">
        <v>0</v>
      </c>
      <c r="HJ42" s="18">
        <v>0</v>
      </c>
      <c r="HK42" s="18">
        <v>0</v>
      </c>
      <c r="HL42" s="18">
        <v>0</v>
      </c>
      <c r="HM42" s="18">
        <v>0</v>
      </c>
      <c r="HN42" s="19">
        <v>0</v>
      </c>
      <c r="HO42" s="19">
        <v>0</v>
      </c>
      <c r="HP42" s="18">
        <v>0</v>
      </c>
      <c r="HQ42" s="18">
        <v>0</v>
      </c>
      <c r="HR42" s="18">
        <v>0</v>
      </c>
      <c r="HS42" s="18">
        <v>0</v>
      </c>
      <c r="HT42" s="18">
        <v>0</v>
      </c>
      <c r="HU42" s="18">
        <v>0</v>
      </c>
      <c r="HV42" s="18">
        <v>4178120897.6148515</v>
      </c>
      <c r="HW42" s="18">
        <v>0</v>
      </c>
      <c r="HX42" s="19">
        <v>4178120897.6148515</v>
      </c>
    </row>
    <row r="43" spans="1:232" ht="12.75" customHeight="1">
      <c r="A43" s="55" t="s">
        <v>219</v>
      </c>
      <c r="B43" s="17">
        <v>1051</v>
      </c>
      <c r="C43" s="56" t="s">
        <v>147</v>
      </c>
      <c r="D43" s="19">
        <v>-1509612.84</v>
      </c>
      <c r="E43" s="19">
        <v>0</v>
      </c>
      <c r="F43" s="18">
        <v>-60323.61</v>
      </c>
      <c r="G43" s="18">
        <v>0</v>
      </c>
      <c r="H43" s="18">
        <v>-1449289.23</v>
      </c>
      <c r="I43" s="18">
        <v>0</v>
      </c>
      <c r="J43" s="18">
        <v>0</v>
      </c>
      <c r="K43" s="18">
        <v>0</v>
      </c>
      <c r="L43" s="18">
        <v>-171.39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-1143973</v>
      </c>
      <c r="S43" s="18">
        <v>0</v>
      </c>
      <c r="T43" s="18">
        <v>0</v>
      </c>
      <c r="U43" s="18">
        <v>0</v>
      </c>
      <c r="V43" s="18">
        <v>0</v>
      </c>
      <c r="W43" s="18">
        <v>0</v>
      </c>
      <c r="X43" s="18">
        <v>0</v>
      </c>
      <c r="Y43" s="18">
        <v>0</v>
      </c>
      <c r="Z43" s="18">
        <v>-153964.91</v>
      </c>
      <c r="AA43" s="18">
        <v>0</v>
      </c>
      <c r="AB43" s="18">
        <v>0</v>
      </c>
      <c r="AC43" s="18">
        <v>0</v>
      </c>
      <c r="AD43" s="18">
        <v>0</v>
      </c>
      <c r="AE43" s="18">
        <v>0</v>
      </c>
      <c r="AF43" s="18">
        <v>0</v>
      </c>
      <c r="AG43" s="18">
        <v>0</v>
      </c>
      <c r="AH43" s="18">
        <v>0</v>
      </c>
      <c r="AI43" s="18">
        <v>0</v>
      </c>
      <c r="AJ43" s="18">
        <v>0</v>
      </c>
      <c r="AK43" s="18">
        <v>0</v>
      </c>
      <c r="AL43" s="18">
        <v>0</v>
      </c>
      <c r="AM43" s="18">
        <v>0</v>
      </c>
      <c r="AN43" s="18">
        <v>-3901.2599999999998</v>
      </c>
      <c r="AO43" s="18">
        <v>0</v>
      </c>
      <c r="AP43" s="18">
        <v>-139272.04</v>
      </c>
      <c r="AQ43" s="18">
        <v>0</v>
      </c>
      <c r="AR43" s="18">
        <v>-170.95</v>
      </c>
      <c r="AS43" s="18">
        <v>0</v>
      </c>
      <c r="AT43" s="18">
        <v>-63297.789999999994</v>
      </c>
      <c r="AU43" s="18">
        <v>0</v>
      </c>
      <c r="AV43" s="18">
        <v>-201958.57</v>
      </c>
      <c r="AW43" s="18">
        <v>0</v>
      </c>
      <c r="AX43" s="18">
        <v>0</v>
      </c>
      <c r="AY43" s="18">
        <v>0</v>
      </c>
      <c r="AZ43" s="18">
        <v>0</v>
      </c>
      <c r="BA43" s="18">
        <v>0</v>
      </c>
      <c r="BB43" s="18">
        <v>-204.24</v>
      </c>
      <c r="BC43" s="18">
        <v>0</v>
      </c>
      <c r="BD43" s="18">
        <v>-371897.05</v>
      </c>
      <c r="BE43" s="18">
        <v>0</v>
      </c>
      <c r="BF43" s="18">
        <v>0</v>
      </c>
      <c r="BG43" s="18">
        <v>0</v>
      </c>
      <c r="BH43" s="18">
        <v>0</v>
      </c>
      <c r="BI43" s="18">
        <v>0</v>
      </c>
      <c r="BJ43" s="18">
        <v>0</v>
      </c>
      <c r="BK43" s="18">
        <v>0</v>
      </c>
      <c r="BL43" s="18">
        <v>0</v>
      </c>
      <c r="BM43" s="18">
        <v>0</v>
      </c>
      <c r="BN43" s="18">
        <v>0</v>
      </c>
      <c r="BO43" s="18">
        <v>0</v>
      </c>
      <c r="BP43" s="18">
        <v>-3025067.72</v>
      </c>
      <c r="BQ43" s="18">
        <v>0</v>
      </c>
      <c r="BR43" s="18">
        <v>0</v>
      </c>
      <c r="BS43" s="18">
        <v>0</v>
      </c>
      <c r="BT43" s="18">
        <v>0</v>
      </c>
      <c r="BU43" s="18">
        <v>0</v>
      </c>
      <c r="BV43" s="18">
        <v>-47367.08</v>
      </c>
      <c r="BW43" s="18">
        <v>0</v>
      </c>
      <c r="BX43" s="18">
        <v>0</v>
      </c>
      <c r="BY43" s="18">
        <v>0</v>
      </c>
      <c r="BZ43" s="18">
        <v>0</v>
      </c>
      <c r="CA43" s="18">
        <v>0</v>
      </c>
      <c r="CB43" s="18">
        <v>-3947.4</v>
      </c>
      <c r="CC43" s="18">
        <v>0</v>
      </c>
      <c r="CD43" s="18">
        <v>0</v>
      </c>
      <c r="CE43" s="18">
        <v>0</v>
      </c>
      <c r="CF43" s="18">
        <v>0</v>
      </c>
      <c r="CG43" s="18">
        <v>0</v>
      </c>
      <c r="CH43" s="18">
        <v>0</v>
      </c>
      <c r="CI43" s="18">
        <v>0</v>
      </c>
      <c r="CJ43" s="18">
        <v>-1692073.8</v>
      </c>
      <c r="CK43" s="18">
        <v>0</v>
      </c>
      <c r="CL43" s="18">
        <v>-346243.39999999997</v>
      </c>
      <c r="CM43" s="18">
        <v>0</v>
      </c>
      <c r="CN43" s="18">
        <v>-942.71</v>
      </c>
      <c r="CO43" s="18">
        <v>0</v>
      </c>
      <c r="CP43" s="18">
        <v>0</v>
      </c>
      <c r="CQ43" s="18">
        <v>0</v>
      </c>
      <c r="CR43" s="18">
        <v>-942.71</v>
      </c>
      <c r="CS43" s="18">
        <v>0</v>
      </c>
      <c r="CT43" s="18">
        <v>0</v>
      </c>
      <c r="CU43" s="18">
        <v>0</v>
      </c>
      <c r="CV43" s="18">
        <v>0</v>
      </c>
      <c r="CW43" s="18">
        <v>0</v>
      </c>
      <c r="CX43" s="18">
        <v>139458.06</v>
      </c>
      <c r="CY43" s="18">
        <v>0</v>
      </c>
      <c r="CZ43" s="18">
        <v>0</v>
      </c>
      <c r="DA43" s="18">
        <v>0</v>
      </c>
      <c r="DB43" s="18">
        <v>0</v>
      </c>
      <c r="DC43" s="18">
        <v>0</v>
      </c>
      <c r="DD43" s="18">
        <v>-1499.57</v>
      </c>
      <c r="DE43" s="18">
        <v>0</v>
      </c>
      <c r="DF43" s="18">
        <v>0</v>
      </c>
      <c r="DG43" s="18">
        <v>0</v>
      </c>
      <c r="DH43" s="18">
        <v>0</v>
      </c>
      <c r="DI43" s="18">
        <v>0</v>
      </c>
      <c r="DJ43" s="18">
        <v>0</v>
      </c>
      <c r="DK43" s="18">
        <v>0</v>
      </c>
      <c r="DL43" s="18">
        <v>0</v>
      </c>
      <c r="DM43" s="18">
        <v>0</v>
      </c>
      <c r="DN43" s="18">
        <v>0</v>
      </c>
      <c r="DO43" s="18">
        <v>0</v>
      </c>
      <c r="DP43" s="18">
        <v>0</v>
      </c>
      <c r="DQ43" s="18">
        <v>0</v>
      </c>
      <c r="DR43" s="18">
        <v>0</v>
      </c>
      <c r="DS43" s="18">
        <v>0</v>
      </c>
      <c r="DT43" s="18">
        <v>-28.240000000000002</v>
      </c>
      <c r="DU43" s="18">
        <v>0</v>
      </c>
      <c r="DV43" s="18">
        <v>0</v>
      </c>
      <c r="DW43" s="18">
        <v>0</v>
      </c>
      <c r="DX43" s="18">
        <v>-105.88999999999999</v>
      </c>
      <c r="DY43" s="18">
        <v>0</v>
      </c>
      <c r="DZ43" s="18">
        <v>0</v>
      </c>
      <c r="EA43" s="18">
        <v>0</v>
      </c>
      <c r="EB43" s="18">
        <v>-1204483.49</v>
      </c>
      <c r="EC43" s="18">
        <v>0</v>
      </c>
      <c r="ED43" s="18">
        <v>0</v>
      </c>
      <c r="EE43" s="18">
        <v>0</v>
      </c>
      <c r="EF43" s="18">
        <v>-220152</v>
      </c>
      <c r="EG43" s="18">
        <v>0</v>
      </c>
      <c r="EH43" s="18">
        <v>-5191.84</v>
      </c>
      <c r="EI43" s="18">
        <v>0</v>
      </c>
      <c r="EJ43" s="18">
        <v>0</v>
      </c>
      <c r="EK43" s="18">
        <v>0</v>
      </c>
      <c r="EL43" s="18">
        <v>0</v>
      </c>
      <c r="EM43" s="18">
        <v>0</v>
      </c>
      <c r="EN43" s="18">
        <v>0</v>
      </c>
      <c r="EO43" s="18">
        <v>0</v>
      </c>
      <c r="EP43" s="18">
        <v>0</v>
      </c>
      <c r="EQ43" s="18">
        <v>0</v>
      </c>
      <c r="ER43" s="18">
        <v>0</v>
      </c>
      <c r="ES43" s="18">
        <v>0</v>
      </c>
      <c r="ET43" s="18">
        <v>0</v>
      </c>
      <c r="EU43" s="18">
        <v>0</v>
      </c>
      <c r="EV43" s="18">
        <v>0</v>
      </c>
      <c r="EW43" s="18">
        <v>0</v>
      </c>
      <c r="EX43" s="18">
        <v>0</v>
      </c>
      <c r="EY43" s="18">
        <v>0</v>
      </c>
      <c r="EZ43" s="18">
        <v>0</v>
      </c>
      <c r="FA43" s="18">
        <v>0</v>
      </c>
      <c r="FB43" s="18">
        <v>0</v>
      </c>
      <c r="FC43" s="18">
        <v>0</v>
      </c>
      <c r="FD43" s="18">
        <v>0</v>
      </c>
      <c r="FE43" s="18">
        <v>0</v>
      </c>
      <c r="FF43" s="18">
        <v>0</v>
      </c>
      <c r="FG43" s="18">
        <v>0</v>
      </c>
      <c r="FH43" s="18">
        <v>0</v>
      </c>
      <c r="FI43" s="18">
        <v>0</v>
      </c>
      <c r="FJ43" s="18">
        <v>0</v>
      </c>
      <c r="FK43" s="18">
        <v>0</v>
      </c>
      <c r="FL43" s="18">
        <v>0</v>
      </c>
      <c r="FM43" s="18">
        <v>0</v>
      </c>
      <c r="FN43" s="18">
        <v>0</v>
      </c>
      <c r="FO43" s="18">
        <v>0</v>
      </c>
      <c r="FP43" s="19">
        <v>0</v>
      </c>
      <c r="FQ43" s="19">
        <v>0</v>
      </c>
      <c r="FR43" s="18">
        <v>0</v>
      </c>
      <c r="FS43" s="18">
        <v>0</v>
      </c>
      <c r="FT43" s="18">
        <v>0</v>
      </c>
      <c r="FU43" s="18">
        <v>0</v>
      </c>
      <c r="FV43" s="19">
        <v>0</v>
      </c>
      <c r="FW43" s="19">
        <v>0</v>
      </c>
      <c r="FX43" s="18">
        <v>0</v>
      </c>
      <c r="FY43" s="18">
        <v>0</v>
      </c>
      <c r="FZ43" s="18">
        <v>0</v>
      </c>
      <c r="GA43" s="18">
        <v>0</v>
      </c>
      <c r="GB43" s="19">
        <v>0</v>
      </c>
      <c r="GC43" s="19">
        <v>0</v>
      </c>
      <c r="GD43" s="18">
        <v>0</v>
      </c>
      <c r="GE43" s="18">
        <v>0</v>
      </c>
      <c r="GF43" s="18">
        <v>0</v>
      </c>
      <c r="GG43" s="18">
        <v>0</v>
      </c>
      <c r="GH43" s="18">
        <v>0</v>
      </c>
      <c r="GI43" s="18">
        <v>0</v>
      </c>
      <c r="GJ43" s="18">
        <v>0</v>
      </c>
      <c r="GK43" s="18">
        <v>0</v>
      </c>
      <c r="GL43" s="18">
        <v>0</v>
      </c>
      <c r="GM43" s="18">
        <v>0</v>
      </c>
      <c r="GN43" s="18">
        <v>0</v>
      </c>
      <c r="GO43" s="18">
        <v>0</v>
      </c>
      <c r="GP43" s="18">
        <v>0</v>
      </c>
      <c r="GQ43" s="18">
        <v>0</v>
      </c>
      <c r="GR43" s="18">
        <v>0</v>
      </c>
      <c r="GS43" s="18">
        <v>0</v>
      </c>
      <c r="GT43" s="18">
        <v>0</v>
      </c>
      <c r="GU43" s="18">
        <v>0</v>
      </c>
      <c r="GV43" s="18">
        <v>0</v>
      </c>
      <c r="GW43" s="18">
        <v>0</v>
      </c>
      <c r="GX43" s="18">
        <v>0</v>
      </c>
      <c r="GY43" s="18">
        <v>0</v>
      </c>
      <c r="GZ43" s="18">
        <v>0</v>
      </c>
      <c r="HA43" s="18">
        <v>0</v>
      </c>
      <c r="HB43" s="19">
        <v>0</v>
      </c>
      <c r="HC43" s="19">
        <v>0</v>
      </c>
      <c r="HD43" s="18">
        <v>0</v>
      </c>
      <c r="HE43" s="18">
        <v>0</v>
      </c>
      <c r="HF43" s="18">
        <v>0</v>
      </c>
      <c r="HG43" s="18">
        <v>0</v>
      </c>
      <c r="HH43" s="19">
        <v>0</v>
      </c>
      <c r="HI43" s="19">
        <v>0</v>
      </c>
      <c r="HJ43" s="18">
        <v>0</v>
      </c>
      <c r="HK43" s="18">
        <v>0</v>
      </c>
      <c r="HL43" s="18">
        <v>0</v>
      </c>
      <c r="HM43" s="18">
        <v>0</v>
      </c>
      <c r="HN43" s="19">
        <v>0</v>
      </c>
      <c r="HO43" s="19">
        <v>0</v>
      </c>
      <c r="HP43" s="18">
        <v>0</v>
      </c>
      <c r="HQ43" s="18">
        <v>0</v>
      </c>
      <c r="HR43" s="18">
        <v>0</v>
      </c>
      <c r="HS43" s="18">
        <v>0</v>
      </c>
      <c r="HT43" s="18">
        <v>0</v>
      </c>
      <c r="HU43" s="18">
        <v>0</v>
      </c>
      <c r="HV43" s="18">
        <v>-9997011.8300000001</v>
      </c>
      <c r="HW43" s="18">
        <v>0</v>
      </c>
      <c r="HX43" s="19">
        <v>-9997011.8300000001</v>
      </c>
    </row>
    <row r="44" spans="1:232" ht="12.75" customHeight="1">
      <c r="A44" s="55" t="s">
        <v>221</v>
      </c>
      <c r="B44" s="17">
        <v>1052</v>
      </c>
      <c r="C44" s="56" t="s">
        <v>147</v>
      </c>
      <c r="D44" s="19">
        <v>913967.06</v>
      </c>
      <c r="E44" s="19">
        <v>0</v>
      </c>
      <c r="F44" s="18">
        <v>79575.819999999963</v>
      </c>
      <c r="G44" s="18">
        <v>0</v>
      </c>
      <c r="H44" s="18">
        <v>0</v>
      </c>
      <c r="I44" s="18">
        <v>0</v>
      </c>
      <c r="J44" s="18">
        <v>834391.24000000011</v>
      </c>
      <c r="K44" s="18">
        <v>0</v>
      </c>
      <c r="L44" s="18">
        <v>38509.479999999996</v>
      </c>
      <c r="M44" s="18">
        <v>0</v>
      </c>
      <c r="N44" s="18">
        <v>1717982.7200000011</v>
      </c>
      <c r="O44" s="18">
        <v>0</v>
      </c>
      <c r="P44" s="18">
        <v>0</v>
      </c>
      <c r="Q44" s="18">
        <v>0</v>
      </c>
      <c r="R44" s="18">
        <v>8538490.0799999982</v>
      </c>
      <c r="S44" s="18">
        <v>0</v>
      </c>
      <c r="T44" s="18">
        <v>0</v>
      </c>
      <c r="U44" s="18">
        <v>0</v>
      </c>
      <c r="V44" s="18">
        <v>0</v>
      </c>
      <c r="W44" s="18">
        <v>0</v>
      </c>
      <c r="X44" s="18">
        <v>0</v>
      </c>
      <c r="Y44" s="18">
        <v>0</v>
      </c>
      <c r="Z44" s="18">
        <v>5115784.6499999985</v>
      </c>
      <c r="AA44" s="18">
        <v>0</v>
      </c>
      <c r="AB44" s="18">
        <v>0</v>
      </c>
      <c r="AC44" s="18">
        <v>0</v>
      </c>
      <c r="AD44" s="18">
        <v>258294.89</v>
      </c>
      <c r="AE44" s="18">
        <v>0</v>
      </c>
      <c r="AF44" s="18">
        <v>0</v>
      </c>
      <c r="AG44" s="18">
        <v>0</v>
      </c>
      <c r="AH44" s="18">
        <v>0</v>
      </c>
      <c r="AI44" s="18">
        <v>0</v>
      </c>
      <c r="AJ44" s="18">
        <v>0</v>
      </c>
      <c r="AK44" s="18">
        <v>0</v>
      </c>
      <c r="AL44" s="18">
        <v>0</v>
      </c>
      <c r="AM44" s="18">
        <v>0</v>
      </c>
      <c r="AN44" s="18">
        <v>3641284.4899999942</v>
      </c>
      <c r="AO44" s="18">
        <v>0</v>
      </c>
      <c r="AP44" s="18">
        <v>16254675.240000276</v>
      </c>
      <c r="AQ44" s="18">
        <v>0</v>
      </c>
      <c r="AR44" s="18">
        <v>0</v>
      </c>
      <c r="AS44" s="18">
        <v>0</v>
      </c>
      <c r="AT44" s="18">
        <v>1894866.42</v>
      </c>
      <c r="AU44" s="18">
        <v>0</v>
      </c>
      <c r="AV44" s="18">
        <v>1755051.4800000002</v>
      </c>
      <c r="AW44" s="18">
        <v>0</v>
      </c>
      <c r="AX44" s="18">
        <v>0</v>
      </c>
      <c r="AY44" s="18">
        <v>0</v>
      </c>
      <c r="AZ44" s="18">
        <v>0</v>
      </c>
      <c r="BA44" s="18">
        <v>0</v>
      </c>
      <c r="BB44" s="18">
        <v>14001.460000000005</v>
      </c>
      <c r="BC44" s="18">
        <v>0</v>
      </c>
      <c r="BD44" s="18">
        <v>262775.24000000005</v>
      </c>
      <c r="BE44" s="18">
        <v>0</v>
      </c>
      <c r="BF44" s="18">
        <v>0</v>
      </c>
      <c r="BG44" s="18">
        <v>0</v>
      </c>
      <c r="BH44" s="18">
        <v>0</v>
      </c>
      <c r="BI44" s="18">
        <v>0</v>
      </c>
      <c r="BJ44" s="18">
        <v>0</v>
      </c>
      <c r="BK44" s="18">
        <v>0</v>
      </c>
      <c r="BL44" s="18">
        <v>1996783.76</v>
      </c>
      <c r="BM44" s="18">
        <v>0</v>
      </c>
      <c r="BN44" s="18">
        <v>0</v>
      </c>
      <c r="BO44" s="18">
        <v>0</v>
      </c>
      <c r="BP44" s="18">
        <v>1517087.57</v>
      </c>
      <c r="BQ44" s="18">
        <v>0</v>
      </c>
      <c r="BR44" s="18">
        <v>0</v>
      </c>
      <c r="BS44" s="18">
        <v>0</v>
      </c>
      <c r="BT44" s="18">
        <v>0</v>
      </c>
      <c r="BU44" s="18">
        <v>0</v>
      </c>
      <c r="BV44" s="18">
        <v>1180205.5599999998</v>
      </c>
      <c r="BW44" s="18">
        <v>0</v>
      </c>
      <c r="BX44" s="18">
        <v>0</v>
      </c>
      <c r="BY44" s="18">
        <v>0</v>
      </c>
      <c r="BZ44" s="18">
        <v>0</v>
      </c>
      <c r="CA44" s="18">
        <v>0</v>
      </c>
      <c r="CB44" s="18">
        <v>2375.8500000000004</v>
      </c>
      <c r="CC44" s="18">
        <v>0</v>
      </c>
      <c r="CD44" s="18">
        <v>0</v>
      </c>
      <c r="CE44" s="18">
        <v>0</v>
      </c>
      <c r="CF44" s="18">
        <v>0</v>
      </c>
      <c r="CG44" s="18">
        <v>0</v>
      </c>
      <c r="CH44" s="18">
        <v>0</v>
      </c>
      <c r="CI44" s="18">
        <v>0</v>
      </c>
      <c r="CJ44" s="18">
        <v>17351130.159999996</v>
      </c>
      <c r="CK44" s="18">
        <v>0</v>
      </c>
      <c r="CL44" s="18">
        <v>245124.48999999996</v>
      </c>
      <c r="CM44" s="18">
        <v>0</v>
      </c>
      <c r="CN44" s="18">
        <v>112876.70000000006</v>
      </c>
      <c r="CO44" s="18">
        <v>0</v>
      </c>
      <c r="CP44" s="18">
        <v>0</v>
      </c>
      <c r="CQ44" s="18">
        <v>0</v>
      </c>
      <c r="CR44" s="18">
        <v>42852.999999999985</v>
      </c>
      <c r="CS44" s="18">
        <v>0</v>
      </c>
      <c r="CT44" s="18">
        <v>0</v>
      </c>
      <c r="CU44" s="18">
        <v>0</v>
      </c>
      <c r="CV44" s="18">
        <v>0</v>
      </c>
      <c r="CW44" s="18">
        <v>0</v>
      </c>
      <c r="CX44" s="18">
        <v>0</v>
      </c>
      <c r="CY44" s="18">
        <v>0</v>
      </c>
      <c r="CZ44" s="18">
        <v>0</v>
      </c>
      <c r="DA44" s="18">
        <v>0</v>
      </c>
      <c r="DB44" s="18">
        <v>0</v>
      </c>
      <c r="DC44" s="18">
        <v>0</v>
      </c>
      <c r="DD44" s="18">
        <v>563931.40999999631</v>
      </c>
      <c r="DE44" s="18">
        <v>0</v>
      </c>
      <c r="DF44" s="18">
        <v>0</v>
      </c>
      <c r="DG44" s="18">
        <v>0</v>
      </c>
      <c r="DH44" s="18">
        <v>0</v>
      </c>
      <c r="DI44" s="18">
        <v>0</v>
      </c>
      <c r="DJ44" s="18">
        <v>0</v>
      </c>
      <c r="DK44" s="18">
        <v>0</v>
      </c>
      <c r="DL44" s="18">
        <v>0</v>
      </c>
      <c r="DM44" s="18">
        <v>0</v>
      </c>
      <c r="DN44" s="18">
        <v>0</v>
      </c>
      <c r="DO44" s="18">
        <v>0</v>
      </c>
      <c r="DP44" s="18">
        <v>0</v>
      </c>
      <c r="DQ44" s="18">
        <v>0</v>
      </c>
      <c r="DR44" s="18">
        <v>0</v>
      </c>
      <c r="DS44" s="18">
        <v>0</v>
      </c>
      <c r="DT44" s="18">
        <v>360.30999999999995</v>
      </c>
      <c r="DU44" s="18">
        <v>0</v>
      </c>
      <c r="DV44" s="18">
        <v>0</v>
      </c>
      <c r="DW44" s="18">
        <v>0</v>
      </c>
      <c r="DX44" s="18">
        <v>771335.71000000113</v>
      </c>
      <c r="DY44" s="18">
        <v>0</v>
      </c>
      <c r="DZ44" s="18">
        <v>0</v>
      </c>
      <c r="EA44" s="18">
        <v>0</v>
      </c>
      <c r="EB44" s="18">
        <v>6131323.8499999996</v>
      </c>
      <c r="EC44" s="18">
        <v>0</v>
      </c>
      <c r="ED44" s="18">
        <v>152126.26999999999</v>
      </c>
      <c r="EE44" s="18">
        <v>0</v>
      </c>
      <c r="EF44" s="18">
        <v>1197694.3599999999</v>
      </c>
      <c r="EG44" s="18">
        <v>0</v>
      </c>
      <c r="EH44" s="18">
        <v>59731.799999999996</v>
      </c>
      <c r="EI44" s="18">
        <v>0</v>
      </c>
      <c r="EJ44" s="18">
        <v>0</v>
      </c>
      <c r="EK44" s="18">
        <v>0</v>
      </c>
      <c r="EL44" s="18">
        <v>0</v>
      </c>
      <c r="EM44" s="18">
        <v>0</v>
      </c>
      <c r="EN44" s="18">
        <v>0</v>
      </c>
      <c r="EO44" s="18">
        <v>0</v>
      </c>
      <c r="EP44" s="18">
        <v>0</v>
      </c>
      <c r="EQ44" s="18">
        <v>0</v>
      </c>
      <c r="ER44" s="18">
        <v>0</v>
      </c>
      <c r="ES44" s="18">
        <v>0</v>
      </c>
      <c r="ET44" s="18">
        <v>0</v>
      </c>
      <c r="EU44" s="18">
        <v>0</v>
      </c>
      <c r="EV44" s="18">
        <v>0</v>
      </c>
      <c r="EW44" s="18">
        <v>0</v>
      </c>
      <c r="EX44" s="18">
        <v>0</v>
      </c>
      <c r="EY44" s="18">
        <v>0</v>
      </c>
      <c r="EZ44" s="18">
        <v>0</v>
      </c>
      <c r="FA44" s="18">
        <v>0</v>
      </c>
      <c r="FB44" s="18">
        <v>0</v>
      </c>
      <c r="FC44" s="18">
        <v>0</v>
      </c>
      <c r="FD44" s="18">
        <v>0</v>
      </c>
      <c r="FE44" s="18">
        <v>0</v>
      </c>
      <c r="FF44" s="18">
        <v>0</v>
      </c>
      <c r="FG44" s="18">
        <v>0</v>
      </c>
      <c r="FH44" s="18">
        <v>0</v>
      </c>
      <c r="FI44" s="18">
        <v>0</v>
      </c>
      <c r="FJ44" s="18">
        <v>0</v>
      </c>
      <c r="FK44" s="18">
        <v>0</v>
      </c>
      <c r="FL44" s="18">
        <v>0</v>
      </c>
      <c r="FM44" s="18">
        <v>0</v>
      </c>
      <c r="FN44" s="18">
        <v>0</v>
      </c>
      <c r="FO44" s="18">
        <v>0</v>
      </c>
      <c r="FP44" s="19">
        <v>1182062.1300000001</v>
      </c>
      <c r="FQ44" s="19">
        <v>0</v>
      </c>
      <c r="FR44" s="18">
        <v>0</v>
      </c>
      <c r="FS44" s="18">
        <v>0</v>
      </c>
      <c r="FT44" s="18">
        <v>0</v>
      </c>
      <c r="FU44" s="18">
        <v>0</v>
      </c>
      <c r="FV44" s="19">
        <v>1182062.1300000001</v>
      </c>
      <c r="FW44" s="19">
        <v>0</v>
      </c>
      <c r="FX44" s="18">
        <v>91103.2</v>
      </c>
      <c r="FY44" s="18">
        <v>0</v>
      </c>
      <c r="FZ44" s="18">
        <v>1090958.9300000002</v>
      </c>
      <c r="GA44" s="18">
        <v>0</v>
      </c>
      <c r="GB44" s="19">
        <v>0</v>
      </c>
      <c r="GC44" s="19">
        <v>0</v>
      </c>
      <c r="GD44" s="18">
        <v>0</v>
      </c>
      <c r="GE44" s="18">
        <v>0</v>
      </c>
      <c r="GF44" s="18">
        <v>0</v>
      </c>
      <c r="GG44" s="18">
        <v>0</v>
      </c>
      <c r="GH44" s="18">
        <v>1132852.2100000058</v>
      </c>
      <c r="GI44" s="18">
        <v>0</v>
      </c>
      <c r="GJ44" s="18">
        <v>0</v>
      </c>
      <c r="GK44" s="18">
        <v>0</v>
      </c>
      <c r="GL44" s="18">
        <v>0</v>
      </c>
      <c r="GM44" s="18">
        <v>0</v>
      </c>
      <c r="GN44" s="18">
        <v>0</v>
      </c>
      <c r="GO44" s="18">
        <v>0</v>
      </c>
      <c r="GP44" s="18">
        <v>0</v>
      </c>
      <c r="GQ44" s="18">
        <v>0</v>
      </c>
      <c r="GR44" s="18">
        <v>0</v>
      </c>
      <c r="GS44" s="18">
        <v>0</v>
      </c>
      <c r="GT44" s="18">
        <v>0</v>
      </c>
      <c r="GU44" s="18">
        <v>0</v>
      </c>
      <c r="GV44" s="18">
        <v>0</v>
      </c>
      <c r="GW44" s="18">
        <v>0</v>
      </c>
      <c r="GX44" s="18">
        <v>0</v>
      </c>
      <c r="GY44" s="18">
        <v>0</v>
      </c>
      <c r="GZ44" s="18">
        <v>0</v>
      </c>
      <c r="HA44" s="18">
        <v>0</v>
      </c>
      <c r="HB44" s="19">
        <v>0</v>
      </c>
      <c r="HC44" s="19">
        <v>0</v>
      </c>
      <c r="HD44" s="18">
        <v>0</v>
      </c>
      <c r="HE44" s="18">
        <v>0</v>
      </c>
      <c r="HF44" s="18">
        <v>0</v>
      </c>
      <c r="HG44" s="18">
        <v>0</v>
      </c>
      <c r="HH44" s="19">
        <v>0</v>
      </c>
      <c r="HI44" s="19">
        <v>0</v>
      </c>
      <c r="HJ44" s="18">
        <v>0</v>
      </c>
      <c r="HK44" s="18">
        <v>0</v>
      </c>
      <c r="HL44" s="18">
        <v>0</v>
      </c>
      <c r="HM44" s="18">
        <v>0</v>
      </c>
      <c r="HN44" s="19">
        <v>0</v>
      </c>
      <c r="HO44" s="19">
        <v>0</v>
      </c>
      <c r="HP44" s="18">
        <v>0</v>
      </c>
      <c r="HQ44" s="18">
        <v>0</v>
      </c>
      <c r="HR44" s="18">
        <v>0</v>
      </c>
      <c r="HS44" s="18">
        <v>0</v>
      </c>
      <c r="HT44" s="18">
        <v>0</v>
      </c>
      <c r="HU44" s="18">
        <v>0</v>
      </c>
      <c r="HV44" s="18">
        <v>74045538.350000262</v>
      </c>
      <c r="HW44" s="18">
        <v>0</v>
      </c>
      <c r="HX44" s="19">
        <v>74045538.350000262</v>
      </c>
    </row>
    <row r="45" spans="1:232" ht="12.75" customHeight="1">
      <c r="A45" s="55" t="s">
        <v>223</v>
      </c>
      <c r="B45" s="17">
        <v>1053</v>
      </c>
      <c r="C45" s="56" t="s">
        <v>147</v>
      </c>
      <c r="D45" s="19">
        <v>15951294.01</v>
      </c>
      <c r="E45" s="19">
        <v>0</v>
      </c>
      <c r="F45" s="18">
        <v>15951294.01</v>
      </c>
      <c r="G45" s="18">
        <v>0</v>
      </c>
      <c r="H45" s="18">
        <v>0</v>
      </c>
      <c r="I45" s="18">
        <v>0</v>
      </c>
      <c r="J45" s="18">
        <v>0</v>
      </c>
      <c r="K45" s="18">
        <v>0</v>
      </c>
      <c r="L45" s="18">
        <v>0</v>
      </c>
      <c r="M45" s="18">
        <v>0</v>
      </c>
      <c r="N45" s="18">
        <v>339023645.26999998</v>
      </c>
      <c r="O45" s="18">
        <v>0</v>
      </c>
      <c r="P45" s="18">
        <v>0</v>
      </c>
      <c r="Q45" s="18">
        <v>0</v>
      </c>
      <c r="R45" s="18">
        <v>0</v>
      </c>
      <c r="S45" s="18">
        <v>0</v>
      </c>
      <c r="T45" s="18">
        <v>0</v>
      </c>
      <c r="U45" s="18">
        <v>0</v>
      </c>
      <c r="V45" s="18">
        <v>0</v>
      </c>
      <c r="W45" s="18">
        <v>0</v>
      </c>
      <c r="X45" s="18">
        <v>0</v>
      </c>
      <c r="Y45" s="18">
        <v>0</v>
      </c>
      <c r="Z45" s="18">
        <v>0</v>
      </c>
      <c r="AA45" s="18">
        <v>0</v>
      </c>
      <c r="AB45" s="18">
        <v>0</v>
      </c>
      <c r="AC45" s="18">
        <v>0</v>
      </c>
      <c r="AD45" s="18">
        <v>0</v>
      </c>
      <c r="AE45" s="18">
        <v>0</v>
      </c>
      <c r="AF45" s="18">
        <v>0</v>
      </c>
      <c r="AG45" s="18">
        <v>0</v>
      </c>
      <c r="AH45" s="18">
        <v>0</v>
      </c>
      <c r="AI45" s="18">
        <v>0</v>
      </c>
      <c r="AJ45" s="18">
        <v>14954691440.810001</v>
      </c>
      <c r="AK45" s="18">
        <v>0</v>
      </c>
      <c r="AL45" s="18">
        <v>7671165.5100030005</v>
      </c>
      <c r="AM45" s="18">
        <v>0</v>
      </c>
      <c r="AN45" s="18">
        <v>277607338.50999999</v>
      </c>
      <c r="AO45" s="18">
        <v>0</v>
      </c>
      <c r="AP45" s="18">
        <v>4980715702.8299999</v>
      </c>
      <c r="AQ45" s="18">
        <v>0</v>
      </c>
      <c r="AR45" s="18">
        <v>0</v>
      </c>
      <c r="AS45" s="18">
        <v>0</v>
      </c>
      <c r="AT45" s="18">
        <v>0</v>
      </c>
      <c r="AU45" s="18">
        <v>0</v>
      </c>
      <c r="AV45" s="18">
        <v>10224054.023</v>
      </c>
      <c r="AW45" s="18">
        <v>0</v>
      </c>
      <c r="AX45" s="18">
        <v>0</v>
      </c>
      <c r="AY45" s="18">
        <v>0</v>
      </c>
      <c r="AZ45" s="18">
        <v>0</v>
      </c>
      <c r="BA45" s="18">
        <v>0</v>
      </c>
      <c r="BB45" s="18">
        <v>139730.41</v>
      </c>
      <c r="BC45" s="18">
        <v>0</v>
      </c>
      <c r="BD45" s="18">
        <v>2163009.63</v>
      </c>
      <c r="BE45" s="18">
        <v>0</v>
      </c>
      <c r="BF45" s="18">
        <v>0</v>
      </c>
      <c r="BG45" s="18">
        <v>0</v>
      </c>
      <c r="BH45" s="18">
        <v>0</v>
      </c>
      <c r="BI45" s="18">
        <v>0</v>
      </c>
      <c r="BJ45" s="18">
        <v>0</v>
      </c>
      <c r="BK45" s="18">
        <v>0</v>
      </c>
      <c r="BL45" s="18">
        <v>0</v>
      </c>
      <c r="BM45" s="18">
        <v>0</v>
      </c>
      <c r="BN45" s="18">
        <v>0</v>
      </c>
      <c r="BO45" s="18">
        <v>0</v>
      </c>
      <c r="BP45" s="18">
        <v>1859225.9000039999</v>
      </c>
      <c r="BQ45" s="18">
        <v>0</v>
      </c>
      <c r="BR45" s="18">
        <v>0</v>
      </c>
      <c r="BS45" s="18">
        <v>0</v>
      </c>
      <c r="BT45" s="18">
        <v>0</v>
      </c>
      <c r="BU45" s="18">
        <v>0</v>
      </c>
      <c r="BV45" s="18">
        <v>0</v>
      </c>
      <c r="BW45" s="18">
        <v>0</v>
      </c>
      <c r="BX45" s="18">
        <v>0</v>
      </c>
      <c r="BY45" s="18">
        <v>0</v>
      </c>
      <c r="BZ45" s="18">
        <v>0</v>
      </c>
      <c r="CA45" s="18">
        <v>0</v>
      </c>
      <c r="CB45" s="18">
        <v>0</v>
      </c>
      <c r="CC45" s="18">
        <v>0</v>
      </c>
      <c r="CD45" s="18">
        <v>0</v>
      </c>
      <c r="CE45" s="18">
        <v>0</v>
      </c>
      <c r="CF45" s="18">
        <v>0</v>
      </c>
      <c r="CG45" s="18">
        <v>0</v>
      </c>
      <c r="CH45" s="18">
        <v>0</v>
      </c>
      <c r="CI45" s="18">
        <v>0</v>
      </c>
      <c r="CJ45" s="18">
        <v>120079428.09000002</v>
      </c>
      <c r="CK45" s="18">
        <v>0</v>
      </c>
      <c r="CL45" s="18">
        <v>656797.81999999995</v>
      </c>
      <c r="CM45" s="18">
        <v>0</v>
      </c>
      <c r="CN45" s="18">
        <v>1965831.7</v>
      </c>
      <c r="CO45" s="18">
        <v>0</v>
      </c>
      <c r="CP45" s="18">
        <v>0</v>
      </c>
      <c r="CQ45" s="18">
        <v>0</v>
      </c>
      <c r="CR45" s="18">
        <v>917421.96</v>
      </c>
      <c r="CS45" s="18">
        <v>0</v>
      </c>
      <c r="CT45" s="18">
        <v>0</v>
      </c>
      <c r="CU45" s="18">
        <v>0</v>
      </c>
      <c r="CV45" s="18">
        <v>0</v>
      </c>
      <c r="CW45" s="18">
        <v>0</v>
      </c>
      <c r="CX45" s="18">
        <v>0</v>
      </c>
      <c r="CY45" s="18">
        <v>0</v>
      </c>
      <c r="CZ45" s="18">
        <v>0</v>
      </c>
      <c r="DA45" s="18">
        <v>0</v>
      </c>
      <c r="DB45" s="18">
        <v>0</v>
      </c>
      <c r="DC45" s="18">
        <v>0</v>
      </c>
      <c r="DD45" s="18">
        <v>737239101.61000001</v>
      </c>
      <c r="DE45" s="18">
        <v>0</v>
      </c>
      <c r="DF45" s="18">
        <v>0</v>
      </c>
      <c r="DG45" s="18">
        <v>0</v>
      </c>
      <c r="DH45" s="18">
        <v>0</v>
      </c>
      <c r="DI45" s="18">
        <v>0</v>
      </c>
      <c r="DJ45" s="18">
        <v>0</v>
      </c>
      <c r="DK45" s="18">
        <v>0</v>
      </c>
      <c r="DL45" s="18">
        <v>0</v>
      </c>
      <c r="DM45" s="18">
        <v>0</v>
      </c>
      <c r="DN45" s="18">
        <v>0</v>
      </c>
      <c r="DO45" s="18">
        <v>0</v>
      </c>
      <c r="DP45" s="18">
        <v>0</v>
      </c>
      <c r="DQ45" s="18">
        <v>0</v>
      </c>
      <c r="DR45" s="18">
        <v>0</v>
      </c>
      <c r="DS45" s="18">
        <v>0</v>
      </c>
      <c r="DT45" s="18">
        <v>656797.81999999995</v>
      </c>
      <c r="DU45" s="18">
        <v>0</v>
      </c>
      <c r="DV45" s="18">
        <v>0</v>
      </c>
      <c r="DW45" s="18">
        <v>0</v>
      </c>
      <c r="DX45" s="18">
        <v>732868529.57000005</v>
      </c>
      <c r="DY45" s="18">
        <v>0</v>
      </c>
      <c r="DZ45" s="18">
        <v>0</v>
      </c>
      <c r="EA45" s="18">
        <v>0</v>
      </c>
      <c r="EB45" s="18">
        <v>72969.05</v>
      </c>
      <c r="EC45" s="18">
        <v>0</v>
      </c>
      <c r="ED45" s="18">
        <v>0</v>
      </c>
      <c r="EE45" s="18">
        <v>0</v>
      </c>
      <c r="EF45" s="18">
        <v>0</v>
      </c>
      <c r="EG45" s="18">
        <v>0</v>
      </c>
      <c r="EH45" s="18">
        <v>12769.189999999999</v>
      </c>
      <c r="EI45" s="18">
        <v>0</v>
      </c>
      <c r="EJ45" s="18">
        <v>0</v>
      </c>
      <c r="EK45" s="18">
        <v>0</v>
      </c>
      <c r="EL45" s="18">
        <v>0</v>
      </c>
      <c r="EM45" s="18">
        <v>0</v>
      </c>
      <c r="EN45" s="18">
        <v>0</v>
      </c>
      <c r="EO45" s="18">
        <v>0</v>
      </c>
      <c r="EP45" s="18">
        <v>0</v>
      </c>
      <c r="EQ45" s="18">
        <v>0</v>
      </c>
      <c r="ER45" s="18">
        <v>0</v>
      </c>
      <c r="ES45" s="18">
        <v>0</v>
      </c>
      <c r="ET45" s="18">
        <v>0</v>
      </c>
      <c r="EU45" s="18">
        <v>0</v>
      </c>
      <c r="EV45" s="18">
        <v>0</v>
      </c>
      <c r="EW45" s="18">
        <v>0</v>
      </c>
      <c r="EX45" s="18">
        <v>0</v>
      </c>
      <c r="EY45" s="18">
        <v>0</v>
      </c>
      <c r="EZ45" s="18">
        <v>0</v>
      </c>
      <c r="FA45" s="18">
        <v>0</v>
      </c>
      <c r="FB45" s="18">
        <v>0</v>
      </c>
      <c r="FC45" s="18">
        <v>0</v>
      </c>
      <c r="FD45" s="18">
        <v>0</v>
      </c>
      <c r="FE45" s="18">
        <v>0</v>
      </c>
      <c r="FF45" s="18">
        <v>0</v>
      </c>
      <c r="FG45" s="18">
        <v>0</v>
      </c>
      <c r="FH45" s="18">
        <v>0</v>
      </c>
      <c r="FI45" s="18">
        <v>0</v>
      </c>
      <c r="FJ45" s="18">
        <v>0</v>
      </c>
      <c r="FK45" s="18">
        <v>0</v>
      </c>
      <c r="FL45" s="18">
        <v>0</v>
      </c>
      <c r="FM45" s="18">
        <v>0</v>
      </c>
      <c r="FN45" s="18">
        <v>0</v>
      </c>
      <c r="FO45" s="18">
        <v>0</v>
      </c>
      <c r="FP45" s="19">
        <v>487204806.91000009</v>
      </c>
      <c r="FQ45" s="19">
        <v>0</v>
      </c>
      <c r="FR45" s="18">
        <v>0</v>
      </c>
      <c r="FS45" s="18">
        <v>0</v>
      </c>
      <c r="FT45" s="18">
        <v>64299318.359999999</v>
      </c>
      <c r="FU45" s="18">
        <v>0</v>
      </c>
      <c r="FV45" s="19">
        <v>422905488.55000007</v>
      </c>
      <c r="FW45" s="19">
        <v>0</v>
      </c>
      <c r="FX45" s="18">
        <v>783511.1</v>
      </c>
      <c r="FY45" s="18">
        <v>0</v>
      </c>
      <c r="FZ45" s="18">
        <v>422121977.45000005</v>
      </c>
      <c r="GA45" s="18">
        <v>0</v>
      </c>
      <c r="GB45" s="19">
        <v>0</v>
      </c>
      <c r="GC45" s="19">
        <v>0</v>
      </c>
      <c r="GD45" s="18">
        <v>0</v>
      </c>
      <c r="GE45" s="18">
        <v>0</v>
      </c>
      <c r="GF45" s="18">
        <v>0</v>
      </c>
      <c r="GG45" s="18">
        <v>0</v>
      </c>
      <c r="GH45" s="18">
        <v>199117920.75399998</v>
      </c>
      <c r="GI45" s="18">
        <v>0</v>
      </c>
      <c r="GJ45" s="18">
        <v>0</v>
      </c>
      <c r="GK45" s="18">
        <v>0</v>
      </c>
      <c r="GL45" s="18">
        <v>172615.95</v>
      </c>
      <c r="GM45" s="18">
        <v>0</v>
      </c>
      <c r="GN45" s="18">
        <v>0</v>
      </c>
      <c r="GO45" s="18">
        <v>0</v>
      </c>
      <c r="GP45" s="18">
        <v>0</v>
      </c>
      <c r="GQ45" s="18">
        <v>0</v>
      </c>
      <c r="GR45" s="18">
        <v>0</v>
      </c>
      <c r="GS45" s="18">
        <v>0</v>
      </c>
      <c r="GT45" s="18">
        <v>0</v>
      </c>
      <c r="GU45" s="18">
        <v>0</v>
      </c>
      <c r="GV45" s="18">
        <v>0</v>
      </c>
      <c r="GW45" s="18">
        <v>0</v>
      </c>
      <c r="GX45" s="18">
        <v>0</v>
      </c>
      <c r="GY45" s="18">
        <v>0</v>
      </c>
      <c r="GZ45" s="18">
        <v>0</v>
      </c>
      <c r="HA45" s="18">
        <v>0</v>
      </c>
      <c r="HB45" s="19">
        <v>0</v>
      </c>
      <c r="HC45" s="19">
        <v>0</v>
      </c>
      <c r="HD45" s="18">
        <v>0</v>
      </c>
      <c r="HE45" s="18">
        <v>0</v>
      </c>
      <c r="HF45" s="18">
        <v>0</v>
      </c>
      <c r="HG45" s="18">
        <v>0</v>
      </c>
      <c r="HH45" s="19">
        <v>0</v>
      </c>
      <c r="HI45" s="19">
        <v>0</v>
      </c>
      <c r="HJ45" s="18">
        <v>0</v>
      </c>
      <c r="HK45" s="18">
        <v>0</v>
      </c>
      <c r="HL45" s="18">
        <v>0</v>
      </c>
      <c r="HM45" s="18">
        <v>0</v>
      </c>
      <c r="HN45" s="19">
        <v>0</v>
      </c>
      <c r="HO45" s="19">
        <v>0</v>
      </c>
      <c r="HP45" s="18">
        <v>0</v>
      </c>
      <c r="HQ45" s="18">
        <v>0</v>
      </c>
      <c r="HR45" s="18">
        <v>0</v>
      </c>
      <c r="HS45" s="18">
        <v>0</v>
      </c>
      <c r="HT45" s="18">
        <v>0</v>
      </c>
      <c r="HU45" s="18">
        <v>0</v>
      </c>
      <c r="HV45" s="18">
        <v>22871011597.327011</v>
      </c>
      <c r="HW45" s="18">
        <v>0</v>
      </c>
      <c r="HX45" s="19">
        <v>22871011597.327011</v>
      </c>
    </row>
    <row r="46" spans="1:232" ht="12.75" customHeight="1">
      <c r="A46" s="55" t="s">
        <v>225</v>
      </c>
      <c r="B46" s="17">
        <v>1055</v>
      </c>
      <c r="C46" s="56" t="s">
        <v>147</v>
      </c>
      <c r="D46" s="19">
        <v>-40954.04</v>
      </c>
      <c r="E46" s="19">
        <v>0</v>
      </c>
      <c r="F46" s="18">
        <v>-15079.24</v>
      </c>
      <c r="G46" s="18">
        <v>0</v>
      </c>
      <c r="H46" s="18">
        <v>-25874.799999999999</v>
      </c>
      <c r="I46" s="18">
        <v>0</v>
      </c>
      <c r="J46" s="18">
        <v>0</v>
      </c>
      <c r="K46" s="18">
        <v>0</v>
      </c>
      <c r="L46" s="18">
        <v>0</v>
      </c>
      <c r="M46" s="18">
        <v>0</v>
      </c>
      <c r="N46" s="18">
        <v>194.18</v>
      </c>
      <c r="O46" s="18">
        <v>0</v>
      </c>
      <c r="P46" s="18">
        <v>0</v>
      </c>
      <c r="Q46" s="18">
        <v>0</v>
      </c>
      <c r="R46" s="18">
        <v>0</v>
      </c>
      <c r="S46" s="18">
        <v>0</v>
      </c>
      <c r="T46" s="18">
        <v>0</v>
      </c>
      <c r="U46" s="18">
        <v>0</v>
      </c>
      <c r="V46" s="18">
        <v>0</v>
      </c>
      <c r="W46" s="18">
        <v>0</v>
      </c>
      <c r="X46" s="18">
        <v>0</v>
      </c>
      <c r="Y46" s="18">
        <v>0</v>
      </c>
      <c r="Z46" s="18">
        <v>-374109.28</v>
      </c>
      <c r="AA46" s="18">
        <v>0</v>
      </c>
      <c r="AB46" s="18">
        <v>0</v>
      </c>
      <c r="AC46" s="18">
        <v>0</v>
      </c>
      <c r="AD46" s="18">
        <v>0</v>
      </c>
      <c r="AE46" s="18">
        <v>0</v>
      </c>
      <c r="AF46" s="18">
        <v>0</v>
      </c>
      <c r="AG46" s="18">
        <v>0</v>
      </c>
      <c r="AH46" s="18">
        <v>0</v>
      </c>
      <c r="AI46" s="18">
        <v>0</v>
      </c>
      <c r="AJ46" s="18">
        <v>0</v>
      </c>
      <c r="AK46" s="18">
        <v>0</v>
      </c>
      <c r="AL46" s="18">
        <v>0</v>
      </c>
      <c r="AM46" s="18">
        <v>0</v>
      </c>
      <c r="AN46" s="18">
        <v>-576197.1</v>
      </c>
      <c r="AO46" s="18">
        <v>0</v>
      </c>
      <c r="AP46" s="18">
        <v>-3533523.49</v>
      </c>
      <c r="AQ46" s="18">
        <v>0</v>
      </c>
      <c r="AR46" s="18">
        <v>0</v>
      </c>
      <c r="AS46" s="18">
        <v>0</v>
      </c>
      <c r="AT46" s="18">
        <v>-32958.03</v>
      </c>
      <c r="AU46" s="18">
        <v>0</v>
      </c>
      <c r="AV46" s="18">
        <v>-50358.64</v>
      </c>
      <c r="AW46" s="18">
        <v>0</v>
      </c>
      <c r="AX46" s="18">
        <v>-158.19</v>
      </c>
      <c r="AY46" s="18">
        <v>0</v>
      </c>
      <c r="AZ46" s="18">
        <v>-1370.24</v>
      </c>
      <c r="BA46" s="18">
        <v>0</v>
      </c>
      <c r="BB46" s="18">
        <v>-8613.7900000000009</v>
      </c>
      <c r="BC46" s="18">
        <v>0</v>
      </c>
      <c r="BD46" s="18">
        <v>-18418.509999999998</v>
      </c>
      <c r="BE46" s="18">
        <v>0</v>
      </c>
      <c r="BF46" s="18">
        <v>0</v>
      </c>
      <c r="BG46" s="18">
        <v>0</v>
      </c>
      <c r="BH46" s="18">
        <v>0</v>
      </c>
      <c r="BI46" s="18">
        <v>0</v>
      </c>
      <c r="BJ46" s="18">
        <v>0</v>
      </c>
      <c r="BK46" s="18">
        <v>0</v>
      </c>
      <c r="BL46" s="18">
        <v>0</v>
      </c>
      <c r="BM46" s="18">
        <v>0</v>
      </c>
      <c r="BN46" s="18">
        <v>0</v>
      </c>
      <c r="BO46" s="18">
        <v>0</v>
      </c>
      <c r="BP46" s="18">
        <v>-3703639</v>
      </c>
      <c r="BQ46" s="18">
        <v>0</v>
      </c>
      <c r="BR46" s="18">
        <v>0</v>
      </c>
      <c r="BS46" s="18">
        <v>0</v>
      </c>
      <c r="BT46" s="18">
        <v>0</v>
      </c>
      <c r="BU46" s="18">
        <v>0</v>
      </c>
      <c r="BV46" s="18">
        <v>-781.6</v>
      </c>
      <c r="BW46" s="18">
        <v>0</v>
      </c>
      <c r="BX46" s="18">
        <v>0</v>
      </c>
      <c r="BY46" s="18">
        <v>0</v>
      </c>
      <c r="BZ46" s="18">
        <v>0</v>
      </c>
      <c r="CA46" s="18">
        <v>0</v>
      </c>
      <c r="CB46" s="18">
        <v>0</v>
      </c>
      <c r="CC46" s="18">
        <v>0</v>
      </c>
      <c r="CD46" s="18">
        <v>0</v>
      </c>
      <c r="CE46" s="18">
        <v>0</v>
      </c>
      <c r="CF46" s="18">
        <v>0</v>
      </c>
      <c r="CG46" s="18">
        <v>0</v>
      </c>
      <c r="CH46" s="18">
        <v>0</v>
      </c>
      <c r="CI46" s="18">
        <v>0</v>
      </c>
      <c r="CJ46" s="18">
        <v>-349825.93</v>
      </c>
      <c r="CK46" s="18">
        <v>0</v>
      </c>
      <c r="CL46" s="18">
        <v>-5965.6</v>
      </c>
      <c r="CM46" s="18">
        <v>0</v>
      </c>
      <c r="CN46" s="18">
        <v>-16267.77</v>
      </c>
      <c r="CO46" s="18">
        <v>0</v>
      </c>
      <c r="CP46" s="18">
        <v>0</v>
      </c>
      <c r="CQ46" s="18">
        <v>0</v>
      </c>
      <c r="CR46" s="18">
        <v>-5422.59</v>
      </c>
      <c r="CS46" s="18">
        <v>0</v>
      </c>
      <c r="CT46" s="18">
        <v>0</v>
      </c>
      <c r="CU46" s="18">
        <v>0</v>
      </c>
      <c r="CV46" s="18">
        <v>0</v>
      </c>
      <c r="CW46" s="18">
        <v>0</v>
      </c>
      <c r="CX46" s="18">
        <v>0</v>
      </c>
      <c r="CY46" s="18">
        <v>0</v>
      </c>
      <c r="CZ46" s="18">
        <v>0</v>
      </c>
      <c r="DA46" s="18">
        <v>0</v>
      </c>
      <c r="DB46" s="18">
        <v>0</v>
      </c>
      <c r="DC46" s="18">
        <v>0</v>
      </c>
      <c r="DD46" s="18">
        <v>-23735.040000000001</v>
      </c>
      <c r="DE46" s="18">
        <v>0</v>
      </c>
      <c r="DF46" s="18">
        <v>0</v>
      </c>
      <c r="DG46" s="18">
        <v>0</v>
      </c>
      <c r="DH46" s="18">
        <v>0</v>
      </c>
      <c r="DI46" s="18">
        <v>0</v>
      </c>
      <c r="DJ46" s="18">
        <v>0</v>
      </c>
      <c r="DK46" s="18">
        <v>0</v>
      </c>
      <c r="DL46" s="18">
        <v>0</v>
      </c>
      <c r="DM46" s="18">
        <v>0</v>
      </c>
      <c r="DN46" s="18">
        <v>0</v>
      </c>
      <c r="DO46" s="18">
        <v>0</v>
      </c>
      <c r="DP46" s="18">
        <v>0</v>
      </c>
      <c r="DQ46" s="18">
        <v>0</v>
      </c>
      <c r="DR46" s="18">
        <v>0</v>
      </c>
      <c r="DS46" s="18">
        <v>0</v>
      </c>
      <c r="DT46" s="18">
        <v>0</v>
      </c>
      <c r="DU46" s="18">
        <v>0</v>
      </c>
      <c r="DV46" s="18">
        <v>0</v>
      </c>
      <c r="DW46" s="18">
        <v>0</v>
      </c>
      <c r="DX46" s="18">
        <v>-63049.29</v>
      </c>
      <c r="DY46" s="18">
        <v>0</v>
      </c>
      <c r="DZ46" s="18">
        <v>0</v>
      </c>
      <c r="EA46" s="18">
        <v>0</v>
      </c>
      <c r="EB46" s="18">
        <v>-4635.87</v>
      </c>
      <c r="EC46" s="18">
        <v>0</v>
      </c>
      <c r="ED46" s="18">
        <v>0</v>
      </c>
      <c r="EE46" s="18">
        <v>0</v>
      </c>
      <c r="EF46" s="18">
        <v>-1030721.68</v>
      </c>
      <c r="EG46" s="18">
        <v>0</v>
      </c>
      <c r="EH46" s="18">
        <v>-53383</v>
      </c>
      <c r="EI46" s="18">
        <v>0</v>
      </c>
      <c r="EJ46" s="18">
        <v>0</v>
      </c>
      <c r="EK46" s="18">
        <v>0</v>
      </c>
      <c r="EL46" s="18">
        <v>0</v>
      </c>
      <c r="EM46" s="18">
        <v>0</v>
      </c>
      <c r="EN46" s="18">
        <v>0</v>
      </c>
      <c r="EO46" s="18">
        <v>0</v>
      </c>
      <c r="EP46" s="18">
        <v>0</v>
      </c>
      <c r="EQ46" s="18">
        <v>0</v>
      </c>
      <c r="ER46" s="18">
        <v>0</v>
      </c>
      <c r="ES46" s="18">
        <v>0</v>
      </c>
      <c r="ET46" s="18">
        <v>0</v>
      </c>
      <c r="EU46" s="18">
        <v>0</v>
      </c>
      <c r="EV46" s="18">
        <v>0</v>
      </c>
      <c r="EW46" s="18">
        <v>0</v>
      </c>
      <c r="EX46" s="18">
        <v>0</v>
      </c>
      <c r="EY46" s="18">
        <v>0</v>
      </c>
      <c r="EZ46" s="18">
        <v>-51522.69</v>
      </c>
      <c r="FA46" s="18">
        <v>0</v>
      </c>
      <c r="FB46" s="18">
        <v>0</v>
      </c>
      <c r="FC46" s="18">
        <v>0</v>
      </c>
      <c r="FD46" s="18">
        <v>-565.19000000000005</v>
      </c>
      <c r="FE46" s="18">
        <v>0</v>
      </c>
      <c r="FF46" s="18">
        <v>0</v>
      </c>
      <c r="FG46" s="18">
        <v>0</v>
      </c>
      <c r="FH46" s="18">
        <v>0</v>
      </c>
      <c r="FI46" s="18">
        <v>0</v>
      </c>
      <c r="FJ46" s="18">
        <v>0</v>
      </c>
      <c r="FK46" s="18">
        <v>0</v>
      </c>
      <c r="FL46" s="18">
        <v>0</v>
      </c>
      <c r="FM46" s="18">
        <v>0</v>
      </c>
      <c r="FN46" s="18">
        <v>0</v>
      </c>
      <c r="FO46" s="18">
        <v>0</v>
      </c>
      <c r="FP46" s="19">
        <v>-1373029.640000002</v>
      </c>
      <c r="FQ46" s="19">
        <v>0</v>
      </c>
      <c r="FR46" s="18">
        <v>-32032.79</v>
      </c>
      <c r="FS46" s="18">
        <v>0</v>
      </c>
      <c r="FT46" s="18">
        <v>0</v>
      </c>
      <c r="FU46" s="18">
        <v>0</v>
      </c>
      <c r="FV46" s="19">
        <v>-1095193.850000001</v>
      </c>
      <c r="FW46" s="19">
        <v>0</v>
      </c>
      <c r="FX46" s="18">
        <v>-12278.0000000009</v>
      </c>
      <c r="FY46" s="18">
        <v>0</v>
      </c>
      <c r="FZ46" s="18">
        <v>-1082915.8500000001</v>
      </c>
      <c r="GA46" s="18">
        <v>0</v>
      </c>
      <c r="GB46" s="19">
        <v>-245803.00000000099</v>
      </c>
      <c r="GC46" s="19">
        <v>0</v>
      </c>
      <c r="GD46" s="18">
        <v>0</v>
      </c>
      <c r="GE46" s="18">
        <v>0</v>
      </c>
      <c r="GF46" s="18">
        <v>-245803.00000000099</v>
      </c>
      <c r="GG46" s="18">
        <v>0</v>
      </c>
      <c r="GH46" s="18">
        <v>-508.98</v>
      </c>
      <c r="GI46" s="18">
        <v>0</v>
      </c>
      <c r="GJ46" s="18">
        <v>0</v>
      </c>
      <c r="GK46" s="18">
        <v>0</v>
      </c>
      <c r="GL46" s="18">
        <v>0</v>
      </c>
      <c r="GM46" s="18">
        <v>0</v>
      </c>
      <c r="GN46" s="18">
        <v>0</v>
      </c>
      <c r="GO46" s="18">
        <v>0</v>
      </c>
      <c r="GP46" s="18">
        <v>0</v>
      </c>
      <c r="GQ46" s="18">
        <v>0</v>
      </c>
      <c r="GR46" s="18">
        <v>0</v>
      </c>
      <c r="GS46" s="18">
        <v>0</v>
      </c>
      <c r="GT46" s="18">
        <v>0</v>
      </c>
      <c r="GU46" s="18">
        <v>0</v>
      </c>
      <c r="GV46" s="18">
        <v>0</v>
      </c>
      <c r="GW46" s="18">
        <v>0</v>
      </c>
      <c r="GX46" s="18">
        <v>0</v>
      </c>
      <c r="GY46" s="18">
        <v>0</v>
      </c>
      <c r="GZ46" s="18">
        <v>0</v>
      </c>
      <c r="HA46" s="18">
        <v>0</v>
      </c>
      <c r="HB46" s="19">
        <v>0</v>
      </c>
      <c r="HC46" s="19">
        <v>0</v>
      </c>
      <c r="HD46" s="18">
        <v>0</v>
      </c>
      <c r="HE46" s="18">
        <v>0</v>
      </c>
      <c r="HF46" s="18">
        <v>0</v>
      </c>
      <c r="HG46" s="18">
        <v>0</v>
      </c>
      <c r="HH46" s="19">
        <v>0</v>
      </c>
      <c r="HI46" s="19">
        <v>0</v>
      </c>
      <c r="HJ46" s="18">
        <v>0</v>
      </c>
      <c r="HK46" s="18">
        <v>0</v>
      </c>
      <c r="HL46" s="18">
        <v>0</v>
      </c>
      <c r="HM46" s="18">
        <v>0</v>
      </c>
      <c r="HN46" s="19">
        <v>0</v>
      </c>
      <c r="HO46" s="19">
        <v>0</v>
      </c>
      <c r="HP46" s="18">
        <v>0</v>
      </c>
      <c r="HQ46" s="18">
        <v>0</v>
      </c>
      <c r="HR46" s="18">
        <v>0</v>
      </c>
      <c r="HS46" s="18">
        <v>0</v>
      </c>
      <c r="HT46" s="18">
        <v>0</v>
      </c>
      <c r="HU46" s="18">
        <v>0</v>
      </c>
      <c r="HV46" s="18">
        <v>-11319521.000000004</v>
      </c>
      <c r="HW46" s="18">
        <v>0</v>
      </c>
      <c r="HX46" s="19">
        <v>-11319521.000000004</v>
      </c>
    </row>
    <row r="47" spans="1:232" ht="12.75" customHeight="1">
      <c r="A47" s="55" t="s">
        <v>227</v>
      </c>
      <c r="B47" s="17">
        <v>1056</v>
      </c>
      <c r="C47" s="56" t="s">
        <v>147</v>
      </c>
      <c r="D47" s="19">
        <v>187274.69999999955</v>
      </c>
      <c r="E47" s="19">
        <v>0</v>
      </c>
      <c r="F47" s="18">
        <v>0</v>
      </c>
      <c r="G47" s="18">
        <v>0</v>
      </c>
      <c r="H47" s="18">
        <v>142113.34999999977</v>
      </c>
      <c r="I47" s="18">
        <v>0</v>
      </c>
      <c r="J47" s="18">
        <v>45161.349999999773</v>
      </c>
      <c r="K47" s="18">
        <v>0</v>
      </c>
      <c r="L47" s="18">
        <v>0</v>
      </c>
      <c r="M47" s="18">
        <v>0</v>
      </c>
      <c r="N47" s="18">
        <v>7931360.4900000002</v>
      </c>
      <c r="O47" s="18">
        <v>0</v>
      </c>
      <c r="P47" s="18">
        <v>0</v>
      </c>
      <c r="Q47" s="18">
        <v>0</v>
      </c>
      <c r="R47" s="18">
        <v>0</v>
      </c>
      <c r="S47" s="18">
        <v>0</v>
      </c>
      <c r="T47" s="18">
        <v>0</v>
      </c>
      <c r="U47" s="18">
        <v>0</v>
      </c>
      <c r="V47" s="18">
        <v>0</v>
      </c>
      <c r="W47" s="18">
        <v>0</v>
      </c>
      <c r="X47" s="18">
        <v>0</v>
      </c>
      <c r="Y47" s="18">
        <v>0</v>
      </c>
      <c r="Z47" s="18">
        <v>0</v>
      </c>
      <c r="AA47" s="18">
        <v>0</v>
      </c>
      <c r="AB47" s="18">
        <v>0</v>
      </c>
      <c r="AC47" s="18">
        <v>0</v>
      </c>
      <c r="AD47" s="18">
        <v>0</v>
      </c>
      <c r="AE47" s="18">
        <v>0</v>
      </c>
      <c r="AF47" s="18">
        <v>0</v>
      </c>
      <c r="AG47" s="18">
        <v>0</v>
      </c>
      <c r="AH47" s="18">
        <v>0</v>
      </c>
      <c r="AI47" s="18">
        <v>0</v>
      </c>
      <c r="AJ47" s="18">
        <v>4042403314.8996787</v>
      </c>
      <c r="AK47" s="18">
        <v>0</v>
      </c>
      <c r="AL47" s="18">
        <v>6725648.1454050001</v>
      </c>
      <c r="AM47" s="18">
        <v>0</v>
      </c>
      <c r="AN47" s="18">
        <v>6855604.2700000675</v>
      </c>
      <c r="AO47" s="18">
        <v>0</v>
      </c>
      <c r="AP47" s="18">
        <v>9455535.7399999984</v>
      </c>
      <c r="AQ47" s="18">
        <v>0</v>
      </c>
      <c r="AR47" s="18">
        <v>0</v>
      </c>
      <c r="AS47" s="18">
        <v>0</v>
      </c>
      <c r="AT47" s="18">
        <v>0</v>
      </c>
      <c r="AU47" s="18">
        <v>0</v>
      </c>
      <c r="AV47" s="18">
        <v>0</v>
      </c>
      <c r="AW47" s="18">
        <v>0</v>
      </c>
      <c r="AX47" s="18">
        <v>0</v>
      </c>
      <c r="AY47" s="18">
        <v>0</v>
      </c>
      <c r="AZ47" s="18">
        <v>0</v>
      </c>
      <c r="BA47" s="18">
        <v>0</v>
      </c>
      <c r="BB47" s="18">
        <v>22024.890000000003</v>
      </c>
      <c r="BC47" s="18">
        <v>0</v>
      </c>
      <c r="BD47" s="18">
        <v>25668.959999999995</v>
      </c>
      <c r="BE47" s="18">
        <v>0</v>
      </c>
      <c r="BF47" s="18">
        <v>0</v>
      </c>
      <c r="BG47" s="18">
        <v>0</v>
      </c>
      <c r="BH47" s="18">
        <v>0</v>
      </c>
      <c r="BI47" s="18">
        <v>0</v>
      </c>
      <c r="BJ47" s="18">
        <v>0</v>
      </c>
      <c r="BK47" s="18">
        <v>0</v>
      </c>
      <c r="BL47" s="18">
        <v>0</v>
      </c>
      <c r="BM47" s="18">
        <v>0</v>
      </c>
      <c r="BN47" s="18">
        <v>0</v>
      </c>
      <c r="BO47" s="18">
        <v>0</v>
      </c>
      <c r="BP47" s="18">
        <v>1859225.91</v>
      </c>
      <c r="BQ47" s="18">
        <v>0</v>
      </c>
      <c r="BR47" s="18">
        <v>0</v>
      </c>
      <c r="BS47" s="18">
        <v>0</v>
      </c>
      <c r="BT47" s="18">
        <v>0</v>
      </c>
      <c r="BU47" s="18">
        <v>0</v>
      </c>
      <c r="BV47" s="18">
        <v>0</v>
      </c>
      <c r="BW47" s="18">
        <v>0</v>
      </c>
      <c r="BX47" s="18">
        <v>0</v>
      </c>
      <c r="BY47" s="18">
        <v>0</v>
      </c>
      <c r="BZ47" s="18">
        <v>0</v>
      </c>
      <c r="CA47" s="18">
        <v>0</v>
      </c>
      <c r="CB47" s="18">
        <v>0</v>
      </c>
      <c r="CC47" s="18">
        <v>0</v>
      </c>
      <c r="CD47" s="18">
        <v>0</v>
      </c>
      <c r="CE47" s="18">
        <v>0</v>
      </c>
      <c r="CF47" s="18">
        <v>0</v>
      </c>
      <c r="CG47" s="18">
        <v>0</v>
      </c>
      <c r="CH47" s="18">
        <v>0</v>
      </c>
      <c r="CI47" s="18">
        <v>0</v>
      </c>
      <c r="CJ47" s="18">
        <v>454279.1100000001</v>
      </c>
      <c r="CK47" s="18">
        <v>0</v>
      </c>
      <c r="CL47" s="18">
        <v>141045.34</v>
      </c>
      <c r="CM47" s="18">
        <v>0</v>
      </c>
      <c r="CN47" s="18">
        <v>95.750000000000028</v>
      </c>
      <c r="CO47" s="18">
        <v>0</v>
      </c>
      <c r="CP47" s="18">
        <v>0</v>
      </c>
      <c r="CQ47" s="18">
        <v>0</v>
      </c>
      <c r="CR47" s="18">
        <v>8398.6200000000026</v>
      </c>
      <c r="CS47" s="18">
        <v>0</v>
      </c>
      <c r="CT47" s="18">
        <v>0</v>
      </c>
      <c r="CU47" s="18">
        <v>0</v>
      </c>
      <c r="CV47" s="18">
        <v>0</v>
      </c>
      <c r="CW47" s="18">
        <v>0</v>
      </c>
      <c r="CX47" s="18">
        <v>0</v>
      </c>
      <c r="CY47" s="18">
        <v>0</v>
      </c>
      <c r="CZ47" s="18">
        <v>0</v>
      </c>
      <c r="DA47" s="18">
        <v>0</v>
      </c>
      <c r="DB47" s="18">
        <v>0</v>
      </c>
      <c r="DC47" s="18">
        <v>0</v>
      </c>
      <c r="DD47" s="18">
        <v>9115006.7600000035</v>
      </c>
      <c r="DE47" s="18">
        <v>0</v>
      </c>
      <c r="DF47" s="18">
        <v>0</v>
      </c>
      <c r="DG47" s="18">
        <v>0</v>
      </c>
      <c r="DH47" s="18">
        <v>0</v>
      </c>
      <c r="DI47" s="18">
        <v>0</v>
      </c>
      <c r="DJ47" s="18">
        <v>0</v>
      </c>
      <c r="DK47" s="18">
        <v>0</v>
      </c>
      <c r="DL47" s="18">
        <v>0</v>
      </c>
      <c r="DM47" s="18">
        <v>0</v>
      </c>
      <c r="DN47" s="18">
        <v>0</v>
      </c>
      <c r="DO47" s="18">
        <v>0</v>
      </c>
      <c r="DP47" s="18">
        <v>0</v>
      </c>
      <c r="DQ47" s="18">
        <v>0</v>
      </c>
      <c r="DR47" s="18">
        <v>0</v>
      </c>
      <c r="DS47" s="18">
        <v>0</v>
      </c>
      <c r="DT47" s="18">
        <v>0</v>
      </c>
      <c r="DU47" s="18">
        <v>0</v>
      </c>
      <c r="DV47" s="18">
        <v>0</v>
      </c>
      <c r="DW47" s="18">
        <v>0</v>
      </c>
      <c r="DX47" s="18">
        <v>60394614.689997777</v>
      </c>
      <c r="DY47" s="18">
        <v>0</v>
      </c>
      <c r="DZ47" s="18">
        <v>0</v>
      </c>
      <c r="EA47" s="18">
        <v>0</v>
      </c>
      <c r="EB47" s="18">
        <v>0</v>
      </c>
      <c r="EC47" s="18">
        <v>0</v>
      </c>
      <c r="ED47" s="18">
        <v>0</v>
      </c>
      <c r="EE47" s="18">
        <v>0</v>
      </c>
      <c r="EF47" s="18">
        <v>0</v>
      </c>
      <c r="EG47" s="18">
        <v>0</v>
      </c>
      <c r="EH47" s="18">
        <v>0</v>
      </c>
      <c r="EI47" s="18">
        <v>0</v>
      </c>
      <c r="EJ47" s="18">
        <v>0</v>
      </c>
      <c r="EK47" s="18">
        <v>0</v>
      </c>
      <c r="EL47" s="18">
        <v>0</v>
      </c>
      <c r="EM47" s="18">
        <v>0</v>
      </c>
      <c r="EN47" s="18">
        <v>0</v>
      </c>
      <c r="EO47" s="18">
        <v>0</v>
      </c>
      <c r="EP47" s="18">
        <v>0</v>
      </c>
      <c r="EQ47" s="18">
        <v>0</v>
      </c>
      <c r="ER47" s="18">
        <v>0</v>
      </c>
      <c r="ES47" s="18">
        <v>0</v>
      </c>
      <c r="ET47" s="18">
        <v>0</v>
      </c>
      <c r="EU47" s="18">
        <v>0</v>
      </c>
      <c r="EV47" s="18">
        <v>0</v>
      </c>
      <c r="EW47" s="18">
        <v>0</v>
      </c>
      <c r="EX47" s="18">
        <v>0</v>
      </c>
      <c r="EY47" s="18">
        <v>0</v>
      </c>
      <c r="EZ47" s="18">
        <v>0</v>
      </c>
      <c r="FA47" s="18">
        <v>0</v>
      </c>
      <c r="FB47" s="18">
        <v>0</v>
      </c>
      <c r="FC47" s="18">
        <v>0</v>
      </c>
      <c r="FD47" s="18">
        <v>0</v>
      </c>
      <c r="FE47" s="18">
        <v>0</v>
      </c>
      <c r="FF47" s="18">
        <v>0</v>
      </c>
      <c r="FG47" s="18">
        <v>0</v>
      </c>
      <c r="FH47" s="18">
        <v>0</v>
      </c>
      <c r="FI47" s="18">
        <v>0</v>
      </c>
      <c r="FJ47" s="18">
        <v>0</v>
      </c>
      <c r="FK47" s="18">
        <v>0</v>
      </c>
      <c r="FL47" s="18">
        <v>0</v>
      </c>
      <c r="FM47" s="18">
        <v>0</v>
      </c>
      <c r="FN47" s="18">
        <v>189884.8899999999</v>
      </c>
      <c r="FO47" s="18">
        <v>0</v>
      </c>
      <c r="FP47" s="19">
        <v>-82097.499672050413</v>
      </c>
      <c r="FQ47" s="19">
        <v>0</v>
      </c>
      <c r="FR47" s="18">
        <v>0</v>
      </c>
      <c r="FS47" s="18">
        <v>0</v>
      </c>
      <c r="FT47" s="18">
        <v>391577.87032794952</v>
      </c>
      <c r="FU47" s="18">
        <v>0</v>
      </c>
      <c r="FV47" s="19">
        <v>0</v>
      </c>
      <c r="FW47" s="19">
        <v>0</v>
      </c>
      <c r="FX47" s="18">
        <v>0</v>
      </c>
      <c r="FY47" s="18">
        <v>0</v>
      </c>
      <c r="FZ47" s="18">
        <v>0</v>
      </c>
      <c r="GA47" s="18">
        <v>0</v>
      </c>
      <c r="GB47" s="19">
        <v>-473675.36999999994</v>
      </c>
      <c r="GC47" s="19">
        <v>0</v>
      </c>
      <c r="GD47" s="18">
        <v>0</v>
      </c>
      <c r="GE47" s="18">
        <v>0</v>
      </c>
      <c r="GF47" s="18">
        <v>-473675.36999999994</v>
      </c>
      <c r="GG47" s="18">
        <v>0</v>
      </c>
      <c r="GH47" s="18">
        <v>51009250.069995947</v>
      </c>
      <c r="GI47" s="18">
        <v>0</v>
      </c>
      <c r="GJ47" s="18">
        <v>3681710.1699995771</v>
      </c>
      <c r="GK47" s="18">
        <v>0</v>
      </c>
      <c r="GL47" s="18">
        <v>39317.57</v>
      </c>
      <c r="GM47" s="18">
        <v>0</v>
      </c>
      <c r="GN47" s="18">
        <v>0</v>
      </c>
      <c r="GO47" s="18">
        <v>0</v>
      </c>
      <c r="GP47" s="18">
        <v>0</v>
      </c>
      <c r="GQ47" s="18">
        <v>0</v>
      </c>
      <c r="GR47" s="18">
        <v>0</v>
      </c>
      <c r="GS47" s="18">
        <v>0</v>
      </c>
      <c r="GT47" s="18">
        <v>0</v>
      </c>
      <c r="GU47" s="18">
        <v>0</v>
      </c>
      <c r="GV47" s="18">
        <v>0</v>
      </c>
      <c r="GW47" s="18">
        <v>0</v>
      </c>
      <c r="GX47" s="18">
        <v>0</v>
      </c>
      <c r="GY47" s="18">
        <v>0</v>
      </c>
      <c r="GZ47" s="18">
        <v>0</v>
      </c>
      <c r="HA47" s="18">
        <v>0</v>
      </c>
      <c r="HB47" s="19">
        <v>0</v>
      </c>
      <c r="HC47" s="19">
        <v>0</v>
      </c>
      <c r="HD47" s="18">
        <v>0</v>
      </c>
      <c r="HE47" s="18">
        <v>0</v>
      </c>
      <c r="HF47" s="18">
        <v>0</v>
      </c>
      <c r="HG47" s="18">
        <v>0</v>
      </c>
      <c r="HH47" s="19">
        <v>0</v>
      </c>
      <c r="HI47" s="19">
        <v>0</v>
      </c>
      <c r="HJ47" s="18">
        <v>0</v>
      </c>
      <c r="HK47" s="18">
        <v>0</v>
      </c>
      <c r="HL47" s="18">
        <v>0</v>
      </c>
      <c r="HM47" s="18">
        <v>0</v>
      </c>
      <c r="HN47" s="19">
        <v>0</v>
      </c>
      <c r="HO47" s="19">
        <v>0</v>
      </c>
      <c r="HP47" s="18">
        <v>0</v>
      </c>
      <c r="HQ47" s="18">
        <v>0</v>
      </c>
      <c r="HR47" s="18">
        <v>0</v>
      </c>
      <c r="HS47" s="18">
        <v>0</v>
      </c>
      <c r="HT47" s="18">
        <v>0</v>
      </c>
      <c r="HU47" s="18">
        <v>0</v>
      </c>
      <c r="HV47" s="18">
        <v>4200417163.4754047</v>
      </c>
      <c r="HW47" s="18">
        <v>0</v>
      </c>
      <c r="HX47" s="19">
        <v>4200417163.4754047</v>
      </c>
    </row>
    <row r="48" spans="1:232" ht="12.75" customHeight="1">
      <c r="A48" s="55" t="s">
        <v>229</v>
      </c>
      <c r="B48" s="17">
        <v>1057</v>
      </c>
      <c r="C48" s="56" t="s">
        <v>147</v>
      </c>
      <c r="D48" s="19">
        <v>44420666.169999778</v>
      </c>
      <c r="E48" s="19">
        <v>0</v>
      </c>
      <c r="F48" s="18">
        <v>31180865.498884495</v>
      </c>
      <c r="G48" s="18">
        <v>0</v>
      </c>
      <c r="H48" s="18">
        <v>8583881.4453256764</v>
      </c>
      <c r="I48" s="18">
        <v>0</v>
      </c>
      <c r="J48" s="18">
        <v>4655919.2257896084</v>
      </c>
      <c r="K48" s="18">
        <v>0</v>
      </c>
      <c r="L48" s="18">
        <v>132256.39000000097</v>
      </c>
      <c r="M48" s="18">
        <v>0</v>
      </c>
      <c r="N48" s="18">
        <v>33816431.160000049</v>
      </c>
      <c r="O48" s="18">
        <v>0</v>
      </c>
      <c r="P48" s="18">
        <v>0</v>
      </c>
      <c r="Q48" s="18">
        <v>0</v>
      </c>
      <c r="R48" s="18">
        <v>0</v>
      </c>
      <c r="S48" s="18">
        <v>0</v>
      </c>
      <c r="T48" s="18">
        <v>0</v>
      </c>
      <c r="U48" s="18">
        <v>0</v>
      </c>
      <c r="V48" s="18">
        <v>0</v>
      </c>
      <c r="W48" s="18">
        <v>0</v>
      </c>
      <c r="X48" s="18">
        <v>0</v>
      </c>
      <c r="Y48" s="18">
        <v>0</v>
      </c>
      <c r="Z48" s="18">
        <v>1443352.0999999994</v>
      </c>
      <c r="AA48" s="18">
        <v>0</v>
      </c>
      <c r="AB48" s="18">
        <v>0</v>
      </c>
      <c r="AC48" s="18">
        <v>0</v>
      </c>
      <c r="AD48" s="18">
        <v>0</v>
      </c>
      <c r="AE48" s="18">
        <v>0</v>
      </c>
      <c r="AF48" s="18">
        <v>0</v>
      </c>
      <c r="AG48" s="18">
        <v>0</v>
      </c>
      <c r="AH48" s="18">
        <v>0</v>
      </c>
      <c r="AI48" s="18">
        <v>0</v>
      </c>
      <c r="AJ48" s="18">
        <v>0</v>
      </c>
      <c r="AK48" s="18">
        <v>0</v>
      </c>
      <c r="AL48" s="18">
        <v>0</v>
      </c>
      <c r="AM48" s="18">
        <v>0</v>
      </c>
      <c r="AN48" s="18">
        <v>14029777.129999869</v>
      </c>
      <c r="AO48" s="18">
        <v>0</v>
      </c>
      <c r="AP48" s="18">
        <v>170010230.15999982</v>
      </c>
      <c r="AQ48" s="18">
        <v>0</v>
      </c>
      <c r="AR48" s="18">
        <v>0</v>
      </c>
      <c r="AS48" s="18">
        <v>0</v>
      </c>
      <c r="AT48" s="18">
        <v>43874312.499999732</v>
      </c>
      <c r="AU48" s="18">
        <v>0</v>
      </c>
      <c r="AV48" s="18">
        <v>9123021.2800000422</v>
      </c>
      <c r="AW48" s="18">
        <v>0</v>
      </c>
      <c r="AX48" s="18">
        <v>0</v>
      </c>
      <c r="AY48" s="18">
        <v>0</v>
      </c>
      <c r="AZ48" s="18">
        <v>0</v>
      </c>
      <c r="BA48" s="18">
        <v>0</v>
      </c>
      <c r="BB48" s="18">
        <v>1189173.5300000745</v>
      </c>
      <c r="BC48" s="18">
        <v>0</v>
      </c>
      <c r="BD48" s="18">
        <v>3560104.969999962</v>
      </c>
      <c r="BE48" s="18">
        <v>0</v>
      </c>
      <c r="BF48" s="18">
        <v>0</v>
      </c>
      <c r="BG48" s="18">
        <v>0</v>
      </c>
      <c r="BH48" s="18">
        <v>5951.25</v>
      </c>
      <c r="BI48" s="18">
        <v>0</v>
      </c>
      <c r="BJ48" s="18">
        <v>0</v>
      </c>
      <c r="BK48" s="18">
        <v>0</v>
      </c>
      <c r="BL48" s="18">
        <v>0</v>
      </c>
      <c r="BM48" s="18">
        <v>0</v>
      </c>
      <c r="BN48" s="18">
        <v>0</v>
      </c>
      <c r="BO48" s="18">
        <v>0</v>
      </c>
      <c r="BP48" s="18">
        <v>2537321.5299999998</v>
      </c>
      <c r="BQ48" s="18">
        <v>0</v>
      </c>
      <c r="BR48" s="18">
        <v>600</v>
      </c>
      <c r="BS48" s="18">
        <v>0</v>
      </c>
      <c r="BT48" s="18">
        <v>0</v>
      </c>
      <c r="BU48" s="18">
        <v>0</v>
      </c>
      <c r="BV48" s="18">
        <v>3000</v>
      </c>
      <c r="BW48" s="18">
        <v>0</v>
      </c>
      <c r="BX48" s="18">
        <v>0</v>
      </c>
      <c r="BY48" s="18">
        <v>0</v>
      </c>
      <c r="BZ48" s="18">
        <v>0</v>
      </c>
      <c r="CA48" s="18">
        <v>0</v>
      </c>
      <c r="CB48" s="18">
        <v>3563199.9500000109</v>
      </c>
      <c r="CC48" s="18">
        <v>0</v>
      </c>
      <c r="CD48" s="18">
        <v>0</v>
      </c>
      <c r="CE48" s="18">
        <v>0</v>
      </c>
      <c r="CF48" s="18">
        <v>0</v>
      </c>
      <c r="CG48" s="18">
        <v>0</v>
      </c>
      <c r="CH48" s="18">
        <v>0</v>
      </c>
      <c r="CI48" s="18">
        <v>0</v>
      </c>
      <c r="CJ48" s="18">
        <v>105736121.72000083</v>
      </c>
      <c r="CK48" s="18">
        <v>0</v>
      </c>
      <c r="CL48" s="18">
        <v>1618252.4099999934</v>
      </c>
      <c r="CM48" s="18">
        <v>0</v>
      </c>
      <c r="CN48" s="18">
        <v>6998360.9400000339</v>
      </c>
      <c r="CO48" s="18">
        <v>0</v>
      </c>
      <c r="CP48" s="18">
        <v>0</v>
      </c>
      <c r="CQ48" s="18">
        <v>0</v>
      </c>
      <c r="CR48" s="18">
        <v>1079970.4199999881</v>
      </c>
      <c r="CS48" s="18">
        <v>0</v>
      </c>
      <c r="CT48" s="18">
        <v>0</v>
      </c>
      <c r="CU48" s="18">
        <v>0</v>
      </c>
      <c r="CV48" s="18">
        <v>0</v>
      </c>
      <c r="CW48" s="18">
        <v>0</v>
      </c>
      <c r="CX48" s="18">
        <v>0</v>
      </c>
      <c r="CY48" s="18">
        <v>0</v>
      </c>
      <c r="CZ48" s="18">
        <v>0</v>
      </c>
      <c r="DA48" s="18">
        <v>0</v>
      </c>
      <c r="DB48" s="18">
        <v>0</v>
      </c>
      <c r="DC48" s="18">
        <v>0</v>
      </c>
      <c r="DD48" s="18">
        <v>22782049.72000026</v>
      </c>
      <c r="DE48" s="18">
        <v>0</v>
      </c>
      <c r="DF48" s="18">
        <v>163832.62</v>
      </c>
      <c r="DG48" s="18">
        <v>0</v>
      </c>
      <c r="DH48" s="18">
        <v>0</v>
      </c>
      <c r="DI48" s="18">
        <v>0</v>
      </c>
      <c r="DJ48" s="18">
        <v>0</v>
      </c>
      <c r="DK48" s="18">
        <v>0</v>
      </c>
      <c r="DL48" s="18">
        <v>0</v>
      </c>
      <c r="DM48" s="18">
        <v>0</v>
      </c>
      <c r="DN48" s="18">
        <v>0</v>
      </c>
      <c r="DO48" s="18">
        <v>0</v>
      </c>
      <c r="DP48" s="18">
        <v>0</v>
      </c>
      <c r="DQ48" s="18">
        <v>0</v>
      </c>
      <c r="DR48" s="18">
        <v>0</v>
      </c>
      <c r="DS48" s="18">
        <v>0</v>
      </c>
      <c r="DT48" s="18">
        <v>0</v>
      </c>
      <c r="DU48" s="18">
        <v>0</v>
      </c>
      <c r="DV48" s="18">
        <v>0</v>
      </c>
      <c r="DW48" s="18">
        <v>0</v>
      </c>
      <c r="DX48" s="18">
        <v>106247196.11999586</v>
      </c>
      <c r="DY48" s="18">
        <v>0</v>
      </c>
      <c r="DZ48" s="18">
        <v>0</v>
      </c>
      <c r="EA48" s="18">
        <v>0</v>
      </c>
      <c r="EB48" s="18">
        <v>100618118.58000009</v>
      </c>
      <c r="EC48" s="18">
        <v>0</v>
      </c>
      <c r="ED48" s="18">
        <v>75360.010000000009</v>
      </c>
      <c r="EE48" s="18">
        <v>0</v>
      </c>
      <c r="EF48" s="18">
        <v>1129929.1599999995</v>
      </c>
      <c r="EG48" s="18">
        <v>0</v>
      </c>
      <c r="EH48" s="18">
        <v>24298078.209999386</v>
      </c>
      <c r="EI48" s="18">
        <v>0</v>
      </c>
      <c r="EJ48" s="18">
        <v>0</v>
      </c>
      <c r="EK48" s="18">
        <v>0</v>
      </c>
      <c r="EL48" s="18">
        <v>0</v>
      </c>
      <c r="EM48" s="18">
        <v>0</v>
      </c>
      <c r="EN48" s="18">
        <v>0</v>
      </c>
      <c r="EO48" s="18">
        <v>0</v>
      </c>
      <c r="EP48" s="18">
        <v>0</v>
      </c>
      <c r="EQ48" s="18">
        <v>0</v>
      </c>
      <c r="ER48" s="18">
        <v>0</v>
      </c>
      <c r="ES48" s="18">
        <v>0</v>
      </c>
      <c r="ET48" s="18">
        <v>0</v>
      </c>
      <c r="EU48" s="18">
        <v>0</v>
      </c>
      <c r="EV48" s="18">
        <v>0</v>
      </c>
      <c r="EW48" s="18">
        <v>0</v>
      </c>
      <c r="EX48" s="18">
        <v>0</v>
      </c>
      <c r="EY48" s="18">
        <v>0</v>
      </c>
      <c r="EZ48" s="18">
        <v>0</v>
      </c>
      <c r="FA48" s="18">
        <v>0</v>
      </c>
      <c r="FB48" s="18">
        <v>0</v>
      </c>
      <c r="FC48" s="18">
        <v>0</v>
      </c>
      <c r="FD48" s="18">
        <v>0</v>
      </c>
      <c r="FE48" s="18">
        <v>0</v>
      </c>
      <c r="FF48" s="18">
        <v>0</v>
      </c>
      <c r="FG48" s="18">
        <v>0</v>
      </c>
      <c r="FH48" s="18">
        <v>0</v>
      </c>
      <c r="FI48" s="18">
        <v>0</v>
      </c>
      <c r="FJ48" s="18">
        <v>0</v>
      </c>
      <c r="FK48" s="18">
        <v>0</v>
      </c>
      <c r="FL48" s="18">
        <v>0</v>
      </c>
      <c r="FM48" s="18">
        <v>0</v>
      </c>
      <c r="FN48" s="18">
        <v>0</v>
      </c>
      <c r="FO48" s="18">
        <v>0</v>
      </c>
      <c r="FP48" s="19">
        <v>0</v>
      </c>
      <c r="FQ48" s="19">
        <v>0</v>
      </c>
      <c r="FR48" s="18">
        <v>0</v>
      </c>
      <c r="FS48" s="18">
        <v>0</v>
      </c>
      <c r="FT48" s="18">
        <v>0</v>
      </c>
      <c r="FU48" s="18">
        <v>0</v>
      </c>
      <c r="FV48" s="19">
        <v>0</v>
      </c>
      <c r="FW48" s="19">
        <v>0</v>
      </c>
      <c r="FX48" s="18">
        <v>0</v>
      </c>
      <c r="FY48" s="18">
        <v>0</v>
      </c>
      <c r="FZ48" s="18">
        <v>0</v>
      </c>
      <c r="GA48" s="18">
        <v>0</v>
      </c>
      <c r="GB48" s="19">
        <v>0</v>
      </c>
      <c r="GC48" s="19">
        <v>0</v>
      </c>
      <c r="GD48" s="18">
        <v>0</v>
      </c>
      <c r="GE48" s="18">
        <v>0</v>
      </c>
      <c r="GF48" s="18">
        <v>0</v>
      </c>
      <c r="GG48" s="18">
        <v>0</v>
      </c>
      <c r="GH48" s="18">
        <v>296162.51999999932</v>
      </c>
      <c r="GI48" s="18">
        <v>0</v>
      </c>
      <c r="GJ48" s="18">
        <v>0</v>
      </c>
      <c r="GK48" s="18">
        <v>0</v>
      </c>
      <c r="GL48" s="18">
        <v>0</v>
      </c>
      <c r="GM48" s="18">
        <v>0</v>
      </c>
      <c r="GN48" s="18">
        <v>0</v>
      </c>
      <c r="GO48" s="18">
        <v>0</v>
      </c>
      <c r="GP48" s="18">
        <v>0</v>
      </c>
      <c r="GQ48" s="18">
        <v>0</v>
      </c>
      <c r="GR48" s="18">
        <v>0</v>
      </c>
      <c r="GS48" s="18">
        <v>0</v>
      </c>
      <c r="GT48" s="18">
        <v>0</v>
      </c>
      <c r="GU48" s="18">
        <v>0</v>
      </c>
      <c r="GV48" s="18">
        <v>0</v>
      </c>
      <c r="GW48" s="18">
        <v>0</v>
      </c>
      <c r="GX48" s="18">
        <v>0</v>
      </c>
      <c r="GY48" s="18">
        <v>0</v>
      </c>
      <c r="GZ48" s="18">
        <v>0</v>
      </c>
      <c r="HA48" s="18">
        <v>0</v>
      </c>
      <c r="HB48" s="19">
        <v>0</v>
      </c>
      <c r="HC48" s="19">
        <v>0</v>
      </c>
      <c r="HD48" s="18">
        <v>0</v>
      </c>
      <c r="HE48" s="18">
        <v>0</v>
      </c>
      <c r="HF48" s="18">
        <v>0</v>
      </c>
      <c r="HG48" s="18">
        <v>0</v>
      </c>
      <c r="HH48" s="19">
        <v>0</v>
      </c>
      <c r="HI48" s="19">
        <v>0</v>
      </c>
      <c r="HJ48" s="18">
        <v>0</v>
      </c>
      <c r="HK48" s="18">
        <v>0</v>
      </c>
      <c r="HL48" s="18">
        <v>0</v>
      </c>
      <c r="HM48" s="18">
        <v>0</v>
      </c>
      <c r="HN48" s="19">
        <v>0</v>
      </c>
      <c r="HO48" s="19">
        <v>0</v>
      </c>
      <c r="HP48" s="18">
        <v>0</v>
      </c>
      <c r="HQ48" s="18">
        <v>0</v>
      </c>
      <c r="HR48" s="18">
        <v>0</v>
      </c>
      <c r="HS48" s="18">
        <v>0</v>
      </c>
      <c r="HT48" s="18">
        <v>0</v>
      </c>
      <c r="HU48" s="18">
        <v>0</v>
      </c>
      <c r="HV48" s="18">
        <v>698752830.54999578</v>
      </c>
      <c r="HW48" s="18">
        <v>0</v>
      </c>
      <c r="HX48" s="19">
        <v>698752830.54999578</v>
      </c>
    </row>
    <row r="49" spans="1:232" ht="12.75" customHeight="1">
      <c r="A49" s="55" t="s">
        <v>231</v>
      </c>
      <c r="B49" s="17">
        <v>1058</v>
      </c>
      <c r="C49" s="56" t="s">
        <v>147</v>
      </c>
      <c r="D49" s="19">
        <v>9349708.1799999997</v>
      </c>
      <c r="E49" s="19">
        <v>0</v>
      </c>
      <c r="F49" s="18">
        <v>1061642.06</v>
      </c>
      <c r="G49" s="18">
        <v>0</v>
      </c>
      <c r="H49" s="18">
        <v>8288066.1200000001</v>
      </c>
      <c r="I49" s="18">
        <v>0</v>
      </c>
      <c r="J49" s="18">
        <v>0</v>
      </c>
      <c r="K49" s="18">
        <v>0</v>
      </c>
      <c r="L49" s="18">
        <v>0</v>
      </c>
      <c r="M49" s="18">
        <v>0</v>
      </c>
      <c r="N49" s="18">
        <v>63025099.409999996</v>
      </c>
      <c r="O49" s="18">
        <v>0</v>
      </c>
      <c r="P49" s="18">
        <v>0</v>
      </c>
      <c r="Q49" s="18">
        <v>0</v>
      </c>
      <c r="R49" s="18">
        <v>27974401.57</v>
      </c>
      <c r="S49" s="18">
        <v>0</v>
      </c>
      <c r="T49" s="18">
        <v>0</v>
      </c>
      <c r="U49" s="18">
        <v>0</v>
      </c>
      <c r="V49" s="18">
        <v>0</v>
      </c>
      <c r="W49" s="18">
        <v>0</v>
      </c>
      <c r="X49" s="18">
        <v>0</v>
      </c>
      <c r="Y49" s="18">
        <v>0</v>
      </c>
      <c r="Z49" s="18">
        <v>1298178.27</v>
      </c>
      <c r="AA49" s="18">
        <v>0</v>
      </c>
      <c r="AB49" s="18">
        <v>0</v>
      </c>
      <c r="AC49" s="18">
        <v>0</v>
      </c>
      <c r="AD49" s="18">
        <v>0</v>
      </c>
      <c r="AE49" s="18">
        <v>0</v>
      </c>
      <c r="AF49" s="18">
        <v>0</v>
      </c>
      <c r="AG49" s="18">
        <v>0</v>
      </c>
      <c r="AH49" s="18">
        <v>0</v>
      </c>
      <c r="AI49" s="18">
        <v>0</v>
      </c>
      <c r="AJ49" s="18">
        <v>0</v>
      </c>
      <c r="AK49" s="18">
        <v>0</v>
      </c>
      <c r="AL49" s="18">
        <v>0</v>
      </c>
      <c r="AM49" s="18">
        <v>0</v>
      </c>
      <c r="AN49" s="18">
        <v>0</v>
      </c>
      <c r="AO49" s="18">
        <v>0</v>
      </c>
      <c r="AP49" s="18">
        <v>131708049.83</v>
      </c>
      <c r="AQ49" s="18">
        <v>0</v>
      </c>
      <c r="AR49" s="18">
        <v>0</v>
      </c>
      <c r="AS49" s="18">
        <v>0</v>
      </c>
      <c r="AT49" s="18">
        <v>6930658.4000000004</v>
      </c>
      <c r="AU49" s="18">
        <v>0</v>
      </c>
      <c r="AV49" s="18">
        <v>10108598.390000001</v>
      </c>
      <c r="AW49" s="18">
        <v>0</v>
      </c>
      <c r="AX49" s="18">
        <v>0</v>
      </c>
      <c r="AY49" s="18">
        <v>0</v>
      </c>
      <c r="AZ49" s="18">
        <v>0</v>
      </c>
      <c r="BA49" s="18">
        <v>0</v>
      </c>
      <c r="BB49" s="18">
        <v>61072384.840000004</v>
      </c>
      <c r="BC49" s="18">
        <v>0</v>
      </c>
      <c r="BD49" s="18">
        <v>7080208.7400000002</v>
      </c>
      <c r="BE49" s="18">
        <v>0</v>
      </c>
      <c r="BF49" s="18">
        <v>0</v>
      </c>
      <c r="BG49" s="18">
        <v>0</v>
      </c>
      <c r="BH49" s="18">
        <v>0</v>
      </c>
      <c r="BI49" s="18">
        <v>0</v>
      </c>
      <c r="BJ49" s="18">
        <v>0</v>
      </c>
      <c r="BK49" s="18">
        <v>0</v>
      </c>
      <c r="BL49" s="18">
        <v>0</v>
      </c>
      <c r="BM49" s="18">
        <v>0</v>
      </c>
      <c r="BN49" s="18">
        <v>0</v>
      </c>
      <c r="BO49" s="18">
        <v>0</v>
      </c>
      <c r="BP49" s="18">
        <v>0</v>
      </c>
      <c r="BQ49" s="18">
        <v>0</v>
      </c>
      <c r="BR49" s="18">
        <v>1860975</v>
      </c>
      <c r="BS49" s="18">
        <v>0</v>
      </c>
      <c r="BT49" s="18">
        <v>0</v>
      </c>
      <c r="BU49" s="18">
        <v>0</v>
      </c>
      <c r="BV49" s="18">
        <v>77139825.480000004</v>
      </c>
      <c r="BW49" s="18">
        <v>0</v>
      </c>
      <c r="BX49" s="18">
        <v>0</v>
      </c>
      <c r="BY49" s="18">
        <v>0</v>
      </c>
      <c r="BZ49" s="18">
        <v>0</v>
      </c>
      <c r="CA49" s="18">
        <v>0</v>
      </c>
      <c r="CB49" s="18">
        <v>5809469.7599999998</v>
      </c>
      <c r="CC49" s="18">
        <v>0</v>
      </c>
      <c r="CD49" s="18">
        <v>0</v>
      </c>
      <c r="CE49" s="18">
        <v>0</v>
      </c>
      <c r="CF49" s="18">
        <v>0</v>
      </c>
      <c r="CG49" s="18">
        <v>0</v>
      </c>
      <c r="CH49" s="18">
        <v>0</v>
      </c>
      <c r="CI49" s="18">
        <v>0</v>
      </c>
      <c r="CJ49" s="18">
        <v>6814487.2599999998</v>
      </c>
      <c r="CK49" s="18">
        <v>0</v>
      </c>
      <c r="CL49" s="18">
        <v>1287804.6299999999</v>
      </c>
      <c r="CM49" s="18">
        <v>0</v>
      </c>
      <c r="CN49" s="18">
        <v>954226.09</v>
      </c>
      <c r="CO49" s="18">
        <v>0</v>
      </c>
      <c r="CP49" s="18">
        <v>0</v>
      </c>
      <c r="CQ49" s="18">
        <v>0</v>
      </c>
      <c r="CR49" s="18">
        <v>873897.2</v>
      </c>
      <c r="CS49" s="18">
        <v>0</v>
      </c>
      <c r="CT49" s="18">
        <v>0</v>
      </c>
      <c r="CU49" s="18">
        <v>0</v>
      </c>
      <c r="CV49" s="18">
        <v>0</v>
      </c>
      <c r="CW49" s="18">
        <v>0</v>
      </c>
      <c r="CX49" s="18">
        <v>0</v>
      </c>
      <c r="CY49" s="18">
        <v>0</v>
      </c>
      <c r="CZ49" s="18">
        <v>0</v>
      </c>
      <c r="DA49" s="18">
        <v>0</v>
      </c>
      <c r="DB49" s="18">
        <v>0</v>
      </c>
      <c r="DC49" s="18">
        <v>0</v>
      </c>
      <c r="DD49" s="18">
        <v>197910112.88999999</v>
      </c>
      <c r="DE49" s="18">
        <v>0</v>
      </c>
      <c r="DF49" s="18">
        <v>0</v>
      </c>
      <c r="DG49" s="18">
        <v>0</v>
      </c>
      <c r="DH49" s="18">
        <v>0</v>
      </c>
      <c r="DI49" s="18">
        <v>0</v>
      </c>
      <c r="DJ49" s="18">
        <v>0</v>
      </c>
      <c r="DK49" s="18">
        <v>0</v>
      </c>
      <c r="DL49" s="18">
        <v>0</v>
      </c>
      <c r="DM49" s="18">
        <v>0</v>
      </c>
      <c r="DN49" s="18">
        <v>0</v>
      </c>
      <c r="DO49" s="18">
        <v>0</v>
      </c>
      <c r="DP49" s="18">
        <v>0</v>
      </c>
      <c r="DQ49" s="18">
        <v>0</v>
      </c>
      <c r="DR49" s="18">
        <v>0</v>
      </c>
      <c r="DS49" s="18">
        <v>0</v>
      </c>
      <c r="DT49" s="18">
        <v>262.97000000000003</v>
      </c>
      <c r="DU49" s="18">
        <v>0</v>
      </c>
      <c r="DV49" s="18">
        <v>55022917.82</v>
      </c>
      <c r="DW49" s="18">
        <v>0</v>
      </c>
      <c r="DX49" s="18">
        <v>137397983.25999999</v>
      </c>
      <c r="DY49" s="18">
        <v>0</v>
      </c>
      <c r="DZ49" s="18">
        <v>0</v>
      </c>
      <c r="EA49" s="18">
        <v>0</v>
      </c>
      <c r="EB49" s="18">
        <v>1016679.14</v>
      </c>
      <c r="EC49" s="18">
        <v>0</v>
      </c>
      <c r="ED49" s="18">
        <v>0</v>
      </c>
      <c r="EE49" s="18">
        <v>0</v>
      </c>
      <c r="EF49" s="18">
        <v>25320.03</v>
      </c>
      <c r="EG49" s="18">
        <v>0</v>
      </c>
      <c r="EH49" s="18">
        <v>560660157.75999999</v>
      </c>
      <c r="EI49" s="18">
        <v>0</v>
      </c>
      <c r="EJ49" s="18">
        <v>0</v>
      </c>
      <c r="EK49" s="18">
        <v>0</v>
      </c>
      <c r="EL49" s="18">
        <v>0</v>
      </c>
      <c r="EM49" s="18">
        <v>0</v>
      </c>
      <c r="EN49" s="18">
        <v>0</v>
      </c>
      <c r="EO49" s="18">
        <v>0</v>
      </c>
      <c r="EP49" s="18">
        <v>0</v>
      </c>
      <c r="EQ49" s="18">
        <v>0</v>
      </c>
      <c r="ER49" s="18">
        <v>0</v>
      </c>
      <c r="ES49" s="18">
        <v>0</v>
      </c>
      <c r="ET49" s="18">
        <v>0</v>
      </c>
      <c r="EU49" s="18">
        <v>0</v>
      </c>
      <c r="EV49" s="18">
        <v>0</v>
      </c>
      <c r="EW49" s="18">
        <v>0</v>
      </c>
      <c r="EX49" s="18">
        <v>0</v>
      </c>
      <c r="EY49" s="18">
        <v>0</v>
      </c>
      <c r="EZ49" s="18">
        <v>0</v>
      </c>
      <c r="FA49" s="18">
        <v>0</v>
      </c>
      <c r="FB49" s="18">
        <v>0</v>
      </c>
      <c r="FC49" s="18">
        <v>0</v>
      </c>
      <c r="FD49" s="18">
        <v>0</v>
      </c>
      <c r="FE49" s="18">
        <v>0</v>
      </c>
      <c r="FF49" s="18">
        <v>1485593.09</v>
      </c>
      <c r="FG49" s="18">
        <v>0</v>
      </c>
      <c r="FH49" s="18">
        <v>0</v>
      </c>
      <c r="FI49" s="18">
        <v>0</v>
      </c>
      <c r="FJ49" s="18">
        <v>0</v>
      </c>
      <c r="FK49" s="18">
        <v>0</v>
      </c>
      <c r="FL49" s="18">
        <v>0</v>
      </c>
      <c r="FM49" s="18">
        <v>0</v>
      </c>
      <c r="FN49" s="18">
        <v>18131194.25</v>
      </c>
      <c r="FO49" s="18">
        <v>0</v>
      </c>
      <c r="FP49" s="19">
        <v>325177479.88</v>
      </c>
      <c r="FQ49" s="19">
        <v>0</v>
      </c>
      <c r="FR49" s="18">
        <v>0</v>
      </c>
      <c r="FS49" s="18">
        <v>0</v>
      </c>
      <c r="FT49" s="18">
        <v>0</v>
      </c>
      <c r="FU49" s="18">
        <v>0</v>
      </c>
      <c r="FV49" s="19">
        <v>325177479.88</v>
      </c>
      <c r="FW49" s="19">
        <v>0</v>
      </c>
      <c r="FX49" s="18">
        <v>325177479.88</v>
      </c>
      <c r="FY49" s="18">
        <v>0</v>
      </c>
      <c r="FZ49" s="18">
        <v>0</v>
      </c>
      <c r="GA49" s="18">
        <v>0</v>
      </c>
      <c r="GB49" s="19">
        <v>0</v>
      </c>
      <c r="GC49" s="19">
        <v>0</v>
      </c>
      <c r="GD49" s="18">
        <v>0</v>
      </c>
      <c r="GE49" s="18">
        <v>0</v>
      </c>
      <c r="GF49" s="18">
        <v>0</v>
      </c>
      <c r="GG49" s="18">
        <v>0</v>
      </c>
      <c r="GH49" s="18">
        <v>213752.17</v>
      </c>
      <c r="GI49" s="18">
        <v>0</v>
      </c>
      <c r="GJ49" s="18">
        <v>0</v>
      </c>
      <c r="GK49" s="18">
        <v>0</v>
      </c>
      <c r="GL49" s="18">
        <v>0</v>
      </c>
      <c r="GM49" s="18">
        <v>0</v>
      </c>
      <c r="GN49" s="18">
        <v>0</v>
      </c>
      <c r="GO49" s="18">
        <v>0</v>
      </c>
      <c r="GP49" s="18">
        <v>0</v>
      </c>
      <c r="GQ49" s="18">
        <v>0</v>
      </c>
      <c r="GR49" s="18">
        <v>0</v>
      </c>
      <c r="GS49" s="18">
        <v>0</v>
      </c>
      <c r="GT49" s="18">
        <v>0</v>
      </c>
      <c r="GU49" s="18">
        <v>0</v>
      </c>
      <c r="GV49" s="18">
        <v>0</v>
      </c>
      <c r="GW49" s="18">
        <v>0</v>
      </c>
      <c r="GX49" s="18">
        <v>0</v>
      </c>
      <c r="GY49" s="18">
        <v>0</v>
      </c>
      <c r="GZ49" s="18">
        <v>0</v>
      </c>
      <c r="HA49" s="18">
        <v>0</v>
      </c>
      <c r="HB49" s="19">
        <v>0</v>
      </c>
      <c r="HC49" s="19">
        <v>0</v>
      </c>
      <c r="HD49" s="18">
        <v>0</v>
      </c>
      <c r="HE49" s="18">
        <v>0</v>
      </c>
      <c r="HF49" s="18">
        <v>0</v>
      </c>
      <c r="HG49" s="18">
        <v>0</v>
      </c>
      <c r="HH49" s="19">
        <v>0</v>
      </c>
      <c r="HI49" s="19">
        <v>0</v>
      </c>
      <c r="HJ49" s="18">
        <v>0</v>
      </c>
      <c r="HK49" s="18">
        <v>0</v>
      </c>
      <c r="HL49" s="18">
        <v>0</v>
      </c>
      <c r="HM49" s="18">
        <v>0</v>
      </c>
      <c r="HN49" s="19">
        <v>0</v>
      </c>
      <c r="HO49" s="19">
        <v>0</v>
      </c>
      <c r="HP49" s="18">
        <v>0</v>
      </c>
      <c r="HQ49" s="18">
        <v>0</v>
      </c>
      <c r="HR49" s="18">
        <v>0</v>
      </c>
      <c r="HS49" s="18">
        <v>0</v>
      </c>
      <c r="HT49" s="18">
        <v>0</v>
      </c>
      <c r="HU49" s="18">
        <v>0</v>
      </c>
      <c r="HV49" s="18">
        <v>1710329426.3099999</v>
      </c>
      <c r="HW49" s="18">
        <v>0</v>
      </c>
      <c r="HX49" s="19">
        <v>1710329426.3099999</v>
      </c>
    </row>
    <row r="50" spans="1:232" ht="12.75" customHeight="1">
      <c r="A50" s="55" t="s">
        <v>233</v>
      </c>
      <c r="B50" s="17">
        <v>1059</v>
      </c>
      <c r="C50" s="56" t="s">
        <v>147</v>
      </c>
      <c r="D50" s="19">
        <v>0</v>
      </c>
      <c r="E50" s="19">
        <v>0</v>
      </c>
      <c r="F50" s="18">
        <v>0</v>
      </c>
      <c r="G50" s="18">
        <v>0</v>
      </c>
      <c r="H50" s="18">
        <v>0</v>
      </c>
      <c r="I50" s="18">
        <v>0</v>
      </c>
      <c r="J50" s="18">
        <v>0</v>
      </c>
      <c r="K50" s="18">
        <v>0</v>
      </c>
      <c r="L50" s="18">
        <v>0</v>
      </c>
      <c r="M50" s="18">
        <v>0</v>
      </c>
      <c r="N50" s="18">
        <v>67556.53</v>
      </c>
      <c r="O50" s="18">
        <v>0</v>
      </c>
      <c r="P50" s="18">
        <v>0</v>
      </c>
      <c r="Q50" s="18">
        <v>0</v>
      </c>
      <c r="R50" s="18">
        <v>0</v>
      </c>
      <c r="S50" s="18">
        <v>0</v>
      </c>
      <c r="T50" s="18">
        <v>0</v>
      </c>
      <c r="U50" s="18">
        <v>0</v>
      </c>
      <c r="V50" s="18">
        <v>0</v>
      </c>
      <c r="W50" s="18">
        <v>0</v>
      </c>
      <c r="X50" s="18">
        <v>0</v>
      </c>
      <c r="Y50" s="18">
        <v>0</v>
      </c>
      <c r="Z50" s="18">
        <v>0</v>
      </c>
      <c r="AA50" s="18">
        <v>0</v>
      </c>
      <c r="AB50" s="18">
        <v>0</v>
      </c>
      <c r="AC50" s="18">
        <v>0</v>
      </c>
      <c r="AD50" s="18">
        <v>0</v>
      </c>
      <c r="AE50" s="18">
        <v>0</v>
      </c>
      <c r="AF50" s="18">
        <v>0</v>
      </c>
      <c r="AG50" s="18">
        <v>0</v>
      </c>
      <c r="AH50" s="18">
        <v>0</v>
      </c>
      <c r="AI50" s="18">
        <v>0</v>
      </c>
      <c r="AJ50" s="18">
        <v>0</v>
      </c>
      <c r="AK50" s="18">
        <v>0</v>
      </c>
      <c r="AL50" s="18">
        <v>0</v>
      </c>
      <c r="AM50" s="18">
        <v>0</v>
      </c>
      <c r="AN50" s="18">
        <v>0</v>
      </c>
      <c r="AO50" s="18">
        <v>0</v>
      </c>
      <c r="AP50" s="18">
        <v>0</v>
      </c>
      <c r="AQ50" s="18">
        <v>0</v>
      </c>
      <c r="AR50" s="18">
        <v>0</v>
      </c>
      <c r="AS50" s="18">
        <v>0</v>
      </c>
      <c r="AT50" s="18">
        <v>0</v>
      </c>
      <c r="AU50" s="18">
        <v>0</v>
      </c>
      <c r="AV50" s="18">
        <v>0</v>
      </c>
      <c r="AW50" s="18">
        <v>0</v>
      </c>
      <c r="AX50" s="18">
        <v>0</v>
      </c>
      <c r="AY50" s="18">
        <v>0</v>
      </c>
      <c r="AZ50" s="18">
        <v>0</v>
      </c>
      <c r="BA50" s="18">
        <v>0</v>
      </c>
      <c r="BB50" s="18">
        <v>0</v>
      </c>
      <c r="BC50" s="18">
        <v>0</v>
      </c>
      <c r="BD50" s="18">
        <v>0</v>
      </c>
      <c r="BE50" s="18">
        <v>0</v>
      </c>
      <c r="BF50" s="18">
        <v>0</v>
      </c>
      <c r="BG50" s="18">
        <v>0</v>
      </c>
      <c r="BH50" s="18">
        <v>0</v>
      </c>
      <c r="BI50" s="18">
        <v>0</v>
      </c>
      <c r="BJ50" s="18">
        <v>0</v>
      </c>
      <c r="BK50" s="18">
        <v>0</v>
      </c>
      <c r="BL50" s="18">
        <v>0</v>
      </c>
      <c r="BM50" s="18">
        <v>0</v>
      </c>
      <c r="BN50" s="18">
        <v>0</v>
      </c>
      <c r="BO50" s="18">
        <v>0</v>
      </c>
      <c r="BP50" s="18">
        <v>1863071.7607683255</v>
      </c>
      <c r="BQ50" s="18">
        <v>0</v>
      </c>
      <c r="BR50" s="18">
        <v>0</v>
      </c>
      <c r="BS50" s="18">
        <v>0</v>
      </c>
      <c r="BT50" s="18">
        <v>0</v>
      </c>
      <c r="BU50" s="18">
        <v>0</v>
      </c>
      <c r="BV50" s="18">
        <v>15254834.560000001</v>
      </c>
      <c r="BW50" s="18">
        <v>0</v>
      </c>
      <c r="BX50" s="18">
        <v>0</v>
      </c>
      <c r="BY50" s="18">
        <v>0</v>
      </c>
      <c r="BZ50" s="18">
        <v>0</v>
      </c>
      <c r="CA50" s="18">
        <v>0</v>
      </c>
      <c r="CB50" s="18">
        <v>0</v>
      </c>
      <c r="CC50" s="18">
        <v>0</v>
      </c>
      <c r="CD50" s="18">
        <v>0</v>
      </c>
      <c r="CE50" s="18">
        <v>0</v>
      </c>
      <c r="CF50" s="18">
        <v>0</v>
      </c>
      <c r="CG50" s="18">
        <v>0</v>
      </c>
      <c r="CH50" s="18">
        <v>0</v>
      </c>
      <c r="CI50" s="18">
        <v>0</v>
      </c>
      <c r="CJ50" s="18">
        <v>0</v>
      </c>
      <c r="CK50" s="18">
        <v>0</v>
      </c>
      <c r="CL50" s="18">
        <v>0</v>
      </c>
      <c r="CM50" s="18">
        <v>0</v>
      </c>
      <c r="CN50" s="18">
        <v>0</v>
      </c>
      <c r="CO50" s="18">
        <v>0</v>
      </c>
      <c r="CP50" s="18">
        <v>0</v>
      </c>
      <c r="CQ50" s="18">
        <v>0</v>
      </c>
      <c r="CR50" s="18">
        <v>0</v>
      </c>
      <c r="CS50" s="18">
        <v>0</v>
      </c>
      <c r="CT50" s="18">
        <v>0</v>
      </c>
      <c r="CU50" s="18">
        <v>0</v>
      </c>
      <c r="CV50" s="18">
        <v>0</v>
      </c>
      <c r="CW50" s="18">
        <v>0</v>
      </c>
      <c r="CX50" s="18">
        <v>0</v>
      </c>
      <c r="CY50" s="18">
        <v>0</v>
      </c>
      <c r="CZ50" s="18">
        <v>0</v>
      </c>
      <c r="DA50" s="18">
        <v>0</v>
      </c>
      <c r="DB50" s="18">
        <v>0</v>
      </c>
      <c r="DC50" s="18">
        <v>0</v>
      </c>
      <c r="DD50" s="18">
        <v>55852860.99000001</v>
      </c>
      <c r="DE50" s="18">
        <v>0</v>
      </c>
      <c r="DF50" s="18">
        <v>13306304.039999999</v>
      </c>
      <c r="DG50" s="18">
        <v>0</v>
      </c>
      <c r="DH50" s="18">
        <v>0</v>
      </c>
      <c r="DI50" s="18">
        <v>0</v>
      </c>
      <c r="DJ50" s="18">
        <v>0</v>
      </c>
      <c r="DK50" s="18">
        <v>0</v>
      </c>
      <c r="DL50" s="18">
        <v>0</v>
      </c>
      <c r="DM50" s="18">
        <v>0</v>
      </c>
      <c r="DN50" s="18">
        <v>0</v>
      </c>
      <c r="DO50" s="18">
        <v>0</v>
      </c>
      <c r="DP50" s="18">
        <v>0</v>
      </c>
      <c r="DQ50" s="18">
        <v>0</v>
      </c>
      <c r="DR50" s="18">
        <v>0</v>
      </c>
      <c r="DS50" s="18">
        <v>0</v>
      </c>
      <c r="DT50" s="18">
        <v>15254834.560000001</v>
      </c>
      <c r="DU50" s="18">
        <v>0</v>
      </c>
      <c r="DV50" s="18">
        <v>80300510.629999995</v>
      </c>
      <c r="DW50" s="18">
        <v>0</v>
      </c>
      <c r="DX50" s="18">
        <v>83370.13</v>
      </c>
      <c r="DY50" s="18">
        <v>0</v>
      </c>
      <c r="DZ50" s="18">
        <v>0</v>
      </c>
      <c r="EA50" s="18">
        <v>0</v>
      </c>
      <c r="EB50" s="18">
        <v>0</v>
      </c>
      <c r="EC50" s="18">
        <v>0</v>
      </c>
      <c r="ED50" s="18">
        <v>0</v>
      </c>
      <c r="EE50" s="18">
        <v>0</v>
      </c>
      <c r="EF50" s="18">
        <v>0</v>
      </c>
      <c r="EG50" s="18">
        <v>0</v>
      </c>
      <c r="EH50" s="18">
        <v>617432123.35000002</v>
      </c>
      <c r="EI50" s="18">
        <v>0</v>
      </c>
      <c r="EJ50" s="18">
        <v>0</v>
      </c>
      <c r="EK50" s="18">
        <v>0</v>
      </c>
      <c r="EL50" s="18">
        <v>0</v>
      </c>
      <c r="EM50" s="18">
        <v>0</v>
      </c>
      <c r="EN50" s="18">
        <v>0</v>
      </c>
      <c r="EO50" s="18">
        <v>0</v>
      </c>
      <c r="EP50" s="18">
        <v>0</v>
      </c>
      <c r="EQ50" s="18">
        <v>0</v>
      </c>
      <c r="ER50" s="18">
        <v>0</v>
      </c>
      <c r="ES50" s="18">
        <v>0</v>
      </c>
      <c r="ET50" s="18">
        <v>0</v>
      </c>
      <c r="EU50" s="18">
        <v>0</v>
      </c>
      <c r="EV50" s="18">
        <v>0</v>
      </c>
      <c r="EW50" s="18">
        <v>0</v>
      </c>
      <c r="EX50" s="18">
        <v>0</v>
      </c>
      <c r="EY50" s="18">
        <v>0</v>
      </c>
      <c r="EZ50" s="18">
        <v>0</v>
      </c>
      <c r="FA50" s="18">
        <v>0</v>
      </c>
      <c r="FB50" s="18">
        <v>0</v>
      </c>
      <c r="FC50" s="18">
        <v>0</v>
      </c>
      <c r="FD50" s="18">
        <v>0</v>
      </c>
      <c r="FE50" s="18">
        <v>0</v>
      </c>
      <c r="FF50" s="18">
        <v>0</v>
      </c>
      <c r="FG50" s="18">
        <v>0</v>
      </c>
      <c r="FH50" s="18">
        <v>0</v>
      </c>
      <c r="FI50" s="18">
        <v>0</v>
      </c>
      <c r="FJ50" s="18">
        <v>0</v>
      </c>
      <c r="FK50" s="18">
        <v>0</v>
      </c>
      <c r="FL50" s="18">
        <v>0</v>
      </c>
      <c r="FM50" s="18">
        <v>0</v>
      </c>
      <c r="FN50" s="18">
        <v>171855896.74000001</v>
      </c>
      <c r="FO50" s="18">
        <v>0</v>
      </c>
      <c r="FP50" s="19">
        <v>0</v>
      </c>
      <c r="FQ50" s="19">
        <v>0</v>
      </c>
      <c r="FR50" s="18">
        <v>0</v>
      </c>
      <c r="FS50" s="18">
        <v>0</v>
      </c>
      <c r="FT50" s="18">
        <v>0</v>
      </c>
      <c r="FU50" s="18">
        <v>0</v>
      </c>
      <c r="FV50" s="19">
        <v>0</v>
      </c>
      <c r="FW50" s="19">
        <v>0</v>
      </c>
      <c r="FX50" s="18">
        <v>0</v>
      </c>
      <c r="FY50" s="18">
        <v>0</v>
      </c>
      <c r="FZ50" s="18">
        <v>0</v>
      </c>
      <c r="GA50" s="18">
        <v>0</v>
      </c>
      <c r="GB50" s="19">
        <v>0</v>
      </c>
      <c r="GC50" s="19">
        <v>0</v>
      </c>
      <c r="GD50" s="18">
        <v>0</v>
      </c>
      <c r="GE50" s="18">
        <v>0</v>
      </c>
      <c r="GF50" s="18">
        <v>0</v>
      </c>
      <c r="GG50" s="18">
        <v>0</v>
      </c>
      <c r="GH50" s="18">
        <v>0</v>
      </c>
      <c r="GI50" s="18">
        <v>0</v>
      </c>
      <c r="GJ50" s="18">
        <v>0</v>
      </c>
      <c r="GK50" s="18">
        <v>0</v>
      </c>
      <c r="GL50" s="18">
        <v>0</v>
      </c>
      <c r="GM50" s="18">
        <v>0</v>
      </c>
      <c r="GN50" s="18">
        <v>0</v>
      </c>
      <c r="GO50" s="18">
        <v>0</v>
      </c>
      <c r="GP50" s="18">
        <v>0</v>
      </c>
      <c r="GQ50" s="18">
        <v>0</v>
      </c>
      <c r="GR50" s="18">
        <v>0</v>
      </c>
      <c r="GS50" s="18">
        <v>0</v>
      </c>
      <c r="GT50" s="18">
        <v>0</v>
      </c>
      <c r="GU50" s="18">
        <v>0</v>
      </c>
      <c r="GV50" s="18">
        <v>0</v>
      </c>
      <c r="GW50" s="18">
        <v>0</v>
      </c>
      <c r="GX50" s="18">
        <v>0</v>
      </c>
      <c r="GY50" s="18">
        <v>0</v>
      </c>
      <c r="GZ50" s="18">
        <v>0</v>
      </c>
      <c r="HA50" s="18">
        <v>0</v>
      </c>
      <c r="HB50" s="19">
        <v>0</v>
      </c>
      <c r="HC50" s="19">
        <v>0</v>
      </c>
      <c r="HD50" s="18">
        <v>0</v>
      </c>
      <c r="HE50" s="18">
        <v>0</v>
      </c>
      <c r="HF50" s="18">
        <v>0</v>
      </c>
      <c r="HG50" s="18">
        <v>0</v>
      </c>
      <c r="HH50" s="19">
        <v>0</v>
      </c>
      <c r="HI50" s="19">
        <v>0</v>
      </c>
      <c r="HJ50" s="18">
        <v>0</v>
      </c>
      <c r="HK50" s="18">
        <v>0</v>
      </c>
      <c r="HL50" s="18">
        <v>0</v>
      </c>
      <c r="HM50" s="18">
        <v>0</v>
      </c>
      <c r="HN50" s="19">
        <v>0</v>
      </c>
      <c r="HO50" s="19">
        <v>0</v>
      </c>
      <c r="HP50" s="18">
        <v>0</v>
      </c>
      <c r="HQ50" s="18">
        <v>0</v>
      </c>
      <c r="HR50" s="18">
        <v>0</v>
      </c>
      <c r="HS50" s="18">
        <v>0</v>
      </c>
      <c r="HT50" s="18">
        <v>0</v>
      </c>
      <c r="HU50" s="18">
        <v>0</v>
      </c>
      <c r="HV50" s="18">
        <v>971271363.29076827</v>
      </c>
      <c r="HW50" s="18">
        <v>0</v>
      </c>
      <c r="HX50" s="19">
        <v>971271363.29076827</v>
      </c>
    </row>
    <row r="51" spans="1:232" ht="12.75" customHeight="1">
      <c r="A51" s="55" t="s">
        <v>235</v>
      </c>
      <c r="B51" s="17">
        <v>1060</v>
      </c>
      <c r="C51" s="56" t="s">
        <v>147</v>
      </c>
      <c r="D51" s="19">
        <v>0</v>
      </c>
      <c r="E51" s="19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  <c r="R51" s="18">
        <v>0</v>
      </c>
      <c r="S51" s="18">
        <v>0</v>
      </c>
      <c r="T51" s="18">
        <v>0</v>
      </c>
      <c r="U51" s="18">
        <v>0</v>
      </c>
      <c r="V51" s="18">
        <v>0</v>
      </c>
      <c r="W51" s="18">
        <v>0</v>
      </c>
      <c r="X51" s="18">
        <v>0</v>
      </c>
      <c r="Y51" s="18">
        <v>0</v>
      </c>
      <c r="Z51" s="18">
        <v>0</v>
      </c>
      <c r="AA51" s="18">
        <v>0</v>
      </c>
      <c r="AB51" s="18">
        <v>0</v>
      </c>
      <c r="AC51" s="18">
        <v>0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18">
        <v>0</v>
      </c>
      <c r="BR51" s="18">
        <v>0</v>
      </c>
      <c r="BS51" s="18">
        <v>0</v>
      </c>
      <c r="BT51" s="18">
        <v>0</v>
      </c>
      <c r="BU51" s="18">
        <v>0</v>
      </c>
      <c r="BV51" s="18">
        <v>0</v>
      </c>
      <c r="BW51" s="18">
        <v>0</v>
      </c>
      <c r="BX51" s="18">
        <v>0</v>
      </c>
      <c r="BY51" s="18">
        <v>0</v>
      </c>
      <c r="BZ51" s="18">
        <v>0</v>
      </c>
      <c r="CA51" s="18">
        <v>0</v>
      </c>
      <c r="CB51" s="18">
        <v>0</v>
      </c>
      <c r="CC51" s="18">
        <v>0</v>
      </c>
      <c r="CD51" s="18">
        <v>0</v>
      </c>
      <c r="CE51" s="18">
        <v>0</v>
      </c>
      <c r="CF51" s="18">
        <v>0</v>
      </c>
      <c r="CG51" s="18">
        <v>0</v>
      </c>
      <c r="CH51" s="18">
        <v>0</v>
      </c>
      <c r="CI51" s="18">
        <v>0</v>
      </c>
      <c r="CJ51" s="18">
        <v>0</v>
      </c>
      <c r="CK51" s="18">
        <v>0</v>
      </c>
      <c r="CL51" s="18">
        <v>0</v>
      </c>
      <c r="CM51" s="18">
        <v>0</v>
      </c>
      <c r="CN51" s="18">
        <v>0</v>
      </c>
      <c r="CO51" s="18">
        <v>0</v>
      </c>
      <c r="CP51" s="18">
        <v>0</v>
      </c>
      <c r="CQ51" s="18">
        <v>0</v>
      </c>
      <c r="CR51" s="18">
        <v>0</v>
      </c>
      <c r="CS51" s="18">
        <v>0</v>
      </c>
      <c r="CT51" s="18">
        <v>0</v>
      </c>
      <c r="CU51" s="18">
        <v>0</v>
      </c>
      <c r="CV51" s="18">
        <v>0</v>
      </c>
      <c r="CW51" s="18">
        <v>0</v>
      </c>
      <c r="CX51" s="18">
        <v>0</v>
      </c>
      <c r="CY51" s="18">
        <v>0</v>
      </c>
      <c r="CZ51" s="18">
        <v>0</v>
      </c>
      <c r="DA51" s="18">
        <v>0</v>
      </c>
      <c r="DB51" s="18">
        <v>0</v>
      </c>
      <c r="DC51" s="18">
        <v>0</v>
      </c>
      <c r="DD51" s="18">
        <v>0</v>
      </c>
      <c r="DE51" s="18">
        <v>0</v>
      </c>
      <c r="DF51" s="18">
        <v>0</v>
      </c>
      <c r="DG51" s="18">
        <v>0</v>
      </c>
      <c r="DH51" s="18">
        <v>0</v>
      </c>
      <c r="DI51" s="18">
        <v>0</v>
      </c>
      <c r="DJ51" s="18">
        <v>0</v>
      </c>
      <c r="DK51" s="18">
        <v>0</v>
      </c>
      <c r="DL51" s="18">
        <v>0</v>
      </c>
      <c r="DM51" s="18">
        <v>0</v>
      </c>
      <c r="DN51" s="18">
        <v>0</v>
      </c>
      <c r="DO51" s="18">
        <v>0</v>
      </c>
      <c r="DP51" s="18">
        <v>0</v>
      </c>
      <c r="DQ51" s="18">
        <v>0</v>
      </c>
      <c r="DR51" s="18">
        <v>0</v>
      </c>
      <c r="DS51" s="18">
        <v>0</v>
      </c>
      <c r="DT51" s="18">
        <v>0</v>
      </c>
      <c r="DU51" s="18">
        <v>0</v>
      </c>
      <c r="DV51" s="18">
        <v>0</v>
      </c>
      <c r="DW51" s="18">
        <v>0</v>
      </c>
      <c r="DX51" s="18">
        <v>0</v>
      </c>
      <c r="DY51" s="18">
        <v>0</v>
      </c>
      <c r="DZ51" s="18">
        <v>0</v>
      </c>
      <c r="EA51" s="18">
        <v>0</v>
      </c>
      <c r="EB51" s="18">
        <v>0</v>
      </c>
      <c r="EC51" s="18">
        <v>0</v>
      </c>
      <c r="ED51" s="18">
        <v>0</v>
      </c>
      <c r="EE51" s="18">
        <v>0</v>
      </c>
      <c r="EF51" s="18">
        <v>0</v>
      </c>
      <c r="EG51" s="18">
        <v>0</v>
      </c>
      <c r="EH51" s="18">
        <v>0</v>
      </c>
      <c r="EI51" s="18">
        <v>0</v>
      </c>
      <c r="EJ51" s="18">
        <v>0</v>
      </c>
      <c r="EK51" s="18">
        <v>0</v>
      </c>
      <c r="EL51" s="18">
        <v>0</v>
      </c>
      <c r="EM51" s="18">
        <v>0</v>
      </c>
      <c r="EN51" s="18">
        <v>0</v>
      </c>
      <c r="EO51" s="18">
        <v>0</v>
      </c>
      <c r="EP51" s="18">
        <v>0</v>
      </c>
      <c r="EQ51" s="18">
        <v>0</v>
      </c>
      <c r="ER51" s="18">
        <v>0</v>
      </c>
      <c r="ES51" s="18">
        <v>0</v>
      </c>
      <c r="ET51" s="18">
        <v>0</v>
      </c>
      <c r="EU51" s="18">
        <v>0</v>
      </c>
      <c r="EV51" s="18">
        <v>0</v>
      </c>
      <c r="EW51" s="18">
        <v>0</v>
      </c>
      <c r="EX51" s="18">
        <v>0</v>
      </c>
      <c r="EY51" s="18">
        <v>0</v>
      </c>
      <c r="EZ51" s="18">
        <v>0</v>
      </c>
      <c r="FA51" s="18">
        <v>0</v>
      </c>
      <c r="FB51" s="18">
        <v>0</v>
      </c>
      <c r="FC51" s="18">
        <v>0</v>
      </c>
      <c r="FD51" s="18">
        <v>0</v>
      </c>
      <c r="FE51" s="18">
        <v>0</v>
      </c>
      <c r="FF51" s="18">
        <v>0</v>
      </c>
      <c r="FG51" s="18">
        <v>0</v>
      </c>
      <c r="FH51" s="18">
        <v>0</v>
      </c>
      <c r="FI51" s="18">
        <v>0</v>
      </c>
      <c r="FJ51" s="18">
        <v>0</v>
      </c>
      <c r="FK51" s="18">
        <v>0</v>
      </c>
      <c r="FL51" s="18">
        <v>0</v>
      </c>
      <c r="FM51" s="18">
        <v>0</v>
      </c>
      <c r="FN51" s="18">
        <v>0</v>
      </c>
      <c r="FO51" s="18">
        <v>0</v>
      </c>
      <c r="FP51" s="19">
        <v>0</v>
      </c>
      <c r="FQ51" s="19">
        <v>0</v>
      </c>
      <c r="FR51" s="18">
        <v>0</v>
      </c>
      <c r="FS51" s="18">
        <v>0</v>
      </c>
      <c r="FT51" s="18">
        <v>0</v>
      </c>
      <c r="FU51" s="18">
        <v>0</v>
      </c>
      <c r="FV51" s="19">
        <v>0</v>
      </c>
      <c r="FW51" s="19">
        <v>0</v>
      </c>
      <c r="FX51" s="18">
        <v>0</v>
      </c>
      <c r="FY51" s="18">
        <v>0</v>
      </c>
      <c r="FZ51" s="18">
        <v>0</v>
      </c>
      <c r="GA51" s="18">
        <v>0</v>
      </c>
      <c r="GB51" s="19">
        <v>0</v>
      </c>
      <c r="GC51" s="19">
        <v>0</v>
      </c>
      <c r="GD51" s="18">
        <v>0</v>
      </c>
      <c r="GE51" s="18">
        <v>0</v>
      </c>
      <c r="GF51" s="18">
        <v>0</v>
      </c>
      <c r="GG51" s="18">
        <v>0</v>
      </c>
      <c r="GH51" s="18">
        <v>0</v>
      </c>
      <c r="GI51" s="18">
        <v>0</v>
      </c>
      <c r="GJ51" s="18">
        <v>0</v>
      </c>
      <c r="GK51" s="18">
        <v>0</v>
      </c>
      <c r="GL51" s="18">
        <v>0</v>
      </c>
      <c r="GM51" s="18">
        <v>0</v>
      </c>
      <c r="GN51" s="18">
        <v>0</v>
      </c>
      <c r="GO51" s="18">
        <v>0</v>
      </c>
      <c r="GP51" s="18">
        <v>0</v>
      </c>
      <c r="GQ51" s="18">
        <v>0</v>
      </c>
      <c r="GR51" s="18">
        <v>0</v>
      </c>
      <c r="GS51" s="18">
        <v>0</v>
      </c>
      <c r="GT51" s="18">
        <v>0</v>
      </c>
      <c r="GU51" s="18">
        <v>0</v>
      </c>
      <c r="GV51" s="18">
        <v>0</v>
      </c>
      <c r="GW51" s="18">
        <v>0</v>
      </c>
      <c r="GX51" s="18">
        <v>0</v>
      </c>
      <c r="GY51" s="18">
        <v>0</v>
      </c>
      <c r="GZ51" s="18">
        <v>0</v>
      </c>
      <c r="HA51" s="18">
        <v>0</v>
      </c>
      <c r="HB51" s="19">
        <v>0</v>
      </c>
      <c r="HC51" s="19">
        <v>0</v>
      </c>
      <c r="HD51" s="18">
        <v>0</v>
      </c>
      <c r="HE51" s="18">
        <v>0</v>
      </c>
      <c r="HF51" s="18">
        <v>0</v>
      </c>
      <c r="HG51" s="18">
        <v>0</v>
      </c>
      <c r="HH51" s="19">
        <v>0</v>
      </c>
      <c r="HI51" s="19">
        <v>0</v>
      </c>
      <c r="HJ51" s="18">
        <v>0</v>
      </c>
      <c r="HK51" s="18">
        <v>0</v>
      </c>
      <c r="HL51" s="18">
        <v>0</v>
      </c>
      <c r="HM51" s="18">
        <v>0</v>
      </c>
      <c r="HN51" s="19">
        <v>0</v>
      </c>
      <c r="HO51" s="19">
        <v>0</v>
      </c>
      <c r="HP51" s="18">
        <v>0</v>
      </c>
      <c r="HQ51" s="18">
        <v>0</v>
      </c>
      <c r="HR51" s="18">
        <v>0</v>
      </c>
      <c r="HS51" s="18">
        <v>0</v>
      </c>
      <c r="HT51" s="18">
        <v>0</v>
      </c>
      <c r="HU51" s="18">
        <v>0</v>
      </c>
      <c r="HV51" s="18">
        <v>0</v>
      </c>
      <c r="HW51" s="18">
        <v>0</v>
      </c>
      <c r="HX51" s="19">
        <v>0</v>
      </c>
    </row>
    <row r="52" spans="1:232" ht="12.75" customHeight="1">
      <c r="A52" s="55" t="s">
        <v>237</v>
      </c>
      <c r="B52" s="17">
        <v>1061</v>
      </c>
      <c r="C52" s="56" t="s">
        <v>147</v>
      </c>
      <c r="D52" s="19">
        <v>0</v>
      </c>
      <c r="E52" s="19">
        <v>0</v>
      </c>
      <c r="F52" s="18">
        <v>0</v>
      </c>
      <c r="G52" s="18">
        <v>0</v>
      </c>
      <c r="H52" s="18">
        <v>0</v>
      </c>
      <c r="I52" s="18">
        <v>0</v>
      </c>
      <c r="J52" s="18">
        <v>0</v>
      </c>
      <c r="K52" s="18">
        <v>0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  <c r="R52" s="18">
        <v>0</v>
      </c>
      <c r="S52" s="18">
        <v>0</v>
      </c>
      <c r="T52" s="18">
        <v>0</v>
      </c>
      <c r="U52" s="18">
        <v>0</v>
      </c>
      <c r="V52" s="18">
        <v>0</v>
      </c>
      <c r="W52" s="18">
        <v>0</v>
      </c>
      <c r="X52" s="18">
        <v>0</v>
      </c>
      <c r="Y52" s="18">
        <v>0</v>
      </c>
      <c r="Z52" s="18">
        <v>0</v>
      </c>
      <c r="AA52" s="18">
        <v>0</v>
      </c>
      <c r="AB52" s="18">
        <v>0</v>
      </c>
      <c r="AC52" s="18">
        <v>0</v>
      </c>
      <c r="AD52" s="18">
        <v>0</v>
      </c>
      <c r="AE52" s="18">
        <v>0</v>
      </c>
      <c r="AF52" s="18">
        <v>0</v>
      </c>
      <c r="AG52" s="18">
        <v>0</v>
      </c>
      <c r="AH52" s="18">
        <v>0</v>
      </c>
      <c r="AI52" s="18">
        <v>0</v>
      </c>
      <c r="AJ52" s="18">
        <v>0</v>
      </c>
      <c r="AK52" s="18">
        <v>0</v>
      </c>
      <c r="AL52" s="18">
        <v>0</v>
      </c>
      <c r="AM52" s="18">
        <v>0</v>
      </c>
      <c r="AN52" s="18">
        <v>0</v>
      </c>
      <c r="AO52" s="18">
        <v>0</v>
      </c>
      <c r="AP52" s="18">
        <v>0</v>
      </c>
      <c r="AQ52" s="18">
        <v>0</v>
      </c>
      <c r="AR52" s="18">
        <v>0</v>
      </c>
      <c r="AS52" s="18">
        <v>0</v>
      </c>
      <c r="AT52" s="18">
        <v>0</v>
      </c>
      <c r="AU52" s="18">
        <v>0</v>
      </c>
      <c r="AV52" s="18">
        <v>0</v>
      </c>
      <c r="AW52" s="18">
        <v>0</v>
      </c>
      <c r="AX52" s="18">
        <v>0</v>
      </c>
      <c r="AY52" s="18">
        <v>0</v>
      </c>
      <c r="AZ52" s="18">
        <v>0</v>
      </c>
      <c r="BA52" s="18">
        <v>0</v>
      </c>
      <c r="BB52" s="18">
        <v>0</v>
      </c>
      <c r="BC52" s="18">
        <v>0</v>
      </c>
      <c r="BD52" s="18">
        <v>0</v>
      </c>
      <c r="BE52" s="18">
        <v>0</v>
      </c>
      <c r="BF52" s="18">
        <v>0</v>
      </c>
      <c r="BG52" s="18">
        <v>0</v>
      </c>
      <c r="BH52" s="18">
        <v>0</v>
      </c>
      <c r="BI52" s="18">
        <v>0</v>
      </c>
      <c r="BJ52" s="18">
        <v>0</v>
      </c>
      <c r="BK52" s="18">
        <v>0</v>
      </c>
      <c r="BL52" s="18">
        <v>0</v>
      </c>
      <c r="BM52" s="18">
        <v>0</v>
      </c>
      <c r="BN52" s="18">
        <v>0</v>
      </c>
      <c r="BO52" s="18">
        <v>0</v>
      </c>
      <c r="BP52" s="18">
        <v>0</v>
      </c>
      <c r="BQ52" s="18">
        <v>0</v>
      </c>
      <c r="BR52" s="18">
        <v>0</v>
      </c>
      <c r="BS52" s="18">
        <v>0</v>
      </c>
      <c r="BT52" s="18">
        <v>0</v>
      </c>
      <c r="BU52" s="18">
        <v>0</v>
      </c>
      <c r="BV52" s="18">
        <v>0</v>
      </c>
      <c r="BW52" s="18">
        <v>0</v>
      </c>
      <c r="BX52" s="18">
        <v>0</v>
      </c>
      <c r="BY52" s="18">
        <v>0</v>
      </c>
      <c r="BZ52" s="18">
        <v>0</v>
      </c>
      <c r="CA52" s="18">
        <v>0</v>
      </c>
      <c r="CB52" s="18">
        <v>0</v>
      </c>
      <c r="CC52" s="18">
        <v>0</v>
      </c>
      <c r="CD52" s="18">
        <v>0</v>
      </c>
      <c r="CE52" s="18">
        <v>0</v>
      </c>
      <c r="CF52" s="18">
        <v>0</v>
      </c>
      <c r="CG52" s="18">
        <v>0</v>
      </c>
      <c r="CH52" s="18">
        <v>0</v>
      </c>
      <c r="CI52" s="18">
        <v>0</v>
      </c>
      <c r="CJ52" s="18">
        <v>0</v>
      </c>
      <c r="CK52" s="18">
        <v>0</v>
      </c>
      <c r="CL52" s="18">
        <v>0</v>
      </c>
      <c r="CM52" s="18">
        <v>0</v>
      </c>
      <c r="CN52" s="18">
        <v>0</v>
      </c>
      <c r="CO52" s="18">
        <v>0</v>
      </c>
      <c r="CP52" s="18">
        <v>0</v>
      </c>
      <c r="CQ52" s="18">
        <v>0</v>
      </c>
      <c r="CR52" s="18">
        <v>0</v>
      </c>
      <c r="CS52" s="18">
        <v>0</v>
      </c>
      <c r="CT52" s="18">
        <v>0</v>
      </c>
      <c r="CU52" s="18">
        <v>0</v>
      </c>
      <c r="CV52" s="18">
        <v>0</v>
      </c>
      <c r="CW52" s="18">
        <v>0</v>
      </c>
      <c r="CX52" s="18">
        <v>0</v>
      </c>
      <c r="CY52" s="18">
        <v>0</v>
      </c>
      <c r="CZ52" s="18">
        <v>0</v>
      </c>
      <c r="DA52" s="18">
        <v>0</v>
      </c>
      <c r="DB52" s="18">
        <v>0</v>
      </c>
      <c r="DC52" s="18">
        <v>0</v>
      </c>
      <c r="DD52" s="18">
        <v>0</v>
      </c>
      <c r="DE52" s="18">
        <v>0</v>
      </c>
      <c r="DF52" s="18">
        <v>0</v>
      </c>
      <c r="DG52" s="18">
        <v>0</v>
      </c>
      <c r="DH52" s="18">
        <v>0</v>
      </c>
      <c r="DI52" s="18">
        <v>0</v>
      </c>
      <c r="DJ52" s="18">
        <v>0</v>
      </c>
      <c r="DK52" s="18">
        <v>0</v>
      </c>
      <c r="DL52" s="18">
        <v>0</v>
      </c>
      <c r="DM52" s="18">
        <v>0</v>
      </c>
      <c r="DN52" s="18">
        <v>0</v>
      </c>
      <c r="DO52" s="18">
        <v>0</v>
      </c>
      <c r="DP52" s="18">
        <v>0</v>
      </c>
      <c r="DQ52" s="18">
        <v>0</v>
      </c>
      <c r="DR52" s="18">
        <v>0</v>
      </c>
      <c r="DS52" s="18">
        <v>0</v>
      </c>
      <c r="DT52" s="18">
        <v>0</v>
      </c>
      <c r="DU52" s="18">
        <v>0</v>
      </c>
      <c r="DV52" s="18">
        <v>0</v>
      </c>
      <c r="DW52" s="18">
        <v>0</v>
      </c>
      <c r="DX52" s="18">
        <v>0</v>
      </c>
      <c r="DY52" s="18">
        <v>0</v>
      </c>
      <c r="DZ52" s="18">
        <v>0</v>
      </c>
      <c r="EA52" s="18">
        <v>0</v>
      </c>
      <c r="EB52" s="18">
        <v>0</v>
      </c>
      <c r="EC52" s="18">
        <v>0</v>
      </c>
      <c r="ED52" s="18">
        <v>0</v>
      </c>
      <c r="EE52" s="18">
        <v>0</v>
      </c>
      <c r="EF52" s="18">
        <v>0</v>
      </c>
      <c r="EG52" s="18">
        <v>0</v>
      </c>
      <c r="EH52" s="18">
        <v>0</v>
      </c>
      <c r="EI52" s="18">
        <v>0</v>
      </c>
      <c r="EJ52" s="18">
        <v>0</v>
      </c>
      <c r="EK52" s="18">
        <v>0</v>
      </c>
      <c r="EL52" s="18">
        <v>0</v>
      </c>
      <c r="EM52" s="18">
        <v>0</v>
      </c>
      <c r="EN52" s="18">
        <v>0</v>
      </c>
      <c r="EO52" s="18">
        <v>0</v>
      </c>
      <c r="EP52" s="18">
        <v>0</v>
      </c>
      <c r="EQ52" s="18">
        <v>0</v>
      </c>
      <c r="ER52" s="18">
        <v>0</v>
      </c>
      <c r="ES52" s="18">
        <v>0</v>
      </c>
      <c r="ET52" s="18">
        <v>0</v>
      </c>
      <c r="EU52" s="18">
        <v>0</v>
      </c>
      <c r="EV52" s="18">
        <v>0</v>
      </c>
      <c r="EW52" s="18">
        <v>0</v>
      </c>
      <c r="EX52" s="18">
        <v>0</v>
      </c>
      <c r="EY52" s="18">
        <v>0</v>
      </c>
      <c r="EZ52" s="18">
        <v>0</v>
      </c>
      <c r="FA52" s="18">
        <v>0</v>
      </c>
      <c r="FB52" s="18">
        <v>0</v>
      </c>
      <c r="FC52" s="18">
        <v>0</v>
      </c>
      <c r="FD52" s="18">
        <v>0</v>
      </c>
      <c r="FE52" s="18">
        <v>0</v>
      </c>
      <c r="FF52" s="18">
        <v>0</v>
      </c>
      <c r="FG52" s="18">
        <v>0</v>
      </c>
      <c r="FH52" s="18">
        <v>0</v>
      </c>
      <c r="FI52" s="18">
        <v>0</v>
      </c>
      <c r="FJ52" s="18">
        <v>0</v>
      </c>
      <c r="FK52" s="18">
        <v>0</v>
      </c>
      <c r="FL52" s="18">
        <v>0</v>
      </c>
      <c r="FM52" s="18">
        <v>0</v>
      </c>
      <c r="FN52" s="18">
        <v>0</v>
      </c>
      <c r="FO52" s="18">
        <v>0</v>
      </c>
      <c r="FP52" s="19">
        <v>4908331686.9200001</v>
      </c>
      <c r="FQ52" s="19">
        <v>0</v>
      </c>
      <c r="FR52" s="18">
        <v>0</v>
      </c>
      <c r="FS52" s="18">
        <v>0</v>
      </c>
      <c r="FT52" s="18">
        <v>0</v>
      </c>
      <c r="FU52" s="18">
        <v>0</v>
      </c>
      <c r="FV52" s="19">
        <v>1782876927.4999998</v>
      </c>
      <c r="FW52" s="19">
        <v>0</v>
      </c>
      <c r="FX52" s="18">
        <v>148163043.79000002</v>
      </c>
      <c r="FY52" s="18">
        <v>0</v>
      </c>
      <c r="FZ52" s="18">
        <v>1634713883.7099998</v>
      </c>
      <c r="GA52" s="18">
        <v>0</v>
      </c>
      <c r="GB52" s="19">
        <v>3125454759.4200001</v>
      </c>
      <c r="GC52" s="19">
        <v>0</v>
      </c>
      <c r="GD52" s="18">
        <v>816865590.66688943</v>
      </c>
      <c r="GE52" s="18">
        <v>0</v>
      </c>
      <c r="GF52" s="18">
        <v>2308589168.7531109</v>
      </c>
      <c r="GG52" s="18">
        <v>0</v>
      </c>
      <c r="GH52" s="18">
        <v>0</v>
      </c>
      <c r="GI52" s="18">
        <v>0</v>
      </c>
      <c r="GJ52" s="18">
        <v>0</v>
      </c>
      <c r="GK52" s="18">
        <v>0</v>
      </c>
      <c r="GL52" s="18">
        <v>0</v>
      </c>
      <c r="GM52" s="18">
        <v>0</v>
      </c>
      <c r="GN52" s="18">
        <v>0</v>
      </c>
      <c r="GO52" s="18">
        <v>0</v>
      </c>
      <c r="GP52" s="18">
        <v>0</v>
      </c>
      <c r="GQ52" s="18">
        <v>0</v>
      </c>
      <c r="GR52" s="18">
        <v>0</v>
      </c>
      <c r="GS52" s="18">
        <v>0</v>
      </c>
      <c r="GT52" s="18">
        <v>0</v>
      </c>
      <c r="GU52" s="18">
        <v>0</v>
      </c>
      <c r="GV52" s="18">
        <v>0</v>
      </c>
      <c r="GW52" s="18">
        <v>0</v>
      </c>
      <c r="GX52" s="18">
        <v>0</v>
      </c>
      <c r="GY52" s="18">
        <v>0</v>
      </c>
      <c r="GZ52" s="18">
        <v>0</v>
      </c>
      <c r="HA52" s="18">
        <v>0</v>
      </c>
      <c r="HB52" s="19">
        <v>0</v>
      </c>
      <c r="HC52" s="19">
        <v>0</v>
      </c>
      <c r="HD52" s="18">
        <v>0</v>
      </c>
      <c r="HE52" s="18">
        <v>0</v>
      </c>
      <c r="HF52" s="18">
        <v>0</v>
      </c>
      <c r="HG52" s="18">
        <v>0</v>
      </c>
      <c r="HH52" s="19">
        <v>0</v>
      </c>
      <c r="HI52" s="19">
        <v>0</v>
      </c>
      <c r="HJ52" s="18">
        <v>0</v>
      </c>
      <c r="HK52" s="18">
        <v>0</v>
      </c>
      <c r="HL52" s="18">
        <v>0</v>
      </c>
      <c r="HM52" s="18">
        <v>0</v>
      </c>
      <c r="HN52" s="19">
        <v>0</v>
      </c>
      <c r="HO52" s="19">
        <v>0</v>
      </c>
      <c r="HP52" s="18">
        <v>0</v>
      </c>
      <c r="HQ52" s="18">
        <v>0</v>
      </c>
      <c r="HR52" s="18">
        <v>0</v>
      </c>
      <c r="HS52" s="18">
        <v>0</v>
      </c>
      <c r="HT52" s="18">
        <v>0</v>
      </c>
      <c r="HU52" s="18">
        <v>0</v>
      </c>
      <c r="HV52" s="18">
        <v>4908331686.920001</v>
      </c>
      <c r="HW52" s="18">
        <v>0</v>
      </c>
      <c r="HX52" s="19">
        <v>4908331686.920001</v>
      </c>
    </row>
    <row r="53" spans="1:232" ht="12.75" customHeight="1">
      <c r="A53" s="55" t="s">
        <v>239</v>
      </c>
      <c r="B53" s="17">
        <v>2001</v>
      </c>
      <c r="C53" s="56" t="s">
        <v>147</v>
      </c>
      <c r="D53" s="19">
        <v>0</v>
      </c>
      <c r="E53" s="19">
        <v>0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8">
        <v>0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  <c r="R53" s="18">
        <v>0</v>
      </c>
      <c r="S53" s="18">
        <v>0</v>
      </c>
      <c r="T53" s="18">
        <v>0</v>
      </c>
      <c r="U53" s="18">
        <v>0</v>
      </c>
      <c r="V53" s="18">
        <v>0</v>
      </c>
      <c r="W53" s="18">
        <v>0</v>
      </c>
      <c r="X53" s="18">
        <v>0</v>
      </c>
      <c r="Y53" s="18">
        <v>0</v>
      </c>
      <c r="Z53" s="18">
        <v>0</v>
      </c>
      <c r="AA53" s="18">
        <v>0</v>
      </c>
      <c r="AB53" s="18">
        <v>0</v>
      </c>
      <c r="AC53" s="18">
        <v>0</v>
      </c>
      <c r="AD53" s="18">
        <v>0</v>
      </c>
      <c r="AE53" s="18">
        <v>0</v>
      </c>
      <c r="AF53" s="18">
        <v>0</v>
      </c>
      <c r="AG53" s="18">
        <v>0</v>
      </c>
      <c r="AH53" s="18">
        <v>0</v>
      </c>
      <c r="AI53" s="18">
        <v>0</v>
      </c>
      <c r="AJ53" s="18">
        <v>0</v>
      </c>
      <c r="AK53" s="18">
        <v>0</v>
      </c>
      <c r="AL53" s="18">
        <v>0</v>
      </c>
      <c r="AM53" s="18">
        <v>0</v>
      </c>
      <c r="AN53" s="18">
        <v>0</v>
      </c>
      <c r="AO53" s="18">
        <v>0</v>
      </c>
      <c r="AP53" s="18">
        <v>0</v>
      </c>
      <c r="AQ53" s="18">
        <v>0</v>
      </c>
      <c r="AR53" s="18">
        <v>0</v>
      </c>
      <c r="AS53" s="18">
        <v>0</v>
      </c>
      <c r="AT53" s="18">
        <v>0</v>
      </c>
      <c r="AU53" s="18">
        <v>0</v>
      </c>
      <c r="AV53" s="18">
        <v>0</v>
      </c>
      <c r="AW53" s="18">
        <v>0</v>
      </c>
      <c r="AX53" s="18">
        <v>0</v>
      </c>
      <c r="AY53" s="18">
        <v>0</v>
      </c>
      <c r="AZ53" s="18">
        <v>0</v>
      </c>
      <c r="BA53" s="18">
        <v>0</v>
      </c>
      <c r="BB53" s="18">
        <v>0</v>
      </c>
      <c r="BC53" s="18">
        <v>0</v>
      </c>
      <c r="BD53" s="18">
        <v>0</v>
      </c>
      <c r="BE53" s="18">
        <v>0</v>
      </c>
      <c r="BF53" s="18">
        <v>0</v>
      </c>
      <c r="BG53" s="18">
        <v>0</v>
      </c>
      <c r="BH53" s="18">
        <v>0</v>
      </c>
      <c r="BI53" s="18">
        <v>0</v>
      </c>
      <c r="BJ53" s="18">
        <v>0</v>
      </c>
      <c r="BK53" s="18">
        <v>0</v>
      </c>
      <c r="BL53" s="18">
        <v>0</v>
      </c>
      <c r="BM53" s="18">
        <v>0</v>
      </c>
      <c r="BN53" s="18">
        <v>0</v>
      </c>
      <c r="BO53" s="18">
        <v>0</v>
      </c>
      <c r="BP53" s="18">
        <v>0</v>
      </c>
      <c r="BQ53" s="18">
        <v>0</v>
      </c>
      <c r="BR53" s="18">
        <v>0</v>
      </c>
      <c r="BS53" s="18">
        <v>0</v>
      </c>
      <c r="BT53" s="18">
        <v>0</v>
      </c>
      <c r="BU53" s="18">
        <v>0</v>
      </c>
      <c r="BV53" s="18">
        <v>0</v>
      </c>
      <c r="BW53" s="18">
        <v>0</v>
      </c>
      <c r="BX53" s="18">
        <v>0</v>
      </c>
      <c r="BY53" s="18">
        <v>0</v>
      </c>
      <c r="BZ53" s="18">
        <v>0</v>
      </c>
      <c r="CA53" s="18">
        <v>0</v>
      </c>
      <c r="CB53" s="18">
        <v>0</v>
      </c>
      <c r="CC53" s="18">
        <v>0</v>
      </c>
      <c r="CD53" s="18">
        <v>0</v>
      </c>
      <c r="CE53" s="18">
        <v>0</v>
      </c>
      <c r="CF53" s="18">
        <v>0</v>
      </c>
      <c r="CG53" s="18">
        <v>0</v>
      </c>
      <c r="CH53" s="18">
        <v>0</v>
      </c>
      <c r="CI53" s="18">
        <v>0</v>
      </c>
      <c r="CJ53" s="18">
        <v>0</v>
      </c>
      <c r="CK53" s="18">
        <v>0</v>
      </c>
      <c r="CL53" s="18">
        <v>0</v>
      </c>
      <c r="CM53" s="18">
        <v>0</v>
      </c>
      <c r="CN53" s="18">
        <v>0</v>
      </c>
      <c r="CO53" s="18">
        <v>0</v>
      </c>
      <c r="CP53" s="18">
        <v>0</v>
      </c>
      <c r="CQ53" s="18">
        <v>0</v>
      </c>
      <c r="CR53" s="18">
        <v>0</v>
      </c>
      <c r="CS53" s="18">
        <v>0</v>
      </c>
      <c r="CT53" s="18">
        <v>0</v>
      </c>
      <c r="CU53" s="18">
        <v>0</v>
      </c>
      <c r="CV53" s="18">
        <v>0</v>
      </c>
      <c r="CW53" s="18">
        <v>0</v>
      </c>
      <c r="CX53" s="18">
        <v>0</v>
      </c>
      <c r="CY53" s="18">
        <v>0</v>
      </c>
      <c r="CZ53" s="18">
        <v>0</v>
      </c>
      <c r="DA53" s="18">
        <v>0</v>
      </c>
      <c r="DB53" s="18">
        <v>0</v>
      </c>
      <c r="DC53" s="18">
        <v>0</v>
      </c>
      <c r="DD53" s="18">
        <v>0</v>
      </c>
      <c r="DE53" s="18">
        <v>0</v>
      </c>
      <c r="DF53" s="18">
        <v>0</v>
      </c>
      <c r="DG53" s="18">
        <v>0</v>
      </c>
      <c r="DH53" s="18">
        <v>0</v>
      </c>
      <c r="DI53" s="18">
        <v>0</v>
      </c>
      <c r="DJ53" s="18">
        <v>0</v>
      </c>
      <c r="DK53" s="18">
        <v>0</v>
      </c>
      <c r="DL53" s="18">
        <v>0</v>
      </c>
      <c r="DM53" s="18">
        <v>0</v>
      </c>
      <c r="DN53" s="18">
        <v>0</v>
      </c>
      <c r="DO53" s="18">
        <v>0</v>
      </c>
      <c r="DP53" s="18">
        <v>0</v>
      </c>
      <c r="DQ53" s="18">
        <v>0</v>
      </c>
      <c r="DR53" s="18">
        <v>0</v>
      </c>
      <c r="DS53" s="18">
        <v>0</v>
      </c>
      <c r="DT53" s="18">
        <v>0</v>
      </c>
      <c r="DU53" s="18">
        <v>0</v>
      </c>
      <c r="DV53" s="18">
        <v>0</v>
      </c>
      <c r="DW53" s="18">
        <v>0</v>
      </c>
      <c r="DX53" s="18">
        <v>0</v>
      </c>
      <c r="DY53" s="18">
        <v>0</v>
      </c>
      <c r="DZ53" s="18">
        <v>0</v>
      </c>
      <c r="EA53" s="18">
        <v>0</v>
      </c>
      <c r="EB53" s="18">
        <v>0</v>
      </c>
      <c r="EC53" s="18">
        <v>0</v>
      </c>
      <c r="ED53" s="18">
        <v>0</v>
      </c>
      <c r="EE53" s="18">
        <v>0</v>
      </c>
      <c r="EF53" s="18">
        <v>0</v>
      </c>
      <c r="EG53" s="18">
        <v>0</v>
      </c>
      <c r="EH53" s="18">
        <v>0</v>
      </c>
      <c r="EI53" s="18">
        <v>0</v>
      </c>
      <c r="EJ53" s="18">
        <v>0</v>
      </c>
      <c r="EK53" s="18">
        <v>0</v>
      </c>
      <c r="EL53" s="18">
        <v>0</v>
      </c>
      <c r="EM53" s="18">
        <v>0</v>
      </c>
      <c r="EN53" s="18">
        <v>0</v>
      </c>
      <c r="EO53" s="18">
        <v>0</v>
      </c>
      <c r="EP53" s="18">
        <v>0</v>
      </c>
      <c r="EQ53" s="18">
        <v>0</v>
      </c>
      <c r="ER53" s="18">
        <v>0</v>
      </c>
      <c r="ES53" s="18">
        <v>0</v>
      </c>
      <c r="ET53" s="18">
        <v>0</v>
      </c>
      <c r="EU53" s="18">
        <v>0</v>
      </c>
      <c r="EV53" s="18">
        <v>0</v>
      </c>
      <c r="EW53" s="18">
        <v>0</v>
      </c>
      <c r="EX53" s="18">
        <v>0</v>
      </c>
      <c r="EY53" s="18">
        <v>0</v>
      </c>
      <c r="EZ53" s="18">
        <v>0</v>
      </c>
      <c r="FA53" s="18">
        <v>0</v>
      </c>
      <c r="FB53" s="18">
        <v>0</v>
      </c>
      <c r="FC53" s="18">
        <v>0</v>
      </c>
      <c r="FD53" s="18">
        <v>0</v>
      </c>
      <c r="FE53" s="18">
        <v>0</v>
      </c>
      <c r="FF53" s="18">
        <v>0</v>
      </c>
      <c r="FG53" s="18">
        <v>0</v>
      </c>
      <c r="FH53" s="18">
        <v>0</v>
      </c>
      <c r="FI53" s="18">
        <v>0</v>
      </c>
      <c r="FJ53" s="18">
        <v>0</v>
      </c>
      <c r="FK53" s="18">
        <v>0</v>
      </c>
      <c r="FL53" s="18">
        <v>0</v>
      </c>
      <c r="FM53" s="18">
        <v>0</v>
      </c>
      <c r="FN53" s="18">
        <v>0</v>
      </c>
      <c r="FO53" s="18">
        <v>0</v>
      </c>
      <c r="FP53" s="19">
        <v>30719108107.277458</v>
      </c>
      <c r="FQ53" s="19">
        <v>0</v>
      </c>
      <c r="FR53" s="18">
        <v>622419.15</v>
      </c>
      <c r="FS53" s="18">
        <v>0</v>
      </c>
      <c r="FT53" s="18">
        <v>1520908.5599999998</v>
      </c>
      <c r="FU53" s="18">
        <v>0</v>
      </c>
      <c r="FV53" s="19">
        <v>8458618946.0936794</v>
      </c>
      <c r="FW53" s="19">
        <v>0</v>
      </c>
      <c r="FX53" s="18">
        <v>237742023.48487863</v>
      </c>
      <c r="FY53" s="18">
        <v>0</v>
      </c>
      <c r="FZ53" s="18">
        <v>8220876922.6088009</v>
      </c>
      <c r="GA53" s="18">
        <v>0</v>
      </c>
      <c r="GB53" s="19">
        <v>22258345833.473778</v>
      </c>
      <c r="GC53" s="19">
        <v>0</v>
      </c>
      <c r="GD53" s="18">
        <v>1375526313.7659986</v>
      </c>
      <c r="GE53" s="18">
        <v>0</v>
      </c>
      <c r="GF53" s="18">
        <v>20882819519.707779</v>
      </c>
      <c r="GG53" s="18">
        <v>0</v>
      </c>
      <c r="GH53" s="18">
        <v>4427358.9000000004</v>
      </c>
      <c r="GI53" s="18">
        <v>0</v>
      </c>
      <c r="GJ53" s="18">
        <v>0</v>
      </c>
      <c r="GK53" s="18">
        <v>0</v>
      </c>
      <c r="GL53" s="18">
        <v>0</v>
      </c>
      <c r="GM53" s="18">
        <v>0</v>
      </c>
      <c r="GN53" s="18">
        <v>0</v>
      </c>
      <c r="GO53" s="18">
        <v>0</v>
      </c>
      <c r="GP53" s="18">
        <v>0</v>
      </c>
      <c r="GQ53" s="18">
        <v>0</v>
      </c>
      <c r="GR53" s="18">
        <v>0</v>
      </c>
      <c r="GS53" s="18">
        <v>0</v>
      </c>
      <c r="GT53" s="18">
        <v>0</v>
      </c>
      <c r="GU53" s="18">
        <v>0</v>
      </c>
      <c r="GV53" s="18">
        <v>0</v>
      </c>
      <c r="GW53" s="18">
        <v>0</v>
      </c>
      <c r="GX53" s="18">
        <v>0</v>
      </c>
      <c r="GY53" s="18">
        <v>0</v>
      </c>
      <c r="GZ53" s="18">
        <v>0</v>
      </c>
      <c r="HA53" s="18">
        <v>0</v>
      </c>
      <c r="HB53" s="19">
        <v>0</v>
      </c>
      <c r="HC53" s="19">
        <v>0</v>
      </c>
      <c r="HD53" s="18">
        <v>0</v>
      </c>
      <c r="HE53" s="18">
        <v>0</v>
      </c>
      <c r="HF53" s="18">
        <v>0</v>
      </c>
      <c r="HG53" s="18">
        <v>0</v>
      </c>
      <c r="HH53" s="19">
        <v>0</v>
      </c>
      <c r="HI53" s="19">
        <v>0</v>
      </c>
      <c r="HJ53" s="18">
        <v>0</v>
      </c>
      <c r="HK53" s="18">
        <v>0</v>
      </c>
      <c r="HL53" s="18">
        <v>0</v>
      </c>
      <c r="HM53" s="18">
        <v>0</v>
      </c>
      <c r="HN53" s="19">
        <v>0</v>
      </c>
      <c r="HO53" s="19">
        <v>0</v>
      </c>
      <c r="HP53" s="18">
        <v>0</v>
      </c>
      <c r="HQ53" s="18">
        <v>0</v>
      </c>
      <c r="HR53" s="18">
        <v>0</v>
      </c>
      <c r="HS53" s="18">
        <v>0</v>
      </c>
      <c r="HT53" s="18">
        <v>0</v>
      </c>
      <c r="HU53" s="18">
        <v>0</v>
      </c>
      <c r="HV53" s="18">
        <v>30723535466.177452</v>
      </c>
      <c r="HW53" s="18">
        <v>0</v>
      </c>
      <c r="HX53" s="19">
        <v>30723535466.177452</v>
      </c>
    </row>
    <row r="54" spans="1:232" ht="12.75" customHeight="1">
      <c r="A54" s="55" t="s">
        <v>241</v>
      </c>
      <c r="B54" s="17">
        <v>2002</v>
      </c>
      <c r="C54" s="56" t="s">
        <v>242</v>
      </c>
      <c r="D54" s="19">
        <v>0</v>
      </c>
      <c r="E54" s="19">
        <v>0</v>
      </c>
      <c r="F54" s="18">
        <v>0</v>
      </c>
      <c r="G54" s="18">
        <v>0</v>
      </c>
      <c r="H54" s="18">
        <v>0</v>
      </c>
      <c r="I54" s="18">
        <v>0</v>
      </c>
      <c r="J54" s="18">
        <v>0</v>
      </c>
      <c r="K54" s="18">
        <v>0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  <c r="R54" s="18">
        <v>0</v>
      </c>
      <c r="S54" s="18">
        <v>0</v>
      </c>
      <c r="T54" s="18">
        <v>0</v>
      </c>
      <c r="U54" s="18">
        <v>0</v>
      </c>
      <c r="V54" s="18">
        <v>0</v>
      </c>
      <c r="W54" s="18">
        <v>0</v>
      </c>
      <c r="X54" s="18">
        <v>0</v>
      </c>
      <c r="Y54" s="18">
        <v>0</v>
      </c>
      <c r="Z54" s="18">
        <v>0</v>
      </c>
      <c r="AA54" s="18">
        <v>0</v>
      </c>
      <c r="AB54" s="18">
        <v>0</v>
      </c>
      <c r="AC54" s="18">
        <v>0</v>
      </c>
      <c r="AD54" s="18">
        <v>0</v>
      </c>
      <c r="AE54" s="18">
        <v>0</v>
      </c>
      <c r="AF54" s="18">
        <v>0</v>
      </c>
      <c r="AG54" s="18">
        <v>0</v>
      </c>
      <c r="AH54" s="18">
        <v>0</v>
      </c>
      <c r="AI54" s="18">
        <v>0</v>
      </c>
      <c r="AJ54" s="18">
        <v>0</v>
      </c>
      <c r="AK54" s="18">
        <v>0</v>
      </c>
      <c r="AL54" s="18">
        <v>0</v>
      </c>
      <c r="AM54" s="18">
        <v>0</v>
      </c>
      <c r="AN54" s="18">
        <v>0</v>
      </c>
      <c r="AO54" s="18">
        <v>0</v>
      </c>
      <c r="AP54" s="18">
        <v>0</v>
      </c>
      <c r="AQ54" s="18">
        <v>0</v>
      </c>
      <c r="AR54" s="18">
        <v>0</v>
      </c>
      <c r="AS54" s="18">
        <v>0</v>
      </c>
      <c r="AT54" s="18">
        <v>0</v>
      </c>
      <c r="AU54" s="18">
        <v>0</v>
      </c>
      <c r="AV54" s="18">
        <v>0</v>
      </c>
      <c r="AW54" s="18">
        <v>0</v>
      </c>
      <c r="AX54" s="18">
        <v>0</v>
      </c>
      <c r="AY54" s="18">
        <v>0</v>
      </c>
      <c r="AZ54" s="18">
        <v>0</v>
      </c>
      <c r="BA54" s="18">
        <v>0</v>
      </c>
      <c r="BB54" s="18">
        <v>0</v>
      </c>
      <c r="BC54" s="18">
        <v>0</v>
      </c>
      <c r="BD54" s="18">
        <v>0</v>
      </c>
      <c r="BE54" s="18">
        <v>0</v>
      </c>
      <c r="BF54" s="18">
        <v>0</v>
      </c>
      <c r="BG54" s="18">
        <v>0</v>
      </c>
      <c r="BH54" s="18">
        <v>0</v>
      </c>
      <c r="BI54" s="18">
        <v>0</v>
      </c>
      <c r="BJ54" s="18">
        <v>0</v>
      </c>
      <c r="BK54" s="18">
        <v>0</v>
      </c>
      <c r="BL54" s="18">
        <v>0</v>
      </c>
      <c r="BM54" s="18">
        <v>0</v>
      </c>
      <c r="BN54" s="18">
        <v>0</v>
      </c>
      <c r="BO54" s="18">
        <v>0</v>
      </c>
      <c r="BP54" s="18">
        <v>0</v>
      </c>
      <c r="BQ54" s="18">
        <v>0</v>
      </c>
      <c r="BR54" s="18">
        <v>0</v>
      </c>
      <c r="BS54" s="18">
        <v>0</v>
      </c>
      <c r="BT54" s="18">
        <v>0</v>
      </c>
      <c r="BU54" s="18">
        <v>0</v>
      </c>
      <c r="BV54" s="18">
        <v>0</v>
      </c>
      <c r="BW54" s="18">
        <v>0</v>
      </c>
      <c r="BX54" s="18">
        <v>0</v>
      </c>
      <c r="BY54" s="18">
        <v>0</v>
      </c>
      <c r="BZ54" s="18">
        <v>0</v>
      </c>
      <c r="CA54" s="18">
        <v>0</v>
      </c>
      <c r="CB54" s="18">
        <v>0</v>
      </c>
      <c r="CC54" s="18">
        <v>0</v>
      </c>
      <c r="CD54" s="18">
        <v>0</v>
      </c>
      <c r="CE54" s="18">
        <v>0</v>
      </c>
      <c r="CF54" s="18">
        <v>0</v>
      </c>
      <c r="CG54" s="18">
        <v>0</v>
      </c>
      <c r="CH54" s="18">
        <v>0</v>
      </c>
      <c r="CI54" s="18">
        <v>0</v>
      </c>
      <c r="CJ54" s="18">
        <v>0</v>
      </c>
      <c r="CK54" s="18">
        <v>0</v>
      </c>
      <c r="CL54" s="18">
        <v>0</v>
      </c>
      <c r="CM54" s="18">
        <v>0</v>
      </c>
      <c r="CN54" s="18">
        <v>0</v>
      </c>
      <c r="CO54" s="18">
        <v>0</v>
      </c>
      <c r="CP54" s="18">
        <v>0</v>
      </c>
      <c r="CQ54" s="18">
        <v>0</v>
      </c>
      <c r="CR54" s="18">
        <v>0</v>
      </c>
      <c r="CS54" s="18">
        <v>0</v>
      </c>
      <c r="CT54" s="18">
        <v>0</v>
      </c>
      <c r="CU54" s="18">
        <v>0</v>
      </c>
      <c r="CV54" s="18">
        <v>0</v>
      </c>
      <c r="CW54" s="18">
        <v>0</v>
      </c>
      <c r="CX54" s="18">
        <v>0</v>
      </c>
      <c r="CY54" s="18">
        <v>0</v>
      </c>
      <c r="CZ54" s="18">
        <v>0</v>
      </c>
      <c r="DA54" s="18">
        <v>0</v>
      </c>
      <c r="DB54" s="18">
        <v>0</v>
      </c>
      <c r="DC54" s="18">
        <v>0</v>
      </c>
      <c r="DD54" s="18">
        <v>3259791.2599999704</v>
      </c>
      <c r="DE54" s="18">
        <v>0</v>
      </c>
      <c r="DF54" s="18">
        <v>0</v>
      </c>
      <c r="DG54" s="18">
        <v>0</v>
      </c>
      <c r="DH54" s="18">
        <v>0</v>
      </c>
      <c r="DI54" s="18">
        <v>0</v>
      </c>
      <c r="DJ54" s="18">
        <v>0</v>
      </c>
      <c r="DK54" s="18">
        <v>0</v>
      </c>
      <c r="DL54" s="18">
        <v>0</v>
      </c>
      <c r="DM54" s="18">
        <v>0</v>
      </c>
      <c r="DN54" s="18">
        <v>0</v>
      </c>
      <c r="DO54" s="18">
        <v>0</v>
      </c>
      <c r="DP54" s="18">
        <v>0</v>
      </c>
      <c r="DQ54" s="18">
        <v>0</v>
      </c>
      <c r="DR54" s="18">
        <v>0</v>
      </c>
      <c r="DS54" s="18">
        <v>0</v>
      </c>
      <c r="DT54" s="18">
        <v>0</v>
      </c>
      <c r="DU54" s="18">
        <v>0</v>
      </c>
      <c r="DV54" s="18">
        <v>0</v>
      </c>
      <c r="DW54" s="18">
        <v>0</v>
      </c>
      <c r="DX54" s="18">
        <v>0</v>
      </c>
      <c r="DY54" s="18">
        <v>0</v>
      </c>
      <c r="DZ54" s="18">
        <v>0</v>
      </c>
      <c r="EA54" s="18">
        <v>0</v>
      </c>
      <c r="EB54" s="18">
        <v>0</v>
      </c>
      <c r="EC54" s="18">
        <v>0</v>
      </c>
      <c r="ED54" s="18">
        <v>0</v>
      </c>
      <c r="EE54" s="18">
        <v>0</v>
      </c>
      <c r="EF54" s="18">
        <v>0</v>
      </c>
      <c r="EG54" s="18">
        <v>0</v>
      </c>
      <c r="EH54" s="18">
        <v>0</v>
      </c>
      <c r="EI54" s="18">
        <v>0</v>
      </c>
      <c r="EJ54" s="18">
        <v>0</v>
      </c>
      <c r="EK54" s="18">
        <v>0</v>
      </c>
      <c r="EL54" s="18">
        <v>0</v>
      </c>
      <c r="EM54" s="18">
        <v>0</v>
      </c>
      <c r="EN54" s="18">
        <v>0</v>
      </c>
      <c r="EO54" s="18">
        <v>0</v>
      </c>
      <c r="EP54" s="18">
        <v>0</v>
      </c>
      <c r="EQ54" s="18">
        <v>0</v>
      </c>
      <c r="ER54" s="18">
        <v>0</v>
      </c>
      <c r="ES54" s="18">
        <v>0</v>
      </c>
      <c r="ET54" s="18">
        <v>0</v>
      </c>
      <c r="EU54" s="18">
        <v>0</v>
      </c>
      <c r="EV54" s="18">
        <v>0</v>
      </c>
      <c r="EW54" s="18">
        <v>0</v>
      </c>
      <c r="EX54" s="18">
        <v>0</v>
      </c>
      <c r="EY54" s="18">
        <v>0</v>
      </c>
      <c r="EZ54" s="18">
        <v>0</v>
      </c>
      <c r="FA54" s="18">
        <v>0</v>
      </c>
      <c r="FB54" s="18">
        <v>0</v>
      </c>
      <c r="FC54" s="18">
        <v>0</v>
      </c>
      <c r="FD54" s="18">
        <v>0</v>
      </c>
      <c r="FE54" s="18">
        <v>0</v>
      </c>
      <c r="FF54" s="18">
        <v>0</v>
      </c>
      <c r="FG54" s="18">
        <v>0</v>
      </c>
      <c r="FH54" s="18">
        <v>0</v>
      </c>
      <c r="FI54" s="18">
        <v>0</v>
      </c>
      <c r="FJ54" s="18">
        <v>0</v>
      </c>
      <c r="FK54" s="18">
        <v>0</v>
      </c>
      <c r="FL54" s="18">
        <v>0</v>
      </c>
      <c r="FM54" s="18">
        <v>0</v>
      </c>
      <c r="FN54" s="18">
        <v>363.48571428571427</v>
      </c>
      <c r="FO54" s="18">
        <v>0</v>
      </c>
      <c r="FP54" s="19">
        <v>0</v>
      </c>
      <c r="FQ54" s="19">
        <v>0</v>
      </c>
      <c r="FR54" s="18">
        <v>0</v>
      </c>
      <c r="FS54" s="18">
        <v>0</v>
      </c>
      <c r="FT54" s="18">
        <v>0</v>
      </c>
      <c r="FU54" s="18">
        <v>0</v>
      </c>
      <c r="FV54" s="19">
        <v>0</v>
      </c>
      <c r="FW54" s="19">
        <v>0</v>
      </c>
      <c r="FX54" s="18">
        <v>0</v>
      </c>
      <c r="FY54" s="18">
        <v>0</v>
      </c>
      <c r="FZ54" s="18">
        <v>0</v>
      </c>
      <c r="GA54" s="18">
        <v>0</v>
      </c>
      <c r="GB54" s="19">
        <v>0</v>
      </c>
      <c r="GC54" s="19">
        <v>0</v>
      </c>
      <c r="GD54" s="18">
        <v>0</v>
      </c>
      <c r="GE54" s="18">
        <v>0</v>
      </c>
      <c r="GF54" s="18">
        <v>0</v>
      </c>
      <c r="GG54" s="18">
        <v>0</v>
      </c>
      <c r="GH54" s="18">
        <v>0</v>
      </c>
      <c r="GI54" s="18">
        <v>0</v>
      </c>
      <c r="GJ54" s="18">
        <v>0</v>
      </c>
      <c r="GK54" s="18">
        <v>0</v>
      </c>
      <c r="GL54" s="18">
        <v>0</v>
      </c>
      <c r="GM54" s="18">
        <v>0</v>
      </c>
      <c r="GN54" s="18">
        <v>0</v>
      </c>
      <c r="GO54" s="18">
        <v>0</v>
      </c>
      <c r="GP54" s="18">
        <v>3060505751.9511452</v>
      </c>
      <c r="GQ54" s="18">
        <v>0</v>
      </c>
      <c r="GR54" s="18">
        <v>0</v>
      </c>
      <c r="GS54" s="18">
        <v>0</v>
      </c>
      <c r="GT54" s="18">
        <v>0</v>
      </c>
      <c r="GU54" s="18">
        <v>0</v>
      </c>
      <c r="GV54" s="18">
        <v>0</v>
      </c>
      <c r="GW54" s="18">
        <v>0</v>
      </c>
      <c r="GX54" s="18">
        <v>0</v>
      </c>
      <c r="GY54" s="18">
        <v>0</v>
      </c>
      <c r="GZ54" s="18">
        <v>0</v>
      </c>
      <c r="HA54" s="18">
        <v>0</v>
      </c>
      <c r="HB54" s="19">
        <v>0</v>
      </c>
      <c r="HC54" s="19">
        <v>0</v>
      </c>
      <c r="HD54" s="18">
        <v>0</v>
      </c>
      <c r="HE54" s="18">
        <v>0</v>
      </c>
      <c r="HF54" s="18">
        <v>0</v>
      </c>
      <c r="HG54" s="18">
        <v>0</v>
      </c>
      <c r="HH54" s="19">
        <v>0</v>
      </c>
      <c r="HI54" s="19">
        <v>0</v>
      </c>
      <c r="HJ54" s="18">
        <v>0</v>
      </c>
      <c r="HK54" s="18">
        <v>0</v>
      </c>
      <c r="HL54" s="18">
        <v>0</v>
      </c>
      <c r="HM54" s="18">
        <v>0</v>
      </c>
      <c r="HN54" s="19">
        <v>0</v>
      </c>
      <c r="HO54" s="19">
        <v>0</v>
      </c>
      <c r="HP54" s="18">
        <v>0</v>
      </c>
      <c r="HQ54" s="18">
        <v>0</v>
      </c>
      <c r="HR54" s="18">
        <v>0</v>
      </c>
      <c r="HS54" s="18">
        <v>0</v>
      </c>
      <c r="HT54" s="18">
        <v>0</v>
      </c>
      <c r="HU54" s="18">
        <v>0</v>
      </c>
      <c r="HV54" s="18">
        <v>3063765906.6968594</v>
      </c>
      <c r="HW54" s="18">
        <v>0</v>
      </c>
      <c r="HX54" s="19">
        <v>3063765906.6968594</v>
      </c>
    </row>
    <row r="55" spans="1:232" ht="12.75" customHeight="1">
      <c r="A55" s="55" t="s">
        <v>244</v>
      </c>
      <c r="B55" s="17">
        <v>2005</v>
      </c>
      <c r="C55" s="56" t="s">
        <v>242</v>
      </c>
      <c r="D55" s="19">
        <v>0</v>
      </c>
      <c r="E55" s="19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  <c r="R55" s="18">
        <v>0</v>
      </c>
      <c r="S55" s="18">
        <v>0</v>
      </c>
      <c r="T55" s="18">
        <v>0</v>
      </c>
      <c r="U55" s="18">
        <v>0</v>
      </c>
      <c r="V55" s="18">
        <v>0</v>
      </c>
      <c r="W55" s="18">
        <v>0</v>
      </c>
      <c r="X55" s="18">
        <v>0</v>
      </c>
      <c r="Y55" s="18">
        <v>0</v>
      </c>
      <c r="Z55" s="18">
        <v>0</v>
      </c>
      <c r="AA55" s="18">
        <v>0</v>
      </c>
      <c r="AB55" s="18">
        <v>0</v>
      </c>
      <c r="AC55" s="18">
        <v>0</v>
      </c>
      <c r="AD55" s="18">
        <v>0</v>
      </c>
      <c r="AE55" s="18">
        <v>0</v>
      </c>
      <c r="AF55" s="18">
        <v>0</v>
      </c>
      <c r="AG55" s="18">
        <v>0</v>
      </c>
      <c r="AH55" s="18">
        <v>0</v>
      </c>
      <c r="AI55" s="18">
        <v>0</v>
      </c>
      <c r="AJ55" s="18">
        <v>0</v>
      </c>
      <c r="AK55" s="18">
        <v>0</v>
      </c>
      <c r="AL55" s="18">
        <v>0</v>
      </c>
      <c r="AM55" s="18">
        <v>0</v>
      </c>
      <c r="AN55" s="18">
        <v>0</v>
      </c>
      <c r="AO55" s="18">
        <v>0</v>
      </c>
      <c r="AP55" s="18">
        <v>0</v>
      </c>
      <c r="AQ55" s="18">
        <v>0</v>
      </c>
      <c r="AR55" s="18">
        <v>0</v>
      </c>
      <c r="AS55" s="18">
        <v>0</v>
      </c>
      <c r="AT55" s="18">
        <v>0</v>
      </c>
      <c r="AU55" s="18">
        <v>0</v>
      </c>
      <c r="AV55" s="18">
        <v>0</v>
      </c>
      <c r="AW55" s="18">
        <v>0</v>
      </c>
      <c r="AX55" s="18">
        <v>0</v>
      </c>
      <c r="AY55" s="18">
        <v>0</v>
      </c>
      <c r="AZ55" s="18">
        <v>0</v>
      </c>
      <c r="BA55" s="18">
        <v>0</v>
      </c>
      <c r="BB55" s="18">
        <v>0</v>
      </c>
      <c r="BC55" s="18">
        <v>0</v>
      </c>
      <c r="BD55" s="18">
        <v>0</v>
      </c>
      <c r="BE55" s="18">
        <v>0</v>
      </c>
      <c r="BF55" s="18">
        <v>0</v>
      </c>
      <c r="BG55" s="18">
        <v>0</v>
      </c>
      <c r="BH55" s="18">
        <v>0</v>
      </c>
      <c r="BI55" s="18">
        <v>0</v>
      </c>
      <c r="BJ55" s="18">
        <v>0</v>
      </c>
      <c r="BK55" s="18">
        <v>0</v>
      </c>
      <c r="BL55" s="18">
        <v>0</v>
      </c>
      <c r="BM55" s="18">
        <v>0</v>
      </c>
      <c r="BN55" s="18">
        <v>0</v>
      </c>
      <c r="BO55" s="18">
        <v>0</v>
      </c>
      <c r="BP55" s="18">
        <v>0</v>
      </c>
      <c r="BQ55" s="18">
        <v>0</v>
      </c>
      <c r="BR55" s="18">
        <v>0</v>
      </c>
      <c r="BS55" s="18">
        <v>0</v>
      </c>
      <c r="BT55" s="18">
        <v>0</v>
      </c>
      <c r="BU55" s="18">
        <v>0</v>
      </c>
      <c r="BV55" s="18">
        <v>0</v>
      </c>
      <c r="BW55" s="18">
        <v>0</v>
      </c>
      <c r="BX55" s="18">
        <v>0</v>
      </c>
      <c r="BY55" s="18">
        <v>0</v>
      </c>
      <c r="BZ55" s="18">
        <v>0</v>
      </c>
      <c r="CA55" s="18">
        <v>0</v>
      </c>
      <c r="CB55" s="18">
        <v>0</v>
      </c>
      <c r="CC55" s="18">
        <v>0</v>
      </c>
      <c r="CD55" s="18">
        <v>0</v>
      </c>
      <c r="CE55" s="18">
        <v>0</v>
      </c>
      <c r="CF55" s="18">
        <v>0</v>
      </c>
      <c r="CG55" s="18">
        <v>0</v>
      </c>
      <c r="CH55" s="18">
        <v>0</v>
      </c>
      <c r="CI55" s="18">
        <v>0</v>
      </c>
      <c r="CJ55" s="18">
        <v>0</v>
      </c>
      <c r="CK55" s="18">
        <v>0</v>
      </c>
      <c r="CL55" s="18">
        <v>0</v>
      </c>
      <c r="CM55" s="18">
        <v>0</v>
      </c>
      <c r="CN55" s="18">
        <v>0</v>
      </c>
      <c r="CO55" s="18">
        <v>0</v>
      </c>
      <c r="CP55" s="18">
        <v>0</v>
      </c>
      <c r="CQ55" s="18">
        <v>0</v>
      </c>
      <c r="CR55" s="18">
        <v>0</v>
      </c>
      <c r="CS55" s="18">
        <v>0</v>
      </c>
      <c r="CT55" s="18">
        <v>0</v>
      </c>
      <c r="CU55" s="18">
        <v>0</v>
      </c>
      <c r="CV55" s="18">
        <v>0</v>
      </c>
      <c r="CW55" s="18">
        <v>0</v>
      </c>
      <c r="CX55" s="18">
        <v>0</v>
      </c>
      <c r="CY55" s="18">
        <v>0</v>
      </c>
      <c r="CZ55" s="18">
        <v>0</v>
      </c>
      <c r="DA55" s="18">
        <v>0</v>
      </c>
      <c r="DB55" s="18">
        <v>0</v>
      </c>
      <c r="DC55" s="18">
        <v>0</v>
      </c>
      <c r="DD55" s="18">
        <v>12119792.02</v>
      </c>
      <c r="DE55" s="18">
        <v>0</v>
      </c>
      <c r="DF55" s="18">
        <v>0</v>
      </c>
      <c r="DG55" s="18">
        <v>0</v>
      </c>
      <c r="DH55" s="18">
        <v>0</v>
      </c>
      <c r="DI55" s="18">
        <v>0</v>
      </c>
      <c r="DJ55" s="18">
        <v>0</v>
      </c>
      <c r="DK55" s="18">
        <v>0</v>
      </c>
      <c r="DL55" s="18">
        <v>0</v>
      </c>
      <c r="DM55" s="18">
        <v>0</v>
      </c>
      <c r="DN55" s="18">
        <v>0</v>
      </c>
      <c r="DO55" s="18">
        <v>0</v>
      </c>
      <c r="DP55" s="18">
        <v>0</v>
      </c>
      <c r="DQ55" s="18">
        <v>0</v>
      </c>
      <c r="DR55" s="18">
        <v>0</v>
      </c>
      <c r="DS55" s="18">
        <v>0</v>
      </c>
      <c r="DT55" s="18">
        <v>0</v>
      </c>
      <c r="DU55" s="18">
        <v>0</v>
      </c>
      <c r="DV55" s="18">
        <v>0</v>
      </c>
      <c r="DW55" s="18">
        <v>0</v>
      </c>
      <c r="DX55" s="18">
        <v>0</v>
      </c>
      <c r="DY55" s="18">
        <v>0</v>
      </c>
      <c r="DZ55" s="18">
        <v>0</v>
      </c>
      <c r="EA55" s="18">
        <v>0</v>
      </c>
      <c r="EB55" s="18">
        <v>0</v>
      </c>
      <c r="EC55" s="18">
        <v>0</v>
      </c>
      <c r="ED55" s="18">
        <v>0</v>
      </c>
      <c r="EE55" s="18">
        <v>0</v>
      </c>
      <c r="EF55" s="18">
        <v>0</v>
      </c>
      <c r="EG55" s="18">
        <v>0</v>
      </c>
      <c r="EH55" s="18">
        <v>0</v>
      </c>
      <c r="EI55" s="18">
        <v>0</v>
      </c>
      <c r="EJ55" s="18">
        <v>0</v>
      </c>
      <c r="EK55" s="18">
        <v>0</v>
      </c>
      <c r="EL55" s="18">
        <v>0</v>
      </c>
      <c r="EM55" s="18">
        <v>0</v>
      </c>
      <c r="EN55" s="18">
        <v>0</v>
      </c>
      <c r="EO55" s="18">
        <v>0</v>
      </c>
      <c r="EP55" s="18">
        <v>0</v>
      </c>
      <c r="EQ55" s="18">
        <v>0</v>
      </c>
      <c r="ER55" s="18">
        <v>0</v>
      </c>
      <c r="ES55" s="18">
        <v>0</v>
      </c>
      <c r="ET55" s="18">
        <v>0</v>
      </c>
      <c r="EU55" s="18">
        <v>0</v>
      </c>
      <c r="EV55" s="18">
        <v>0</v>
      </c>
      <c r="EW55" s="18">
        <v>0</v>
      </c>
      <c r="EX55" s="18">
        <v>0</v>
      </c>
      <c r="EY55" s="18">
        <v>0</v>
      </c>
      <c r="EZ55" s="18">
        <v>0</v>
      </c>
      <c r="FA55" s="18">
        <v>0</v>
      </c>
      <c r="FB55" s="18">
        <v>0</v>
      </c>
      <c r="FC55" s="18">
        <v>0</v>
      </c>
      <c r="FD55" s="18">
        <v>0</v>
      </c>
      <c r="FE55" s="18">
        <v>0</v>
      </c>
      <c r="FF55" s="18">
        <v>0</v>
      </c>
      <c r="FG55" s="18">
        <v>0</v>
      </c>
      <c r="FH55" s="18">
        <v>0</v>
      </c>
      <c r="FI55" s="18">
        <v>0</v>
      </c>
      <c r="FJ55" s="18">
        <v>0</v>
      </c>
      <c r="FK55" s="18">
        <v>0</v>
      </c>
      <c r="FL55" s="18">
        <v>0</v>
      </c>
      <c r="FM55" s="18">
        <v>0</v>
      </c>
      <c r="FN55" s="18">
        <v>0</v>
      </c>
      <c r="FO55" s="18">
        <v>0</v>
      </c>
      <c r="FP55" s="19">
        <v>1072862802.8099999</v>
      </c>
      <c r="FQ55" s="19">
        <v>0</v>
      </c>
      <c r="FR55" s="18">
        <v>156367.01</v>
      </c>
      <c r="FS55" s="18">
        <v>0</v>
      </c>
      <c r="FT55" s="18">
        <v>65728779.659999996</v>
      </c>
      <c r="FU55" s="18">
        <v>0</v>
      </c>
      <c r="FV55" s="19">
        <v>504096085.17999989</v>
      </c>
      <c r="FW55" s="19">
        <v>0</v>
      </c>
      <c r="FX55" s="18">
        <v>3615356.31</v>
      </c>
      <c r="FY55" s="18">
        <v>0</v>
      </c>
      <c r="FZ55" s="18">
        <v>500480728.86999989</v>
      </c>
      <c r="GA55" s="18">
        <v>0</v>
      </c>
      <c r="GB55" s="19">
        <v>502881570.96000004</v>
      </c>
      <c r="GC55" s="19">
        <v>0</v>
      </c>
      <c r="GD55" s="18">
        <v>77472689.920000002</v>
      </c>
      <c r="GE55" s="18">
        <v>0</v>
      </c>
      <c r="GF55" s="18">
        <v>425408881.04000002</v>
      </c>
      <c r="GG55" s="18">
        <v>0</v>
      </c>
      <c r="GH55" s="18">
        <v>253346220.09792301</v>
      </c>
      <c r="GI55" s="18">
        <v>0</v>
      </c>
      <c r="GJ55" s="18">
        <v>0</v>
      </c>
      <c r="GK55" s="18">
        <v>0</v>
      </c>
      <c r="GL55" s="18">
        <v>0</v>
      </c>
      <c r="GM55" s="18">
        <v>0</v>
      </c>
      <c r="GN55" s="18">
        <v>0</v>
      </c>
      <c r="GO55" s="18">
        <v>0</v>
      </c>
      <c r="GP55" s="18">
        <v>105840.34999999983</v>
      </c>
      <c r="GQ55" s="18">
        <v>0</v>
      </c>
      <c r="GR55" s="18">
        <v>0</v>
      </c>
      <c r="GS55" s="18">
        <v>0</v>
      </c>
      <c r="GT55" s="18">
        <v>0</v>
      </c>
      <c r="GU55" s="18">
        <v>0</v>
      </c>
      <c r="GV55" s="18">
        <v>0</v>
      </c>
      <c r="GW55" s="18">
        <v>0</v>
      </c>
      <c r="GX55" s="18">
        <v>0</v>
      </c>
      <c r="GY55" s="18">
        <v>0</v>
      </c>
      <c r="GZ55" s="18">
        <v>0</v>
      </c>
      <c r="HA55" s="18">
        <v>0</v>
      </c>
      <c r="HB55" s="19">
        <v>0</v>
      </c>
      <c r="HC55" s="19">
        <v>0</v>
      </c>
      <c r="HD55" s="18">
        <v>0</v>
      </c>
      <c r="HE55" s="18">
        <v>0</v>
      </c>
      <c r="HF55" s="18">
        <v>0</v>
      </c>
      <c r="HG55" s="18">
        <v>0</v>
      </c>
      <c r="HH55" s="19">
        <v>0</v>
      </c>
      <c r="HI55" s="19">
        <v>0</v>
      </c>
      <c r="HJ55" s="18">
        <v>0</v>
      </c>
      <c r="HK55" s="18">
        <v>0</v>
      </c>
      <c r="HL55" s="18">
        <v>0</v>
      </c>
      <c r="HM55" s="18">
        <v>0</v>
      </c>
      <c r="HN55" s="19">
        <v>0</v>
      </c>
      <c r="HO55" s="19">
        <v>0</v>
      </c>
      <c r="HP55" s="18">
        <v>0</v>
      </c>
      <c r="HQ55" s="18">
        <v>0</v>
      </c>
      <c r="HR55" s="18">
        <v>0</v>
      </c>
      <c r="HS55" s="18">
        <v>0</v>
      </c>
      <c r="HT55" s="18">
        <v>0</v>
      </c>
      <c r="HU55" s="18">
        <v>0</v>
      </c>
      <c r="HV55" s="18">
        <v>1338434655.2779219</v>
      </c>
      <c r="HW55" s="18">
        <v>0</v>
      </c>
      <c r="HX55" s="19">
        <v>1338434655.2779219</v>
      </c>
    </row>
    <row r="56" spans="1:232" ht="12.75" customHeight="1">
      <c r="A56" s="55" t="s">
        <v>246</v>
      </c>
      <c r="B56" s="17">
        <v>2006</v>
      </c>
      <c r="C56" s="56" t="s">
        <v>247</v>
      </c>
      <c r="D56" s="19">
        <v>0</v>
      </c>
      <c r="E56" s="19">
        <v>0</v>
      </c>
      <c r="F56" s="18">
        <v>0</v>
      </c>
      <c r="G56" s="18">
        <v>0</v>
      </c>
      <c r="H56" s="18">
        <v>0</v>
      </c>
      <c r="I56" s="18">
        <v>0</v>
      </c>
      <c r="J56" s="18">
        <v>0</v>
      </c>
      <c r="K56" s="18">
        <v>0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  <c r="R56" s="18">
        <v>0</v>
      </c>
      <c r="S56" s="18">
        <v>0</v>
      </c>
      <c r="T56" s="18">
        <v>0</v>
      </c>
      <c r="U56" s="18">
        <v>0</v>
      </c>
      <c r="V56" s="18">
        <v>0</v>
      </c>
      <c r="W56" s="18">
        <v>0</v>
      </c>
      <c r="X56" s="18">
        <v>0</v>
      </c>
      <c r="Y56" s="18">
        <v>0</v>
      </c>
      <c r="Z56" s="18">
        <v>0</v>
      </c>
      <c r="AA56" s="18">
        <v>0</v>
      </c>
      <c r="AB56" s="18">
        <v>0</v>
      </c>
      <c r="AC56" s="18">
        <v>0</v>
      </c>
      <c r="AD56" s="18">
        <v>0</v>
      </c>
      <c r="AE56" s="18">
        <v>0</v>
      </c>
      <c r="AF56" s="18">
        <v>0</v>
      </c>
      <c r="AG56" s="18">
        <v>0</v>
      </c>
      <c r="AH56" s="18">
        <v>0</v>
      </c>
      <c r="AI56" s="18">
        <v>0</v>
      </c>
      <c r="AJ56" s="18">
        <v>0</v>
      </c>
      <c r="AK56" s="18">
        <v>0</v>
      </c>
      <c r="AL56" s="18">
        <v>0</v>
      </c>
      <c r="AM56" s="18">
        <v>0</v>
      </c>
      <c r="AN56" s="18">
        <v>0</v>
      </c>
      <c r="AO56" s="18">
        <v>0</v>
      </c>
      <c r="AP56" s="18">
        <v>0</v>
      </c>
      <c r="AQ56" s="18">
        <v>0</v>
      </c>
      <c r="AR56" s="18">
        <v>0</v>
      </c>
      <c r="AS56" s="18">
        <v>0</v>
      </c>
      <c r="AT56" s="18">
        <v>0</v>
      </c>
      <c r="AU56" s="18">
        <v>0</v>
      </c>
      <c r="AV56" s="18">
        <v>0</v>
      </c>
      <c r="AW56" s="18">
        <v>0</v>
      </c>
      <c r="AX56" s="18">
        <v>0</v>
      </c>
      <c r="AY56" s="18">
        <v>0</v>
      </c>
      <c r="AZ56" s="18">
        <v>0</v>
      </c>
      <c r="BA56" s="18">
        <v>0</v>
      </c>
      <c r="BB56" s="18">
        <v>0</v>
      </c>
      <c r="BC56" s="18">
        <v>0</v>
      </c>
      <c r="BD56" s="18">
        <v>0</v>
      </c>
      <c r="BE56" s="18">
        <v>0</v>
      </c>
      <c r="BF56" s="18">
        <v>0</v>
      </c>
      <c r="BG56" s="18">
        <v>0</v>
      </c>
      <c r="BH56" s="18">
        <v>0</v>
      </c>
      <c r="BI56" s="18">
        <v>0</v>
      </c>
      <c r="BJ56" s="18">
        <v>0</v>
      </c>
      <c r="BK56" s="18">
        <v>0</v>
      </c>
      <c r="BL56" s="18">
        <v>0</v>
      </c>
      <c r="BM56" s="18">
        <v>0</v>
      </c>
      <c r="BN56" s="18">
        <v>0</v>
      </c>
      <c r="BO56" s="18">
        <v>0</v>
      </c>
      <c r="BP56" s="18">
        <v>0</v>
      </c>
      <c r="BQ56" s="18">
        <v>0</v>
      </c>
      <c r="BR56" s="18">
        <v>0</v>
      </c>
      <c r="BS56" s="18">
        <v>0</v>
      </c>
      <c r="BT56" s="18">
        <v>0</v>
      </c>
      <c r="BU56" s="18">
        <v>0</v>
      </c>
      <c r="BV56" s="18">
        <v>0</v>
      </c>
      <c r="BW56" s="18">
        <v>0</v>
      </c>
      <c r="BX56" s="18">
        <v>0</v>
      </c>
      <c r="BY56" s="18">
        <v>0</v>
      </c>
      <c r="BZ56" s="18">
        <v>0</v>
      </c>
      <c r="CA56" s="18">
        <v>0</v>
      </c>
      <c r="CB56" s="18">
        <v>0</v>
      </c>
      <c r="CC56" s="18">
        <v>0</v>
      </c>
      <c r="CD56" s="18">
        <v>0</v>
      </c>
      <c r="CE56" s="18">
        <v>0</v>
      </c>
      <c r="CF56" s="18">
        <v>0</v>
      </c>
      <c r="CG56" s="18">
        <v>0</v>
      </c>
      <c r="CH56" s="18">
        <v>0</v>
      </c>
      <c r="CI56" s="18">
        <v>0</v>
      </c>
      <c r="CJ56" s="18">
        <v>0</v>
      </c>
      <c r="CK56" s="18">
        <v>0</v>
      </c>
      <c r="CL56" s="18">
        <v>0</v>
      </c>
      <c r="CM56" s="18">
        <v>0</v>
      </c>
      <c r="CN56" s="18">
        <v>0</v>
      </c>
      <c r="CO56" s="18">
        <v>0</v>
      </c>
      <c r="CP56" s="18">
        <v>0</v>
      </c>
      <c r="CQ56" s="18">
        <v>0</v>
      </c>
      <c r="CR56" s="18">
        <v>0</v>
      </c>
      <c r="CS56" s="18">
        <v>0</v>
      </c>
      <c r="CT56" s="18">
        <v>0</v>
      </c>
      <c r="CU56" s="18">
        <v>0</v>
      </c>
      <c r="CV56" s="18">
        <v>0</v>
      </c>
      <c r="CW56" s="18">
        <v>0</v>
      </c>
      <c r="CX56" s="18">
        <v>0</v>
      </c>
      <c r="CY56" s="18">
        <v>0</v>
      </c>
      <c r="CZ56" s="18">
        <v>0</v>
      </c>
      <c r="DA56" s="18">
        <v>0</v>
      </c>
      <c r="DB56" s="18">
        <v>0</v>
      </c>
      <c r="DC56" s="18">
        <v>0</v>
      </c>
      <c r="DD56" s="18">
        <v>3603463.919999999</v>
      </c>
      <c r="DE56" s="18">
        <v>0</v>
      </c>
      <c r="DF56" s="18">
        <v>218241.49000000002</v>
      </c>
      <c r="DG56" s="18">
        <v>0</v>
      </c>
      <c r="DH56" s="18">
        <v>0</v>
      </c>
      <c r="DI56" s="18">
        <v>0</v>
      </c>
      <c r="DJ56" s="18">
        <v>0</v>
      </c>
      <c r="DK56" s="18">
        <v>0</v>
      </c>
      <c r="DL56" s="18">
        <v>0</v>
      </c>
      <c r="DM56" s="18">
        <v>0</v>
      </c>
      <c r="DN56" s="18">
        <v>0</v>
      </c>
      <c r="DO56" s="18">
        <v>0</v>
      </c>
      <c r="DP56" s="18">
        <v>0</v>
      </c>
      <c r="DQ56" s="18">
        <v>0</v>
      </c>
      <c r="DR56" s="18">
        <v>0</v>
      </c>
      <c r="DS56" s="18">
        <v>0</v>
      </c>
      <c r="DT56" s="18">
        <v>0</v>
      </c>
      <c r="DU56" s="18">
        <v>0</v>
      </c>
      <c r="DV56" s="18">
        <v>0</v>
      </c>
      <c r="DW56" s="18">
        <v>0</v>
      </c>
      <c r="DX56" s="18">
        <v>0</v>
      </c>
      <c r="DY56" s="18">
        <v>0</v>
      </c>
      <c r="DZ56" s="18">
        <v>0</v>
      </c>
      <c r="EA56" s="18">
        <v>0</v>
      </c>
      <c r="EB56" s="18">
        <v>0</v>
      </c>
      <c r="EC56" s="18">
        <v>0</v>
      </c>
      <c r="ED56" s="18">
        <v>0</v>
      </c>
      <c r="EE56" s="18">
        <v>0</v>
      </c>
      <c r="EF56" s="18">
        <v>0</v>
      </c>
      <c r="EG56" s="18">
        <v>0</v>
      </c>
      <c r="EH56" s="18">
        <v>0</v>
      </c>
      <c r="EI56" s="18">
        <v>0</v>
      </c>
      <c r="EJ56" s="18">
        <v>0</v>
      </c>
      <c r="EK56" s="18">
        <v>0</v>
      </c>
      <c r="EL56" s="18">
        <v>0</v>
      </c>
      <c r="EM56" s="18">
        <v>0</v>
      </c>
      <c r="EN56" s="18">
        <v>0</v>
      </c>
      <c r="EO56" s="18">
        <v>0</v>
      </c>
      <c r="EP56" s="18">
        <v>0</v>
      </c>
      <c r="EQ56" s="18">
        <v>0</v>
      </c>
      <c r="ER56" s="18">
        <v>0</v>
      </c>
      <c r="ES56" s="18">
        <v>0</v>
      </c>
      <c r="ET56" s="18">
        <v>0</v>
      </c>
      <c r="EU56" s="18">
        <v>0</v>
      </c>
      <c r="EV56" s="18">
        <v>0</v>
      </c>
      <c r="EW56" s="18">
        <v>0</v>
      </c>
      <c r="EX56" s="18">
        <v>0</v>
      </c>
      <c r="EY56" s="18">
        <v>0</v>
      </c>
      <c r="EZ56" s="18">
        <v>0</v>
      </c>
      <c r="FA56" s="18">
        <v>0</v>
      </c>
      <c r="FB56" s="18">
        <v>0</v>
      </c>
      <c r="FC56" s="18">
        <v>0</v>
      </c>
      <c r="FD56" s="18">
        <v>0</v>
      </c>
      <c r="FE56" s="18">
        <v>0</v>
      </c>
      <c r="FF56" s="18">
        <v>0</v>
      </c>
      <c r="FG56" s="18">
        <v>0</v>
      </c>
      <c r="FH56" s="18">
        <v>0</v>
      </c>
      <c r="FI56" s="18">
        <v>0</v>
      </c>
      <c r="FJ56" s="18">
        <v>0</v>
      </c>
      <c r="FK56" s="18">
        <v>0</v>
      </c>
      <c r="FL56" s="18">
        <v>0</v>
      </c>
      <c r="FM56" s="18">
        <v>0</v>
      </c>
      <c r="FN56" s="18">
        <v>0</v>
      </c>
      <c r="FO56" s="18">
        <v>0</v>
      </c>
      <c r="FP56" s="19">
        <v>56608943.300000004</v>
      </c>
      <c r="FQ56" s="19">
        <v>0</v>
      </c>
      <c r="FR56" s="18">
        <v>0</v>
      </c>
      <c r="FS56" s="18">
        <v>0</v>
      </c>
      <c r="FT56" s="18">
        <v>0</v>
      </c>
      <c r="FU56" s="18">
        <v>0</v>
      </c>
      <c r="FV56" s="19">
        <v>56608943.300000004</v>
      </c>
      <c r="FW56" s="19">
        <v>0</v>
      </c>
      <c r="FX56" s="18">
        <v>0</v>
      </c>
      <c r="FY56" s="18">
        <v>0</v>
      </c>
      <c r="FZ56" s="18">
        <v>56608943.300000004</v>
      </c>
      <c r="GA56" s="18">
        <v>0</v>
      </c>
      <c r="GB56" s="19">
        <v>0</v>
      </c>
      <c r="GC56" s="19">
        <v>0</v>
      </c>
      <c r="GD56" s="18">
        <v>0</v>
      </c>
      <c r="GE56" s="18">
        <v>0</v>
      </c>
      <c r="GF56" s="18">
        <v>0</v>
      </c>
      <c r="GG56" s="18">
        <v>0</v>
      </c>
      <c r="GH56" s="18">
        <v>0</v>
      </c>
      <c r="GI56" s="18">
        <v>0</v>
      </c>
      <c r="GJ56" s="18">
        <v>0</v>
      </c>
      <c r="GK56" s="18">
        <v>0</v>
      </c>
      <c r="GL56" s="18">
        <v>0</v>
      </c>
      <c r="GM56" s="18">
        <v>0</v>
      </c>
      <c r="GN56" s="18">
        <v>0</v>
      </c>
      <c r="GO56" s="18">
        <v>0</v>
      </c>
      <c r="GP56" s="18">
        <v>472629499.8900134</v>
      </c>
      <c r="GQ56" s="18">
        <v>0</v>
      </c>
      <c r="GR56" s="18">
        <v>0</v>
      </c>
      <c r="GS56" s="18">
        <v>0</v>
      </c>
      <c r="GT56" s="18">
        <v>0</v>
      </c>
      <c r="GU56" s="18">
        <v>0</v>
      </c>
      <c r="GV56" s="18">
        <v>0</v>
      </c>
      <c r="GW56" s="18">
        <v>0</v>
      </c>
      <c r="GX56" s="18">
        <v>0</v>
      </c>
      <c r="GY56" s="18">
        <v>0</v>
      </c>
      <c r="GZ56" s="18">
        <v>0</v>
      </c>
      <c r="HA56" s="18">
        <v>0</v>
      </c>
      <c r="HB56" s="19">
        <v>0</v>
      </c>
      <c r="HC56" s="19">
        <v>0</v>
      </c>
      <c r="HD56" s="18">
        <v>0</v>
      </c>
      <c r="HE56" s="18">
        <v>0</v>
      </c>
      <c r="HF56" s="18">
        <v>0</v>
      </c>
      <c r="HG56" s="18">
        <v>0</v>
      </c>
      <c r="HH56" s="19">
        <v>0</v>
      </c>
      <c r="HI56" s="19">
        <v>0</v>
      </c>
      <c r="HJ56" s="18">
        <v>0</v>
      </c>
      <c r="HK56" s="18">
        <v>0</v>
      </c>
      <c r="HL56" s="18">
        <v>0</v>
      </c>
      <c r="HM56" s="18">
        <v>0</v>
      </c>
      <c r="HN56" s="19">
        <v>0</v>
      </c>
      <c r="HO56" s="19">
        <v>0</v>
      </c>
      <c r="HP56" s="18">
        <v>0</v>
      </c>
      <c r="HQ56" s="18">
        <v>0</v>
      </c>
      <c r="HR56" s="18">
        <v>0</v>
      </c>
      <c r="HS56" s="18">
        <v>0</v>
      </c>
      <c r="HT56" s="18">
        <v>0</v>
      </c>
      <c r="HU56" s="18">
        <v>0</v>
      </c>
      <c r="HV56" s="18">
        <v>533060148.60001343</v>
      </c>
      <c r="HW56" s="18">
        <v>0</v>
      </c>
      <c r="HX56" s="19">
        <v>533060148.60001343</v>
      </c>
    </row>
    <row r="57" spans="1:232" ht="12.75" customHeight="1">
      <c r="A57" s="55" t="s">
        <v>249</v>
      </c>
      <c r="B57" s="17">
        <v>2007</v>
      </c>
      <c r="C57" s="56" t="s">
        <v>242</v>
      </c>
      <c r="D57" s="19">
        <v>0</v>
      </c>
      <c r="E57" s="19">
        <v>0</v>
      </c>
      <c r="F57" s="18">
        <v>0</v>
      </c>
      <c r="G57" s="18">
        <v>0</v>
      </c>
      <c r="H57" s="18">
        <v>0</v>
      </c>
      <c r="I57" s="18">
        <v>0</v>
      </c>
      <c r="J57" s="18">
        <v>0</v>
      </c>
      <c r="K57" s="18">
        <v>0</v>
      </c>
      <c r="L57" s="18">
        <v>0</v>
      </c>
      <c r="M57" s="18">
        <v>0</v>
      </c>
      <c r="N57" s="18">
        <v>0</v>
      </c>
      <c r="O57" s="18">
        <v>0</v>
      </c>
      <c r="P57" s="18">
        <v>0</v>
      </c>
      <c r="Q57" s="18">
        <v>0</v>
      </c>
      <c r="R57" s="18">
        <v>0</v>
      </c>
      <c r="S57" s="18">
        <v>0</v>
      </c>
      <c r="T57" s="18">
        <v>0</v>
      </c>
      <c r="U57" s="18">
        <v>0</v>
      </c>
      <c r="V57" s="18">
        <v>0</v>
      </c>
      <c r="W57" s="18">
        <v>0</v>
      </c>
      <c r="X57" s="18">
        <v>0</v>
      </c>
      <c r="Y57" s="18">
        <v>0</v>
      </c>
      <c r="Z57" s="18">
        <v>0</v>
      </c>
      <c r="AA57" s="18">
        <v>0</v>
      </c>
      <c r="AB57" s="18">
        <v>0</v>
      </c>
      <c r="AC57" s="18">
        <v>0</v>
      </c>
      <c r="AD57" s="18">
        <v>0</v>
      </c>
      <c r="AE57" s="18">
        <v>0</v>
      </c>
      <c r="AF57" s="18">
        <v>0</v>
      </c>
      <c r="AG57" s="18">
        <v>0</v>
      </c>
      <c r="AH57" s="18">
        <v>0</v>
      </c>
      <c r="AI57" s="18">
        <v>0</v>
      </c>
      <c r="AJ57" s="18">
        <v>0</v>
      </c>
      <c r="AK57" s="18">
        <v>0</v>
      </c>
      <c r="AL57" s="18">
        <v>0</v>
      </c>
      <c r="AM57" s="18">
        <v>0</v>
      </c>
      <c r="AN57" s="18">
        <v>0</v>
      </c>
      <c r="AO57" s="18">
        <v>0</v>
      </c>
      <c r="AP57" s="18">
        <v>0</v>
      </c>
      <c r="AQ57" s="18">
        <v>0</v>
      </c>
      <c r="AR57" s="18">
        <v>0</v>
      </c>
      <c r="AS57" s="18">
        <v>0</v>
      </c>
      <c r="AT57" s="18">
        <v>0</v>
      </c>
      <c r="AU57" s="18">
        <v>0</v>
      </c>
      <c r="AV57" s="18">
        <v>0</v>
      </c>
      <c r="AW57" s="18">
        <v>0</v>
      </c>
      <c r="AX57" s="18">
        <v>0</v>
      </c>
      <c r="AY57" s="18">
        <v>0</v>
      </c>
      <c r="AZ57" s="18">
        <v>0</v>
      </c>
      <c r="BA57" s="18">
        <v>0</v>
      </c>
      <c r="BB57" s="18">
        <v>0</v>
      </c>
      <c r="BC57" s="18">
        <v>0</v>
      </c>
      <c r="BD57" s="18">
        <v>0</v>
      </c>
      <c r="BE57" s="18">
        <v>0</v>
      </c>
      <c r="BF57" s="18">
        <v>0</v>
      </c>
      <c r="BG57" s="18">
        <v>0</v>
      </c>
      <c r="BH57" s="18">
        <v>0</v>
      </c>
      <c r="BI57" s="18">
        <v>0</v>
      </c>
      <c r="BJ57" s="18">
        <v>0</v>
      </c>
      <c r="BK57" s="18">
        <v>0</v>
      </c>
      <c r="BL57" s="18">
        <v>0</v>
      </c>
      <c r="BM57" s="18">
        <v>0</v>
      </c>
      <c r="BN57" s="18">
        <v>0</v>
      </c>
      <c r="BO57" s="18">
        <v>0</v>
      </c>
      <c r="BP57" s="18">
        <v>0</v>
      </c>
      <c r="BQ57" s="18">
        <v>0</v>
      </c>
      <c r="BR57" s="18">
        <v>0</v>
      </c>
      <c r="BS57" s="18">
        <v>0</v>
      </c>
      <c r="BT57" s="18">
        <v>0</v>
      </c>
      <c r="BU57" s="18">
        <v>0</v>
      </c>
      <c r="BV57" s="18">
        <v>0</v>
      </c>
      <c r="BW57" s="18">
        <v>0</v>
      </c>
      <c r="BX57" s="18">
        <v>0</v>
      </c>
      <c r="BY57" s="18">
        <v>0</v>
      </c>
      <c r="BZ57" s="18">
        <v>0</v>
      </c>
      <c r="CA57" s="18">
        <v>0</v>
      </c>
      <c r="CB57" s="18">
        <v>0</v>
      </c>
      <c r="CC57" s="18">
        <v>0</v>
      </c>
      <c r="CD57" s="18">
        <v>0</v>
      </c>
      <c r="CE57" s="18">
        <v>0</v>
      </c>
      <c r="CF57" s="18">
        <v>0</v>
      </c>
      <c r="CG57" s="18">
        <v>0</v>
      </c>
      <c r="CH57" s="18">
        <v>0</v>
      </c>
      <c r="CI57" s="18">
        <v>0</v>
      </c>
      <c r="CJ57" s="18">
        <v>0</v>
      </c>
      <c r="CK57" s="18">
        <v>0</v>
      </c>
      <c r="CL57" s="18">
        <v>0</v>
      </c>
      <c r="CM57" s="18">
        <v>0</v>
      </c>
      <c r="CN57" s="18">
        <v>0</v>
      </c>
      <c r="CO57" s="18">
        <v>0</v>
      </c>
      <c r="CP57" s="18">
        <v>0</v>
      </c>
      <c r="CQ57" s="18">
        <v>0</v>
      </c>
      <c r="CR57" s="18">
        <v>0</v>
      </c>
      <c r="CS57" s="18">
        <v>0</v>
      </c>
      <c r="CT57" s="18">
        <v>0</v>
      </c>
      <c r="CU57" s="18">
        <v>0</v>
      </c>
      <c r="CV57" s="18">
        <v>0</v>
      </c>
      <c r="CW57" s="18">
        <v>0</v>
      </c>
      <c r="CX57" s="18">
        <v>0</v>
      </c>
      <c r="CY57" s="18">
        <v>0</v>
      </c>
      <c r="CZ57" s="18">
        <v>0</v>
      </c>
      <c r="DA57" s="18">
        <v>0</v>
      </c>
      <c r="DB57" s="18">
        <v>0</v>
      </c>
      <c r="DC57" s="18">
        <v>0</v>
      </c>
      <c r="DD57" s="18">
        <v>1167122.4100000001</v>
      </c>
      <c r="DE57" s="18">
        <v>0</v>
      </c>
      <c r="DF57" s="18">
        <v>274498.22000000009</v>
      </c>
      <c r="DG57" s="18">
        <v>0</v>
      </c>
      <c r="DH57" s="18">
        <v>0</v>
      </c>
      <c r="DI57" s="18">
        <v>0</v>
      </c>
      <c r="DJ57" s="18">
        <v>0</v>
      </c>
      <c r="DK57" s="18">
        <v>0</v>
      </c>
      <c r="DL57" s="18">
        <v>0</v>
      </c>
      <c r="DM57" s="18">
        <v>0</v>
      </c>
      <c r="DN57" s="18">
        <v>0</v>
      </c>
      <c r="DO57" s="18">
        <v>0</v>
      </c>
      <c r="DP57" s="18">
        <v>0</v>
      </c>
      <c r="DQ57" s="18">
        <v>0</v>
      </c>
      <c r="DR57" s="18">
        <v>0</v>
      </c>
      <c r="DS57" s="18">
        <v>0</v>
      </c>
      <c r="DT57" s="18">
        <v>0</v>
      </c>
      <c r="DU57" s="18">
        <v>0</v>
      </c>
      <c r="DV57" s="18">
        <v>0</v>
      </c>
      <c r="DW57" s="18">
        <v>0</v>
      </c>
      <c r="DX57" s="18">
        <v>0</v>
      </c>
      <c r="DY57" s="18">
        <v>0</v>
      </c>
      <c r="DZ57" s="18">
        <v>0</v>
      </c>
      <c r="EA57" s="18">
        <v>0</v>
      </c>
      <c r="EB57" s="18">
        <v>0</v>
      </c>
      <c r="EC57" s="18">
        <v>0</v>
      </c>
      <c r="ED57" s="18">
        <v>0</v>
      </c>
      <c r="EE57" s="18">
        <v>0</v>
      </c>
      <c r="EF57" s="18">
        <v>0</v>
      </c>
      <c r="EG57" s="18">
        <v>0</v>
      </c>
      <c r="EH57" s="18">
        <v>0</v>
      </c>
      <c r="EI57" s="18">
        <v>0</v>
      </c>
      <c r="EJ57" s="18">
        <v>0</v>
      </c>
      <c r="EK57" s="18">
        <v>0</v>
      </c>
      <c r="EL57" s="18">
        <v>0</v>
      </c>
      <c r="EM57" s="18">
        <v>0</v>
      </c>
      <c r="EN57" s="18">
        <v>0</v>
      </c>
      <c r="EO57" s="18">
        <v>0</v>
      </c>
      <c r="EP57" s="18">
        <v>0</v>
      </c>
      <c r="EQ57" s="18">
        <v>0</v>
      </c>
      <c r="ER57" s="18">
        <v>0</v>
      </c>
      <c r="ES57" s="18">
        <v>0</v>
      </c>
      <c r="ET57" s="18">
        <v>0</v>
      </c>
      <c r="EU57" s="18">
        <v>0</v>
      </c>
      <c r="EV57" s="18">
        <v>0</v>
      </c>
      <c r="EW57" s="18">
        <v>0</v>
      </c>
      <c r="EX57" s="18">
        <v>0</v>
      </c>
      <c r="EY57" s="18">
        <v>0</v>
      </c>
      <c r="EZ57" s="18">
        <v>0</v>
      </c>
      <c r="FA57" s="18">
        <v>0</v>
      </c>
      <c r="FB57" s="18">
        <v>0</v>
      </c>
      <c r="FC57" s="18">
        <v>0</v>
      </c>
      <c r="FD57" s="18">
        <v>0</v>
      </c>
      <c r="FE57" s="18">
        <v>0</v>
      </c>
      <c r="FF57" s="18">
        <v>0</v>
      </c>
      <c r="FG57" s="18">
        <v>0</v>
      </c>
      <c r="FH57" s="18">
        <v>0</v>
      </c>
      <c r="FI57" s="18">
        <v>0</v>
      </c>
      <c r="FJ57" s="18">
        <v>0</v>
      </c>
      <c r="FK57" s="18">
        <v>0</v>
      </c>
      <c r="FL57" s="18">
        <v>0</v>
      </c>
      <c r="FM57" s="18">
        <v>0</v>
      </c>
      <c r="FN57" s="18">
        <v>0</v>
      </c>
      <c r="FO57" s="18">
        <v>0</v>
      </c>
      <c r="FP57" s="19">
        <v>0</v>
      </c>
      <c r="FQ57" s="19">
        <v>0</v>
      </c>
      <c r="FR57" s="18">
        <v>0</v>
      </c>
      <c r="FS57" s="18">
        <v>0</v>
      </c>
      <c r="FT57" s="18">
        <v>0</v>
      </c>
      <c r="FU57" s="18">
        <v>0</v>
      </c>
      <c r="FV57" s="19">
        <v>0</v>
      </c>
      <c r="FW57" s="19">
        <v>0</v>
      </c>
      <c r="FX57" s="18">
        <v>0</v>
      </c>
      <c r="FY57" s="18">
        <v>0</v>
      </c>
      <c r="FZ57" s="18">
        <v>0</v>
      </c>
      <c r="GA57" s="18">
        <v>0</v>
      </c>
      <c r="GB57" s="19">
        <v>0</v>
      </c>
      <c r="GC57" s="19">
        <v>0</v>
      </c>
      <c r="GD57" s="18">
        <v>0</v>
      </c>
      <c r="GE57" s="18">
        <v>0</v>
      </c>
      <c r="GF57" s="18">
        <v>0</v>
      </c>
      <c r="GG57" s="18">
        <v>0</v>
      </c>
      <c r="GH57" s="18">
        <v>0</v>
      </c>
      <c r="GI57" s="18">
        <v>0</v>
      </c>
      <c r="GJ57" s="18">
        <v>0</v>
      </c>
      <c r="GK57" s="18">
        <v>0</v>
      </c>
      <c r="GL57" s="18">
        <v>0</v>
      </c>
      <c r="GM57" s="18">
        <v>0</v>
      </c>
      <c r="GN57" s="18">
        <v>0</v>
      </c>
      <c r="GO57" s="18">
        <v>0</v>
      </c>
      <c r="GP57" s="18">
        <v>348378666.8399992</v>
      </c>
      <c r="GQ57" s="18">
        <v>0</v>
      </c>
      <c r="GR57" s="18">
        <v>0</v>
      </c>
      <c r="GS57" s="18">
        <v>0</v>
      </c>
      <c r="GT57" s="18">
        <v>0</v>
      </c>
      <c r="GU57" s="18">
        <v>0</v>
      </c>
      <c r="GV57" s="18">
        <v>0</v>
      </c>
      <c r="GW57" s="18">
        <v>0</v>
      </c>
      <c r="GX57" s="18">
        <v>0</v>
      </c>
      <c r="GY57" s="18">
        <v>0</v>
      </c>
      <c r="GZ57" s="18">
        <v>0</v>
      </c>
      <c r="HA57" s="18">
        <v>0</v>
      </c>
      <c r="HB57" s="19">
        <v>0</v>
      </c>
      <c r="HC57" s="19">
        <v>0</v>
      </c>
      <c r="HD57" s="18">
        <v>0</v>
      </c>
      <c r="HE57" s="18">
        <v>0</v>
      </c>
      <c r="HF57" s="18">
        <v>0</v>
      </c>
      <c r="HG57" s="18">
        <v>0</v>
      </c>
      <c r="HH57" s="19">
        <v>0</v>
      </c>
      <c r="HI57" s="19">
        <v>0</v>
      </c>
      <c r="HJ57" s="18">
        <v>0</v>
      </c>
      <c r="HK57" s="18">
        <v>0</v>
      </c>
      <c r="HL57" s="18">
        <v>0</v>
      </c>
      <c r="HM57" s="18">
        <v>0</v>
      </c>
      <c r="HN57" s="19">
        <v>0</v>
      </c>
      <c r="HO57" s="19">
        <v>0</v>
      </c>
      <c r="HP57" s="18">
        <v>0</v>
      </c>
      <c r="HQ57" s="18">
        <v>0</v>
      </c>
      <c r="HR57" s="18">
        <v>0</v>
      </c>
      <c r="HS57" s="18">
        <v>0</v>
      </c>
      <c r="HT57" s="18">
        <v>0</v>
      </c>
      <c r="HU57" s="18">
        <v>0</v>
      </c>
      <c r="HV57" s="18">
        <v>349820287.46999919</v>
      </c>
      <c r="HW57" s="18">
        <v>0</v>
      </c>
      <c r="HX57" s="19">
        <v>349820287.46999919</v>
      </c>
    </row>
    <row r="58" spans="1:232" ht="12.75" customHeight="1">
      <c r="A58" s="55" t="s">
        <v>251</v>
      </c>
      <c r="B58" s="17">
        <v>2008</v>
      </c>
      <c r="C58" s="56" t="s">
        <v>242</v>
      </c>
      <c r="D58" s="19">
        <v>0</v>
      </c>
      <c r="E58" s="19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8">
        <v>0</v>
      </c>
      <c r="L58" s="18">
        <v>0</v>
      </c>
      <c r="M58" s="18">
        <v>0</v>
      </c>
      <c r="N58" s="18">
        <v>0</v>
      </c>
      <c r="O58" s="18">
        <v>0</v>
      </c>
      <c r="P58" s="18">
        <v>0</v>
      </c>
      <c r="Q58" s="18">
        <v>0</v>
      </c>
      <c r="R58" s="18">
        <v>0</v>
      </c>
      <c r="S58" s="18">
        <v>0</v>
      </c>
      <c r="T58" s="18">
        <v>0</v>
      </c>
      <c r="U58" s="18">
        <v>0</v>
      </c>
      <c r="V58" s="18">
        <v>0</v>
      </c>
      <c r="W58" s="18">
        <v>0</v>
      </c>
      <c r="X58" s="18">
        <v>0</v>
      </c>
      <c r="Y58" s="18">
        <v>0</v>
      </c>
      <c r="Z58" s="18">
        <v>0</v>
      </c>
      <c r="AA58" s="18">
        <v>0</v>
      </c>
      <c r="AB58" s="18">
        <v>0</v>
      </c>
      <c r="AC58" s="18">
        <v>0</v>
      </c>
      <c r="AD58" s="18">
        <v>0</v>
      </c>
      <c r="AE58" s="18">
        <v>0</v>
      </c>
      <c r="AF58" s="18">
        <v>0</v>
      </c>
      <c r="AG58" s="18">
        <v>0</v>
      </c>
      <c r="AH58" s="18">
        <v>0</v>
      </c>
      <c r="AI58" s="18">
        <v>0</v>
      </c>
      <c r="AJ58" s="18">
        <v>0</v>
      </c>
      <c r="AK58" s="18">
        <v>0</v>
      </c>
      <c r="AL58" s="18">
        <v>0</v>
      </c>
      <c r="AM58" s="18">
        <v>0</v>
      </c>
      <c r="AN58" s="18">
        <v>0</v>
      </c>
      <c r="AO58" s="18">
        <v>0</v>
      </c>
      <c r="AP58" s="18">
        <v>0</v>
      </c>
      <c r="AQ58" s="18">
        <v>0</v>
      </c>
      <c r="AR58" s="18">
        <v>0</v>
      </c>
      <c r="AS58" s="18">
        <v>0</v>
      </c>
      <c r="AT58" s="18">
        <v>0</v>
      </c>
      <c r="AU58" s="18">
        <v>0</v>
      </c>
      <c r="AV58" s="18">
        <v>0</v>
      </c>
      <c r="AW58" s="18">
        <v>0</v>
      </c>
      <c r="AX58" s="18">
        <v>0</v>
      </c>
      <c r="AY58" s="18">
        <v>0</v>
      </c>
      <c r="AZ58" s="18">
        <v>0</v>
      </c>
      <c r="BA58" s="18">
        <v>0</v>
      </c>
      <c r="BB58" s="18">
        <v>0</v>
      </c>
      <c r="BC58" s="18">
        <v>0</v>
      </c>
      <c r="BD58" s="18">
        <v>0</v>
      </c>
      <c r="BE58" s="18">
        <v>0</v>
      </c>
      <c r="BF58" s="18">
        <v>0</v>
      </c>
      <c r="BG58" s="18">
        <v>0</v>
      </c>
      <c r="BH58" s="18">
        <v>0</v>
      </c>
      <c r="BI58" s="18">
        <v>0</v>
      </c>
      <c r="BJ58" s="18">
        <v>0</v>
      </c>
      <c r="BK58" s="18">
        <v>0</v>
      </c>
      <c r="BL58" s="18">
        <v>0</v>
      </c>
      <c r="BM58" s="18">
        <v>0</v>
      </c>
      <c r="BN58" s="18">
        <v>0</v>
      </c>
      <c r="BO58" s="18">
        <v>0</v>
      </c>
      <c r="BP58" s="18">
        <v>0</v>
      </c>
      <c r="BQ58" s="18">
        <v>0</v>
      </c>
      <c r="BR58" s="18">
        <v>0</v>
      </c>
      <c r="BS58" s="18">
        <v>0</v>
      </c>
      <c r="BT58" s="18">
        <v>0</v>
      </c>
      <c r="BU58" s="18">
        <v>0</v>
      </c>
      <c r="BV58" s="18">
        <v>0</v>
      </c>
      <c r="BW58" s="18">
        <v>0</v>
      </c>
      <c r="BX58" s="18">
        <v>0</v>
      </c>
      <c r="BY58" s="18">
        <v>0</v>
      </c>
      <c r="BZ58" s="18">
        <v>0</v>
      </c>
      <c r="CA58" s="18">
        <v>0</v>
      </c>
      <c r="CB58" s="18">
        <v>0</v>
      </c>
      <c r="CC58" s="18">
        <v>0</v>
      </c>
      <c r="CD58" s="18">
        <v>0</v>
      </c>
      <c r="CE58" s="18">
        <v>0</v>
      </c>
      <c r="CF58" s="18">
        <v>0</v>
      </c>
      <c r="CG58" s="18">
        <v>0</v>
      </c>
      <c r="CH58" s="18">
        <v>0</v>
      </c>
      <c r="CI58" s="18">
        <v>0</v>
      </c>
      <c r="CJ58" s="18">
        <v>0</v>
      </c>
      <c r="CK58" s="18">
        <v>0</v>
      </c>
      <c r="CL58" s="18">
        <v>0</v>
      </c>
      <c r="CM58" s="18">
        <v>0</v>
      </c>
      <c r="CN58" s="18">
        <v>0</v>
      </c>
      <c r="CO58" s="18">
        <v>0</v>
      </c>
      <c r="CP58" s="18">
        <v>0</v>
      </c>
      <c r="CQ58" s="18">
        <v>0</v>
      </c>
      <c r="CR58" s="18">
        <v>0</v>
      </c>
      <c r="CS58" s="18">
        <v>0</v>
      </c>
      <c r="CT58" s="18">
        <v>0</v>
      </c>
      <c r="CU58" s="18">
        <v>0</v>
      </c>
      <c r="CV58" s="18">
        <v>0</v>
      </c>
      <c r="CW58" s="18">
        <v>0</v>
      </c>
      <c r="CX58" s="18">
        <v>0</v>
      </c>
      <c r="CY58" s="18">
        <v>0</v>
      </c>
      <c r="CZ58" s="18">
        <v>0</v>
      </c>
      <c r="DA58" s="18">
        <v>0</v>
      </c>
      <c r="DB58" s="18">
        <v>0</v>
      </c>
      <c r="DC58" s="18">
        <v>0</v>
      </c>
      <c r="DD58" s="18">
        <v>0</v>
      </c>
      <c r="DE58" s="18">
        <v>0</v>
      </c>
      <c r="DF58" s="18">
        <v>0</v>
      </c>
      <c r="DG58" s="18">
        <v>0</v>
      </c>
      <c r="DH58" s="18">
        <v>0</v>
      </c>
      <c r="DI58" s="18">
        <v>0</v>
      </c>
      <c r="DJ58" s="18">
        <v>0</v>
      </c>
      <c r="DK58" s="18">
        <v>0</v>
      </c>
      <c r="DL58" s="18">
        <v>0</v>
      </c>
      <c r="DM58" s="18">
        <v>0</v>
      </c>
      <c r="DN58" s="18">
        <v>0</v>
      </c>
      <c r="DO58" s="18">
        <v>0</v>
      </c>
      <c r="DP58" s="18">
        <v>0</v>
      </c>
      <c r="DQ58" s="18">
        <v>0</v>
      </c>
      <c r="DR58" s="18">
        <v>0</v>
      </c>
      <c r="DS58" s="18">
        <v>0</v>
      </c>
      <c r="DT58" s="18">
        <v>0</v>
      </c>
      <c r="DU58" s="18">
        <v>0</v>
      </c>
      <c r="DV58" s="18">
        <v>0</v>
      </c>
      <c r="DW58" s="18">
        <v>0</v>
      </c>
      <c r="DX58" s="18">
        <v>0</v>
      </c>
      <c r="DY58" s="18">
        <v>0</v>
      </c>
      <c r="DZ58" s="18">
        <v>0</v>
      </c>
      <c r="EA58" s="18">
        <v>0</v>
      </c>
      <c r="EB58" s="18">
        <v>0</v>
      </c>
      <c r="EC58" s="18">
        <v>0</v>
      </c>
      <c r="ED58" s="18">
        <v>0</v>
      </c>
      <c r="EE58" s="18">
        <v>0</v>
      </c>
      <c r="EF58" s="18">
        <v>0</v>
      </c>
      <c r="EG58" s="18">
        <v>0</v>
      </c>
      <c r="EH58" s="18">
        <v>0</v>
      </c>
      <c r="EI58" s="18">
        <v>0</v>
      </c>
      <c r="EJ58" s="18">
        <v>0</v>
      </c>
      <c r="EK58" s="18">
        <v>0</v>
      </c>
      <c r="EL58" s="18">
        <v>0</v>
      </c>
      <c r="EM58" s="18">
        <v>0</v>
      </c>
      <c r="EN58" s="18">
        <v>0</v>
      </c>
      <c r="EO58" s="18">
        <v>0</v>
      </c>
      <c r="EP58" s="18">
        <v>0</v>
      </c>
      <c r="EQ58" s="18">
        <v>0</v>
      </c>
      <c r="ER58" s="18">
        <v>0</v>
      </c>
      <c r="ES58" s="18">
        <v>0</v>
      </c>
      <c r="ET58" s="18">
        <v>0</v>
      </c>
      <c r="EU58" s="18">
        <v>0</v>
      </c>
      <c r="EV58" s="18">
        <v>0</v>
      </c>
      <c r="EW58" s="18">
        <v>0</v>
      </c>
      <c r="EX58" s="18">
        <v>0</v>
      </c>
      <c r="EY58" s="18">
        <v>0</v>
      </c>
      <c r="EZ58" s="18">
        <v>0</v>
      </c>
      <c r="FA58" s="18">
        <v>0</v>
      </c>
      <c r="FB58" s="18">
        <v>0</v>
      </c>
      <c r="FC58" s="18">
        <v>0</v>
      </c>
      <c r="FD58" s="18">
        <v>0</v>
      </c>
      <c r="FE58" s="18">
        <v>0</v>
      </c>
      <c r="FF58" s="18">
        <v>0</v>
      </c>
      <c r="FG58" s="18">
        <v>0</v>
      </c>
      <c r="FH58" s="18">
        <v>0</v>
      </c>
      <c r="FI58" s="18">
        <v>0</v>
      </c>
      <c r="FJ58" s="18">
        <v>0</v>
      </c>
      <c r="FK58" s="18">
        <v>0</v>
      </c>
      <c r="FL58" s="18">
        <v>0</v>
      </c>
      <c r="FM58" s="18">
        <v>0</v>
      </c>
      <c r="FN58" s="18">
        <v>0</v>
      </c>
      <c r="FO58" s="18">
        <v>0</v>
      </c>
      <c r="FP58" s="19">
        <v>0</v>
      </c>
      <c r="FQ58" s="19">
        <v>0</v>
      </c>
      <c r="FR58" s="18">
        <v>0</v>
      </c>
      <c r="FS58" s="18">
        <v>0</v>
      </c>
      <c r="FT58" s="18">
        <v>0</v>
      </c>
      <c r="FU58" s="18">
        <v>0</v>
      </c>
      <c r="FV58" s="19">
        <v>0</v>
      </c>
      <c r="FW58" s="19">
        <v>0</v>
      </c>
      <c r="FX58" s="18">
        <v>0</v>
      </c>
      <c r="FY58" s="18">
        <v>0</v>
      </c>
      <c r="FZ58" s="18">
        <v>0</v>
      </c>
      <c r="GA58" s="18">
        <v>0</v>
      </c>
      <c r="GB58" s="19">
        <v>0</v>
      </c>
      <c r="GC58" s="19">
        <v>0</v>
      </c>
      <c r="GD58" s="18">
        <v>0</v>
      </c>
      <c r="GE58" s="18">
        <v>0</v>
      </c>
      <c r="GF58" s="18">
        <v>0</v>
      </c>
      <c r="GG58" s="18">
        <v>0</v>
      </c>
      <c r="GH58" s="18">
        <v>0</v>
      </c>
      <c r="GI58" s="18">
        <v>0</v>
      </c>
      <c r="GJ58" s="18">
        <v>0</v>
      </c>
      <c r="GK58" s="18">
        <v>0</v>
      </c>
      <c r="GL58" s="18">
        <v>0</v>
      </c>
      <c r="GM58" s="18">
        <v>0</v>
      </c>
      <c r="GN58" s="18">
        <v>0</v>
      </c>
      <c r="GO58" s="18">
        <v>0</v>
      </c>
      <c r="GP58" s="18">
        <v>206230088.91</v>
      </c>
      <c r="GQ58" s="18">
        <v>0</v>
      </c>
      <c r="GR58" s="18">
        <v>0</v>
      </c>
      <c r="GS58" s="18">
        <v>0</v>
      </c>
      <c r="GT58" s="18">
        <v>0</v>
      </c>
      <c r="GU58" s="18">
        <v>0</v>
      </c>
      <c r="GV58" s="18">
        <v>0</v>
      </c>
      <c r="GW58" s="18">
        <v>0</v>
      </c>
      <c r="GX58" s="18">
        <v>0</v>
      </c>
      <c r="GY58" s="18">
        <v>0</v>
      </c>
      <c r="GZ58" s="18">
        <v>0</v>
      </c>
      <c r="HA58" s="18">
        <v>0</v>
      </c>
      <c r="HB58" s="19">
        <v>0</v>
      </c>
      <c r="HC58" s="19">
        <v>0</v>
      </c>
      <c r="HD58" s="18">
        <v>0</v>
      </c>
      <c r="HE58" s="18">
        <v>0</v>
      </c>
      <c r="HF58" s="18">
        <v>0</v>
      </c>
      <c r="HG58" s="18">
        <v>0</v>
      </c>
      <c r="HH58" s="19">
        <v>0</v>
      </c>
      <c r="HI58" s="19">
        <v>0</v>
      </c>
      <c r="HJ58" s="18">
        <v>0</v>
      </c>
      <c r="HK58" s="18">
        <v>0</v>
      </c>
      <c r="HL58" s="18">
        <v>0</v>
      </c>
      <c r="HM58" s="18">
        <v>0</v>
      </c>
      <c r="HN58" s="19">
        <v>0</v>
      </c>
      <c r="HO58" s="19">
        <v>0</v>
      </c>
      <c r="HP58" s="18">
        <v>0</v>
      </c>
      <c r="HQ58" s="18">
        <v>0</v>
      </c>
      <c r="HR58" s="18">
        <v>0</v>
      </c>
      <c r="HS58" s="18">
        <v>0</v>
      </c>
      <c r="HT58" s="18">
        <v>0</v>
      </c>
      <c r="HU58" s="18">
        <v>0</v>
      </c>
      <c r="HV58" s="18">
        <v>206230088.91</v>
      </c>
      <c r="HW58" s="18">
        <v>0</v>
      </c>
      <c r="HX58" s="19">
        <v>206230088.91</v>
      </c>
    </row>
    <row r="59" spans="1:232" ht="12.75" customHeight="1">
      <c r="A59" s="55" t="s">
        <v>253</v>
      </c>
      <c r="B59" s="17">
        <v>3001</v>
      </c>
      <c r="C59" s="56" t="s">
        <v>247</v>
      </c>
      <c r="D59" s="19">
        <v>0</v>
      </c>
      <c r="E59" s="19">
        <v>0</v>
      </c>
      <c r="F59" s="18">
        <v>0</v>
      </c>
      <c r="G59" s="18">
        <v>0</v>
      </c>
      <c r="H59" s="18">
        <v>0</v>
      </c>
      <c r="I59" s="18">
        <v>0</v>
      </c>
      <c r="J59" s="18">
        <v>0</v>
      </c>
      <c r="K59" s="18">
        <v>0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  <c r="R59" s="18">
        <v>0</v>
      </c>
      <c r="S59" s="18">
        <v>0</v>
      </c>
      <c r="T59" s="18">
        <v>0</v>
      </c>
      <c r="U59" s="18">
        <v>0</v>
      </c>
      <c r="V59" s="18">
        <v>0</v>
      </c>
      <c r="W59" s="18">
        <v>0</v>
      </c>
      <c r="X59" s="18">
        <v>0</v>
      </c>
      <c r="Y59" s="18">
        <v>0</v>
      </c>
      <c r="Z59" s="18">
        <v>0</v>
      </c>
      <c r="AA59" s="18">
        <v>0</v>
      </c>
      <c r="AB59" s="18">
        <v>0</v>
      </c>
      <c r="AC59" s="18">
        <v>0</v>
      </c>
      <c r="AD59" s="18">
        <v>0</v>
      </c>
      <c r="AE59" s="18">
        <v>0</v>
      </c>
      <c r="AF59" s="18">
        <v>0</v>
      </c>
      <c r="AG59" s="18">
        <v>0</v>
      </c>
      <c r="AH59" s="18">
        <v>0</v>
      </c>
      <c r="AI59" s="18">
        <v>0</v>
      </c>
      <c r="AJ59" s="18">
        <v>0</v>
      </c>
      <c r="AK59" s="18">
        <v>0</v>
      </c>
      <c r="AL59" s="18">
        <v>0</v>
      </c>
      <c r="AM59" s="18">
        <v>0</v>
      </c>
      <c r="AN59" s="18">
        <v>0</v>
      </c>
      <c r="AO59" s="18">
        <v>0</v>
      </c>
      <c r="AP59" s="18">
        <v>0</v>
      </c>
      <c r="AQ59" s="18">
        <v>0</v>
      </c>
      <c r="AR59" s="18">
        <v>0</v>
      </c>
      <c r="AS59" s="18">
        <v>0</v>
      </c>
      <c r="AT59" s="18">
        <v>0</v>
      </c>
      <c r="AU59" s="18">
        <v>0</v>
      </c>
      <c r="AV59" s="18">
        <v>0</v>
      </c>
      <c r="AW59" s="18">
        <v>0</v>
      </c>
      <c r="AX59" s="18">
        <v>0</v>
      </c>
      <c r="AY59" s="18">
        <v>0</v>
      </c>
      <c r="AZ59" s="18">
        <v>0</v>
      </c>
      <c r="BA59" s="18">
        <v>0</v>
      </c>
      <c r="BB59" s="18">
        <v>0</v>
      </c>
      <c r="BC59" s="18">
        <v>0</v>
      </c>
      <c r="BD59" s="18">
        <v>0</v>
      </c>
      <c r="BE59" s="18">
        <v>0</v>
      </c>
      <c r="BF59" s="18">
        <v>0</v>
      </c>
      <c r="BG59" s="18">
        <v>0</v>
      </c>
      <c r="BH59" s="18">
        <v>0</v>
      </c>
      <c r="BI59" s="18">
        <v>0</v>
      </c>
      <c r="BJ59" s="18">
        <v>0</v>
      </c>
      <c r="BK59" s="18">
        <v>0</v>
      </c>
      <c r="BL59" s="18">
        <v>0</v>
      </c>
      <c r="BM59" s="18">
        <v>0</v>
      </c>
      <c r="BN59" s="18">
        <v>0</v>
      </c>
      <c r="BO59" s="18">
        <v>0</v>
      </c>
      <c r="BP59" s="18">
        <v>0</v>
      </c>
      <c r="BQ59" s="18">
        <v>0</v>
      </c>
      <c r="BR59" s="18">
        <v>0</v>
      </c>
      <c r="BS59" s="18">
        <v>0</v>
      </c>
      <c r="BT59" s="18">
        <v>0</v>
      </c>
      <c r="BU59" s="18">
        <v>0</v>
      </c>
      <c r="BV59" s="18">
        <v>0</v>
      </c>
      <c r="BW59" s="18">
        <v>0</v>
      </c>
      <c r="BX59" s="18">
        <v>0</v>
      </c>
      <c r="BY59" s="18">
        <v>0</v>
      </c>
      <c r="BZ59" s="18">
        <v>0</v>
      </c>
      <c r="CA59" s="18">
        <v>0</v>
      </c>
      <c r="CB59" s="18">
        <v>0</v>
      </c>
      <c r="CC59" s="18">
        <v>0</v>
      </c>
      <c r="CD59" s="18">
        <v>0</v>
      </c>
      <c r="CE59" s="18">
        <v>0</v>
      </c>
      <c r="CF59" s="18">
        <v>0</v>
      </c>
      <c r="CG59" s="18">
        <v>0</v>
      </c>
      <c r="CH59" s="18">
        <v>0</v>
      </c>
      <c r="CI59" s="18">
        <v>0</v>
      </c>
      <c r="CJ59" s="18">
        <v>0</v>
      </c>
      <c r="CK59" s="18">
        <v>0</v>
      </c>
      <c r="CL59" s="18">
        <v>0</v>
      </c>
      <c r="CM59" s="18">
        <v>0</v>
      </c>
      <c r="CN59" s="18">
        <v>0</v>
      </c>
      <c r="CO59" s="18">
        <v>0</v>
      </c>
      <c r="CP59" s="18">
        <v>0</v>
      </c>
      <c r="CQ59" s="18">
        <v>0</v>
      </c>
      <c r="CR59" s="18">
        <v>0</v>
      </c>
      <c r="CS59" s="18">
        <v>0</v>
      </c>
      <c r="CT59" s="18">
        <v>0</v>
      </c>
      <c r="CU59" s="18">
        <v>0</v>
      </c>
      <c r="CV59" s="18">
        <v>0</v>
      </c>
      <c r="CW59" s="18">
        <v>0</v>
      </c>
      <c r="CX59" s="18">
        <v>0</v>
      </c>
      <c r="CY59" s="18">
        <v>0</v>
      </c>
      <c r="CZ59" s="18">
        <v>0</v>
      </c>
      <c r="DA59" s="18">
        <v>0</v>
      </c>
      <c r="DB59" s="18">
        <v>0</v>
      </c>
      <c r="DC59" s="18">
        <v>0</v>
      </c>
      <c r="DD59" s="18">
        <v>0</v>
      </c>
      <c r="DE59" s="18">
        <v>0</v>
      </c>
      <c r="DF59" s="18">
        <v>0</v>
      </c>
      <c r="DG59" s="18">
        <v>0</v>
      </c>
      <c r="DH59" s="18">
        <v>0</v>
      </c>
      <c r="DI59" s="18">
        <v>0</v>
      </c>
      <c r="DJ59" s="18">
        <v>0</v>
      </c>
      <c r="DK59" s="18">
        <v>0</v>
      </c>
      <c r="DL59" s="18">
        <v>0</v>
      </c>
      <c r="DM59" s="18">
        <v>0</v>
      </c>
      <c r="DN59" s="18">
        <v>0</v>
      </c>
      <c r="DO59" s="18">
        <v>0</v>
      </c>
      <c r="DP59" s="18">
        <v>0</v>
      </c>
      <c r="DQ59" s="18">
        <v>0</v>
      </c>
      <c r="DR59" s="18">
        <v>0</v>
      </c>
      <c r="DS59" s="18">
        <v>0</v>
      </c>
      <c r="DT59" s="18">
        <v>0</v>
      </c>
      <c r="DU59" s="18">
        <v>0</v>
      </c>
      <c r="DV59" s="18">
        <v>0</v>
      </c>
      <c r="DW59" s="18">
        <v>0</v>
      </c>
      <c r="DX59" s="18">
        <v>0</v>
      </c>
      <c r="DY59" s="18">
        <v>0</v>
      </c>
      <c r="DZ59" s="18">
        <v>0</v>
      </c>
      <c r="EA59" s="18">
        <v>0</v>
      </c>
      <c r="EB59" s="18">
        <v>0</v>
      </c>
      <c r="EC59" s="18">
        <v>0</v>
      </c>
      <c r="ED59" s="18">
        <v>0</v>
      </c>
      <c r="EE59" s="18">
        <v>0</v>
      </c>
      <c r="EF59" s="18">
        <v>0</v>
      </c>
      <c r="EG59" s="18">
        <v>0</v>
      </c>
      <c r="EH59" s="18">
        <v>0</v>
      </c>
      <c r="EI59" s="18">
        <v>0</v>
      </c>
      <c r="EJ59" s="18">
        <v>0</v>
      </c>
      <c r="EK59" s="18">
        <v>0</v>
      </c>
      <c r="EL59" s="18">
        <v>0</v>
      </c>
      <c r="EM59" s="18">
        <v>0</v>
      </c>
      <c r="EN59" s="18">
        <v>0</v>
      </c>
      <c r="EO59" s="18">
        <v>0</v>
      </c>
      <c r="EP59" s="18">
        <v>0</v>
      </c>
      <c r="EQ59" s="18">
        <v>0</v>
      </c>
      <c r="ER59" s="18">
        <v>0</v>
      </c>
      <c r="ES59" s="18">
        <v>0</v>
      </c>
      <c r="ET59" s="18">
        <v>0</v>
      </c>
      <c r="EU59" s="18">
        <v>0</v>
      </c>
      <c r="EV59" s="18">
        <v>0</v>
      </c>
      <c r="EW59" s="18">
        <v>0</v>
      </c>
      <c r="EX59" s="18">
        <v>0</v>
      </c>
      <c r="EY59" s="18">
        <v>0</v>
      </c>
      <c r="EZ59" s="18">
        <v>0</v>
      </c>
      <c r="FA59" s="18">
        <v>0</v>
      </c>
      <c r="FB59" s="18">
        <v>0</v>
      </c>
      <c r="FC59" s="18">
        <v>0</v>
      </c>
      <c r="FD59" s="18">
        <v>0</v>
      </c>
      <c r="FE59" s="18">
        <v>0</v>
      </c>
      <c r="FF59" s="18">
        <v>0</v>
      </c>
      <c r="FG59" s="18">
        <v>0</v>
      </c>
      <c r="FH59" s="18">
        <v>0</v>
      </c>
      <c r="FI59" s="18">
        <v>0</v>
      </c>
      <c r="FJ59" s="18">
        <v>0</v>
      </c>
      <c r="FK59" s="18">
        <v>0</v>
      </c>
      <c r="FL59" s="18">
        <v>0</v>
      </c>
      <c r="FM59" s="18">
        <v>0</v>
      </c>
      <c r="FN59" s="18">
        <v>0</v>
      </c>
      <c r="FO59" s="18">
        <v>0</v>
      </c>
      <c r="FP59" s="19">
        <v>174336363.53559998</v>
      </c>
      <c r="FQ59" s="19">
        <v>0</v>
      </c>
      <c r="FR59" s="18">
        <v>0</v>
      </c>
      <c r="FS59" s="18">
        <v>0</v>
      </c>
      <c r="FT59" s="18">
        <v>0</v>
      </c>
      <c r="FU59" s="18">
        <v>0</v>
      </c>
      <c r="FV59" s="19">
        <v>0</v>
      </c>
      <c r="FW59" s="19">
        <v>0</v>
      </c>
      <c r="FX59" s="18">
        <v>0</v>
      </c>
      <c r="FY59" s="18">
        <v>0</v>
      </c>
      <c r="FZ59" s="18">
        <v>0</v>
      </c>
      <c r="GA59" s="18">
        <v>0</v>
      </c>
      <c r="GB59" s="19">
        <v>174336363.53559998</v>
      </c>
      <c r="GC59" s="19">
        <v>0</v>
      </c>
      <c r="GD59" s="18">
        <v>0</v>
      </c>
      <c r="GE59" s="18">
        <v>0</v>
      </c>
      <c r="GF59" s="18">
        <v>174336363.53559998</v>
      </c>
      <c r="GG59" s="18">
        <v>0</v>
      </c>
      <c r="GH59" s="18">
        <v>0</v>
      </c>
      <c r="GI59" s="18">
        <v>0</v>
      </c>
      <c r="GJ59" s="18">
        <v>0</v>
      </c>
      <c r="GK59" s="18">
        <v>0</v>
      </c>
      <c r="GL59" s="18">
        <v>0</v>
      </c>
      <c r="GM59" s="18">
        <v>0</v>
      </c>
      <c r="GN59" s="18">
        <v>9.9999999999999995E-8</v>
      </c>
      <c r="GO59" s="18">
        <v>0</v>
      </c>
      <c r="GP59" s="18">
        <v>17602137309.279499</v>
      </c>
      <c r="GQ59" s="18">
        <v>0</v>
      </c>
      <c r="GR59" s="18">
        <v>0</v>
      </c>
      <c r="GS59" s="18">
        <v>0</v>
      </c>
      <c r="GT59" s="18">
        <v>0</v>
      </c>
      <c r="GU59" s="18">
        <v>0</v>
      </c>
      <c r="GV59" s="18">
        <v>0</v>
      </c>
      <c r="GW59" s="18">
        <v>0</v>
      </c>
      <c r="GX59" s="18">
        <v>0</v>
      </c>
      <c r="GY59" s="18">
        <v>0</v>
      </c>
      <c r="GZ59" s="18">
        <v>0</v>
      </c>
      <c r="HA59" s="18">
        <v>0</v>
      </c>
      <c r="HB59" s="19">
        <v>0</v>
      </c>
      <c r="HC59" s="19">
        <v>0</v>
      </c>
      <c r="HD59" s="18">
        <v>0</v>
      </c>
      <c r="HE59" s="18">
        <v>0</v>
      </c>
      <c r="HF59" s="18">
        <v>0</v>
      </c>
      <c r="HG59" s="18">
        <v>0</v>
      </c>
      <c r="HH59" s="19">
        <v>0</v>
      </c>
      <c r="HI59" s="19">
        <v>0</v>
      </c>
      <c r="HJ59" s="18">
        <v>0</v>
      </c>
      <c r="HK59" s="18">
        <v>0</v>
      </c>
      <c r="HL59" s="18">
        <v>0</v>
      </c>
      <c r="HM59" s="18">
        <v>0</v>
      </c>
      <c r="HN59" s="19">
        <v>0</v>
      </c>
      <c r="HO59" s="19">
        <v>0</v>
      </c>
      <c r="HP59" s="18">
        <v>0</v>
      </c>
      <c r="HQ59" s="18">
        <v>0</v>
      </c>
      <c r="HR59" s="18">
        <v>0</v>
      </c>
      <c r="HS59" s="18">
        <v>0</v>
      </c>
      <c r="HT59" s="18">
        <v>0</v>
      </c>
      <c r="HU59" s="18">
        <v>0</v>
      </c>
      <c r="HV59" s="18">
        <v>17776473672.815098</v>
      </c>
      <c r="HW59" s="18">
        <v>0</v>
      </c>
      <c r="HX59" s="19">
        <v>17776473672.815098</v>
      </c>
    </row>
    <row r="60" spans="1:232" ht="12.75" customHeight="1">
      <c r="A60" s="55" t="s">
        <v>255</v>
      </c>
      <c r="B60" s="17">
        <v>3002</v>
      </c>
      <c r="C60" s="56" t="s">
        <v>247</v>
      </c>
      <c r="D60" s="19">
        <v>0</v>
      </c>
      <c r="E60" s="19">
        <v>0</v>
      </c>
      <c r="F60" s="18">
        <v>0</v>
      </c>
      <c r="G60" s="18">
        <v>0</v>
      </c>
      <c r="H60" s="18">
        <v>0</v>
      </c>
      <c r="I60" s="18">
        <v>0</v>
      </c>
      <c r="J60" s="18">
        <v>0</v>
      </c>
      <c r="K60" s="18">
        <v>0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  <c r="R60" s="18">
        <v>0</v>
      </c>
      <c r="S60" s="18">
        <v>0</v>
      </c>
      <c r="T60" s="18">
        <v>0</v>
      </c>
      <c r="U60" s="18">
        <v>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  <c r="DA60" s="18">
        <v>0</v>
      </c>
      <c r="DB60" s="18">
        <v>0</v>
      </c>
      <c r="DC60" s="18">
        <v>0</v>
      </c>
      <c r="DD60" s="18">
        <v>1939060.27</v>
      </c>
      <c r="DE60" s="18">
        <v>0</v>
      </c>
      <c r="DF60" s="18">
        <v>0</v>
      </c>
      <c r="DG60" s="18">
        <v>0</v>
      </c>
      <c r="DH60" s="18">
        <v>0</v>
      </c>
      <c r="DI60" s="18">
        <v>0</v>
      </c>
      <c r="DJ60" s="18">
        <v>0</v>
      </c>
      <c r="DK60" s="18">
        <v>0</v>
      </c>
      <c r="DL60" s="18">
        <v>0</v>
      </c>
      <c r="DM60" s="18">
        <v>0</v>
      </c>
      <c r="DN60" s="18">
        <v>0</v>
      </c>
      <c r="DO60" s="18">
        <v>0</v>
      </c>
      <c r="DP60" s="18">
        <v>0</v>
      </c>
      <c r="DQ60" s="18">
        <v>0</v>
      </c>
      <c r="DR60" s="18">
        <v>0</v>
      </c>
      <c r="DS60" s="18">
        <v>0</v>
      </c>
      <c r="DT60" s="18">
        <v>0</v>
      </c>
      <c r="DU60" s="18">
        <v>0</v>
      </c>
      <c r="DV60" s="18">
        <v>0</v>
      </c>
      <c r="DW60" s="18">
        <v>0</v>
      </c>
      <c r="DX60" s="18">
        <v>0</v>
      </c>
      <c r="DY60" s="18">
        <v>0</v>
      </c>
      <c r="DZ60" s="18">
        <v>0</v>
      </c>
      <c r="EA60" s="18">
        <v>0</v>
      </c>
      <c r="EB60" s="18">
        <v>0</v>
      </c>
      <c r="EC60" s="18">
        <v>0</v>
      </c>
      <c r="ED60" s="18">
        <v>0</v>
      </c>
      <c r="EE60" s="18">
        <v>0</v>
      </c>
      <c r="EF60" s="18">
        <v>0</v>
      </c>
      <c r="EG60" s="18">
        <v>0</v>
      </c>
      <c r="EH60" s="18">
        <v>0</v>
      </c>
      <c r="EI60" s="18">
        <v>0</v>
      </c>
      <c r="EJ60" s="18">
        <v>0</v>
      </c>
      <c r="EK60" s="18">
        <v>0</v>
      </c>
      <c r="EL60" s="18">
        <v>0</v>
      </c>
      <c r="EM60" s="18">
        <v>0</v>
      </c>
      <c r="EN60" s="18">
        <v>0</v>
      </c>
      <c r="EO60" s="18">
        <v>0</v>
      </c>
      <c r="EP60" s="18">
        <v>0</v>
      </c>
      <c r="EQ60" s="18">
        <v>0</v>
      </c>
      <c r="ER60" s="18">
        <v>0</v>
      </c>
      <c r="ES60" s="18">
        <v>0</v>
      </c>
      <c r="ET60" s="18">
        <v>0</v>
      </c>
      <c r="EU60" s="18">
        <v>0</v>
      </c>
      <c r="EV60" s="18">
        <v>0</v>
      </c>
      <c r="EW60" s="18">
        <v>0</v>
      </c>
      <c r="EX60" s="18">
        <v>0</v>
      </c>
      <c r="EY60" s="18">
        <v>0</v>
      </c>
      <c r="EZ60" s="18">
        <v>0</v>
      </c>
      <c r="FA60" s="18">
        <v>0</v>
      </c>
      <c r="FB60" s="18">
        <v>0</v>
      </c>
      <c r="FC60" s="18">
        <v>0</v>
      </c>
      <c r="FD60" s="18">
        <v>0</v>
      </c>
      <c r="FE60" s="18">
        <v>0</v>
      </c>
      <c r="FF60" s="18">
        <v>0</v>
      </c>
      <c r="FG60" s="18">
        <v>0</v>
      </c>
      <c r="FH60" s="18">
        <v>0</v>
      </c>
      <c r="FI60" s="18">
        <v>0</v>
      </c>
      <c r="FJ60" s="18">
        <v>0</v>
      </c>
      <c r="FK60" s="18">
        <v>0</v>
      </c>
      <c r="FL60" s="18">
        <v>0</v>
      </c>
      <c r="FM60" s="18">
        <v>0</v>
      </c>
      <c r="FN60" s="18">
        <v>0</v>
      </c>
      <c r="FO60" s="18">
        <v>0</v>
      </c>
      <c r="FP60" s="19">
        <v>0</v>
      </c>
      <c r="FQ60" s="19">
        <v>0</v>
      </c>
      <c r="FR60" s="18">
        <v>0</v>
      </c>
      <c r="FS60" s="18">
        <v>0</v>
      </c>
      <c r="FT60" s="18">
        <v>0</v>
      </c>
      <c r="FU60" s="18">
        <v>0</v>
      </c>
      <c r="FV60" s="19">
        <v>0</v>
      </c>
      <c r="FW60" s="19">
        <v>0</v>
      </c>
      <c r="FX60" s="18">
        <v>0</v>
      </c>
      <c r="FY60" s="18">
        <v>0</v>
      </c>
      <c r="FZ60" s="18">
        <v>0</v>
      </c>
      <c r="GA60" s="18">
        <v>0</v>
      </c>
      <c r="GB60" s="19">
        <v>0</v>
      </c>
      <c r="GC60" s="19">
        <v>0</v>
      </c>
      <c r="GD60" s="18">
        <v>0</v>
      </c>
      <c r="GE60" s="18">
        <v>0</v>
      </c>
      <c r="GF60" s="18">
        <v>0</v>
      </c>
      <c r="GG60" s="18">
        <v>0</v>
      </c>
      <c r="GH60" s="18">
        <v>0</v>
      </c>
      <c r="GI60" s="18">
        <v>0</v>
      </c>
      <c r="GJ60" s="18">
        <v>0</v>
      </c>
      <c r="GK60" s="18">
        <v>0</v>
      </c>
      <c r="GL60" s="18">
        <v>0</v>
      </c>
      <c r="GM60" s="18">
        <v>0</v>
      </c>
      <c r="GN60" s="18">
        <v>0</v>
      </c>
      <c r="GO60" s="18">
        <v>0</v>
      </c>
      <c r="GP60" s="18">
        <v>2332942231.2699995</v>
      </c>
      <c r="GQ60" s="18">
        <v>0</v>
      </c>
      <c r="GR60" s="18">
        <v>0</v>
      </c>
      <c r="GS60" s="18">
        <v>0</v>
      </c>
      <c r="GT60" s="18">
        <v>0</v>
      </c>
      <c r="GU60" s="18">
        <v>0</v>
      </c>
      <c r="GV60" s="18">
        <v>0</v>
      </c>
      <c r="GW60" s="18">
        <v>0</v>
      </c>
      <c r="GX60" s="18">
        <v>0</v>
      </c>
      <c r="GY60" s="18">
        <v>0</v>
      </c>
      <c r="GZ60" s="18">
        <v>0</v>
      </c>
      <c r="HA60" s="18">
        <v>0</v>
      </c>
      <c r="HB60" s="19">
        <v>0</v>
      </c>
      <c r="HC60" s="19">
        <v>0</v>
      </c>
      <c r="HD60" s="18">
        <v>0</v>
      </c>
      <c r="HE60" s="18">
        <v>0</v>
      </c>
      <c r="HF60" s="18">
        <v>0</v>
      </c>
      <c r="HG60" s="18">
        <v>0</v>
      </c>
      <c r="HH60" s="19">
        <v>0</v>
      </c>
      <c r="HI60" s="19">
        <v>0</v>
      </c>
      <c r="HJ60" s="18">
        <v>0</v>
      </c>
      <c r="HK60" s="18">
        <v>0</v>
      </c>
      <c r="HL60" s="18">
        <v>0</v>
      </c>
      <c r="HM60" s="18">
        <v>0</v>
      </c>
      <c r="HN60" s="19">
        <v>0</v>
      </c>
      <c r="HO60" s="19">
        <v>0</v>
      </c>
      <c r="HP60" s="18">
        <v>0</v>
      </c>
      <c r="HQ60" s="18">
        <v>0</v>
      </c>
      <c r="HR60" s="18">
        <v>0</v>
      </c>
      <c r="HS60" s="18">
        <v>0</v>
      </c>
      <c r="HT60" s="18">
        <v>0</v>
      </c>
      <c r="HU60" s="18">
        <v>0</v>
      </c>
      <c r="HV60" s="18">
        <v>2334881291.5399995</v>
      </c>
      <c r="HW60" s="18">
        <v>0</v>
      </c>
      <c r="HX60" s="19">
        <v>2334881291.5399995</v>
      </c>
    </row>
    <row r="61" spans="1:232" ht="12.75" customHeight="1">
      <c r="A61" s="55" t="s">
        <v>257</v>
      </c>
      <c r="B61" s="17">
        <v>3003</v>
      </c>
      <c r="C61" s="56" t="s">
        <v>247</v>
      </c>
      <c r="D61" s="19">
        <v>0</v>
      </c>
      <c r="E61" s="19">
        <v>0</v>
      </c>
      <c r="F61" s="18">
        <v>0</v>
      </c>
      <c r="G61" s="18">
        <v>0</v>
      </c>
      <c r="H61" s="18">
        <v>0</v>
      </c>
      <c r="I61" s="18">
        <v>0</v>
      </c>
      <c r="J61" s="18">
        <v>0</v>
      </c>
      <c r="K61" s="18">
        <v>0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  <c r="R61" s="18">
        <v>0</v>
      </c>
      <c r="S61" s="18">
        <v>0</v>
      </c>
      <c r="T61" s="18">
        <v>0</v>
      </c>
      <c r="U61" s="18">
        <v>0</v>
      </c>
      <c r="V61" s="18">
        <v>0</v>
      </c>
      <c r="W61" s="18">
        <v>0</v>
      </c>
      <c r="X61" s="18">
        <v>0</v>
      </c>
      <c r="Y61" s="18">
        <v>0</v>
      </c>
      <c r="Z61" s="18">
        <v>0</v>
      </c>
      <c r="AA61" s="18">
        <v>0</v>
      </c>
      <c r="AB61" s="18">
        <v>0</v>
      </c>
      <c r="AC61" s="18">
        <v>0</v>
      </c>
      <c r="AD61" s="18">
        <v>0</v>
      </c>
      <c r="AE61" s="18">
        <v>0</v>
      </c>
      <c r="AF61" s="18">
        <v>0</v>
      </c>
      <c r="AG61" s="18">
        <v>0</v>
      </c>
      <c r="AH61" s="18">
        <v>0</v>
      </c>
      <c r="AI61" s="18">
        <v>0</v>
      </c>
      <c r="AJ61" s="18">
        <v>0</v>
      </c>
      <c r="AK61" s="18">
        <v>0</v>
      </c>
      <c r="AL61" s="18">
        <v>0</v>
      </c>
      <c r="AM61" s="18">
        <v>0</v>
      </c>
      <c r="AN61" s="18">
        <v>0</v>
      </c>
      <c r="AO61" s="18">
        <v>0</v>
      </c>
      <c r="AP61" s="18">
        <v>0</v>
      </c>
      <c r="AQ61" s="18">
        <v>0</v>
      </c>
      <c r="AR61" s="18">
        <v>0</v>
      </c>
      <c r="AS61" s="18">
        <v>0</v>
      </c>
      <c r="AT61" s="18">
        <v>0</v>
      </c>
      <c r="AU61" s="18">
        <v>0</v>
      </c>
      <c r="AV61" s="18">
        <v>0</v>
      </c>
      <c r="AW61" s="18">
        <v>0</v>
      </c>
      <c r="AX61" s="18">
        <v>0</v>
      </c>
      <c r="AY61" s="18">
        <v>0</v>
      </c>
      <c r="AZ61" s="18">
        <v>0</v>
      </c>
      <c r="BA61" s="18">
        <v>0</v>
      </c>
      <c r="BB61" s="18">
        <v>0</v>
      </c>
      <c r="BC61" s="18">
        <v>0</v>
      </c>
      <c r="BD61" s="18">
        <v>0</v>
      </c>
      <c r="BE61" s="18">
        <v>0</v>
      </c>
      <c r="BF61" s="18">
        <v>0</v>
      </c>
      <c r="BG61" s="18">
        <v>0</v>
      </c>
      <c r="BH61" s="18">
        <v>0</v>
      </c>
      <c r="BI61" s="18">
        <v>0</v>
      </c>
      <c r="BJ61" s="18">
        <v>0</v>
      </c>
      <c r="BK61" s="18">
        <v>0</v>
      </c>
      <c r="BL61" s="18">
        <v>0</v>
      </c>
      <c r="BM61" s="18">
        <v>0</v>
      </c>
      <c r="BN61" s="18">
        <v>0</v>
      </c>
      <c r="BO61" s="18">
        <v>0</v>
      </c>
      <c r="BP61" s="18">
        <v>0</v>
      </c>
      <c r="BQ61" s="18">
        <v>0</v>
      </c>
      <c r="BR61" s="18">
        <v>0</v>
      </c>
      <c r="BS61" s="18">
        <v>0</v>
      </c>
      <c r="BT61" s="18">
        <v>0</v>
      </c>
      <c r="BU61" s="18">
        <v>0</v>
      </c>
      <c r="BV61" s="18">
        <v>0</v>
      </c>
      <c r="BW61" s="18">
        <v>0</v>
      </c>
      <c r="BX61" s="18">
        <v>0</v>
      </c>
      <c r="BY61" s="18">
        <v>0</v>
      </c>
      <c r="BZ61" s="18">
        <v>0</v>
      </c>
      <c r="CA61" s="18">
        <v>0</v>
      </c>
      <c r="CB61" s="18">
        <v>0</v>
      </c>
      <c r="CC61" s="18">
        <v>0</v>
      </c>
      <c r="CD61" s="18">
        <v>0</v>
      </c>
      <c r="CE61" s="18">
        <v>0</v>
      </c>
      <c r="CF61" s="18">
        <v>0</v>
      </c>
      <c r="CG61" s="18">
        <v>0</v>
      </c>
      <c r="CH61" s="18">
        <v>0</v>
      </c>
      <c r="CI61" s="18">
        <v>0</v>
      </c>
      <c r="CJ61" s="18">
        <v>0</v>
      </c>
      <c r="CK61" s="18">
        <v>0</v>
      </c>
      <c r="CL61" s="18">
        <v>0</v>
      </c>
      <c r="CM61" s="18">
        <v>0</v>
      </c>
      <c r="CN61" s="18">
        <v>0</v>
      </c>
      <c r="CO61" s="18">
        <v>0</v>
      </c>
      <c r="CP61" s="18">
        <v>0</v>
      </c>
      <c r="CQ61" s="18">
        <v>0</v>
      </c>
      <c r="CR61" s="18">
        <v>0</v>
      </c>
      <c r="CS61" s="18">
        <v>0</v>
      </c>
      <c r="CT61" s="18">
        <v>0</v>
      </c>
      <c r="CU61" s="18">
        <v>0</v>
      </c>
      <c r="CV61" s="18">
        <v>0</v>
      </c>
      <c r="CW61" s="18">
        <v>0</v>
      </c>
      <c r="CX61" s="18">
        <v>0</v>
      </c>
      <c r="CY61" s="18">
        <v>0</v>
      </c>
      <c r="CZ61" s="18">
        <v>0</v>
      </c>
      <c r="DA61" s="18">
        <v>0</v>
      </c>
      <c r="DB61" s="18">
        <v>0</v>
      </c>
      <c r="DC61" s="18">
        <v>0</v>
      </c>
      <c r="DD61" s="18">
        <v>26531.989999999998</v>
      </c>
      <c r="DE61" s="18">
        <v>0</v>
      </c>
      <c r="DF61" s="18">
        <v>0</v>
      </c>
      <c r="DG61" s="18">
        <v>0</v>
      </c>
      <c r="DH61" s="18">
        <v>0</v>
      </c>
      <c r="DI61" s="18">
        <v>0</v>
      </c>
      <c r="DJ61" s="18">
        <v>0</v>
      </c>
      <c r="DK61" s="18">
        <v>0</v>
      </c>
      <c r="DL61" s="18">
        <v>0</v>
      </c>
      <c r="DM61" s="18">
        <v>0</v>
      </c>
      <c r="DN61" s="18">
        <v>0</v>
      </c>
      <c r="DO61" s="18">
        <v>0</v>
      </c>
      <c r="DP61" s="18">
        <v>0</v>
      </c>
      <c r="DQ61" s="18">
        <v>0</v>
      </c>
      <c r="DR61" s="18">
        <v>0</v>
      </c>
      <c r="DS61" s="18">
        <v>0</v>
      </c>
      <c r="DT61" s="18">
        <v>0</v>
      </c>
      <c r="DU61" s="18">
        <v>0</v>
      </c>
      <c r="DV61" s="18">
        <v>0</v>
      </c>
      <c r="DW61" s="18">
        <v>0</v>
      </c>
      <c r="DX61" s="18">
        <v>0</v>
      </c>
      <c r="DY61" s="18">
        <v>0</v>
      </c>
      <c r="DZ61" s="18">
        <v>0</v>
      </c>
      <c r="EA61" s="18">
        <v>0</v>
      </c>
      <c r="EB61" s="18">
        <v>0</v>
      </c>
      <c r="EC61" s="18">
        <v>0</v>
      </c>
      <c r="ED61" s="18">
        <v>0</v>
      </c>
      <c r="EE61" s="18">
        <v>0</v>
      </c>
      <c r="EF61" s="18">
        <v>0</v>
      </c>
      <c r="EG61" s="18">
        <v>0</v>
      </c>
      <c r="EH61" s="18">
        <v>0</v>
      </c>
      <c r="EI61" s="18">
        <v>0</v>
      </c>
      <c r="EJ61" s="18">
        <v>0</v>
      </c>
      <c r="EK61" s="18">
        <v>0</v>
      </c>
      <c r="EL61" s="18">
        <v>0</v>
      </c>
      <c r="EM61" s="18">
        <v>0</v>
      </c>
      <c r="EN61" s="18">
        <v>0</v>
      </c>
      <c r="EO61" s="18">
        <v>0</v>
      </c>
      <c r="EP61" s="18">
        <v>0</v>
      </c>
      <c r="EQ61" s="18">
        <v>0</v>
      </c>
      <c r="ER61" s="18">
        <v>0</v>
      </c>
      <c r="ES61" s="18">
        <v>0</v>
      </c>
      <c r="ET61" s="18">
        <v>0</v>
      </c>
      <c r="EU61" s="18">
        <v>0</v>
      </c>
      <c r="EV61" s="18">
        <v>0</v>
      </c>
      <c r="EW61" s="18">
        <v>0</v>
      </c>
      <c r="EX61" s="18">
        <v>0</v>
      </c>
      <c r="EY61" s="18">
        <v>0</v>
      </c>
      <c r="EZ61" s="18">
        <v>0</v>
      </c>
      <c r="FA61" s="18">
        <v>0</v>
      </c>
      <c r="FB61" s="18">
        <v>0</v>
      </c>
      <c r="FC61" s="18">
        <v>0</v>
      </c>
      <c r="FD61" s="18">
        <v>0</v>
      </c>
      <c r="FE61" s="18">
        <v>0</v>
      </c>
      <c r="FF61" s="18">
        <v>0</v>
      </c>
      <c r="FG61" s="18">
        <v>0</v>
      </c>
      <c r="FH61" s="18">
        <v>0</v>
      </c>
      <c r="FI61" s="18">
        <v>0</v>
      </c>
      <c r="FJ61" s="18">
        <v>0</v>
      </c>
      <c r="FK61" s="18">
        <v>0</v>
      </c>
      <c r="FL61" s="18">
        <v>0</v>
      </c>
      <c r="FM61" s="18">
        <v>0</v>
      </c>
      <c r="FN61" s="18">
        <v>0</v>
      </c>
      <c r="FO61" s="18">
        <v>0</v>
      </c>
      <c r="FP61" s="19">
        <v>0</v>
      </c>
      <c r="FQ61" s="19">
        <v>0</v>
      </c>
      <c r="FR61" s="18">
        <v>0</v>
      </c>
      <c r="FS61" s="18">
        <v>0</v>
      </c>
      <c r="FT61" s="18">
        <v>0</v>
      </c>
      <c r="FU61" s="18">
        <v>0</v>
      </c>
      <c r="FV61" s="19">
        <v>0</v>
      </c>
      <c r="FW61" s="19">
        <v>0</v>
      </c>
      <c r="FX61" s="18">
        <v>0</v>
      </c>
      <c r="FY61" s="18">
        <v>0</v>
      </c>
      <c r="FZ61" s="18">
        <v>0</v>
      </c>
      <c r="GA61" s="18">
        <v>0</v>
      </c>
      <c r="GB61" s="19">
        <v>0</v>
      </c>
      <c r="GC61" s="19">
        <v>0</v>
      </c>
      <c r="GD61" s="18">
        <v>0</v>
      </c>
      <c r="GE61" s="18">
        <v>0</v>
      </c>
      <c r="GF61" s="18">
        <v>0</v>
      </c>
      <c r="GG61" s="18">
        <v>0</v>
      </c>
      <c r="GH61" s="18">
        <v>0</v>
      </c>
      <c r="GI61" s="18">
        <v>0</v>
      </c>
      <c r="GJ61" s="18">
        <v>0</v>
      </c>
      <c r="GK61" s="18">
        <v>0</v>
      </c>
      <c r="GL61" s="18">
        <v>0</v>
      </c>
      <c r="GM61" s="18">
        <v>0</v>
      </c>
      <c r="GN61" s="18">
        <v>0</v>
      </c>
      <c r="GO61" s="18">
        <v>0</v>
      </c>
      <c r="GP61" s="18">
        <v>16549684486.230333</v>
      </c>
      <c r="GQ61" s="18">
        <v>0</v>
      </c>
      <c r="GR61" s="18">
        <v>0</v>
      </c>
      <c r="GS61" s="18">
        <v>0</v>
      </c>
      <c r="GT61" s="18">
        <v>0</v>
      </c>
      <c r="GU61" s="18">
        <v>0</v>
      </c>
      <c r="GV61" s="18">
        <v>0</v>
      </c>
      <c r="GW61" s="18">
        <v>0</v>
      </c>
      <c r="GX61" s="18">
        <v>0</v>
      </c>
      <c r="GY61" s="18">
        <v>0</v>
      </c>
      <c r="GZ61" s="18">
        <v>0</v>
      </c>
      <c r="HA61" s="18">
        <v>0</v>
      </c>
      <c r="HB61" s="19">
        <v>0</v>
      </c>
      <c r="HC61" s="19">
        <v>0</v>
      </c>
      <c r="HD61" s="18">
        <v>0</v>
      </c>
      <c r="HE61" s="18">
        <v>0</v>
      </c>
      <c r="HF61" s="18">
        <v>0</v>
      </c>
      <c r="HG61" s="18">
        <v>0</v>
      </c>
      <c r="HH61" s="19">
        <v>0</v>
      </c>
      <c r="HI61" s="19">
        <v>0</v>
      </c>
      <c r="HJ61" s="18">
        <v>0</v>
      </c>
      <c r="HK61" s="18">
        <v>0</v>
      </c>
      <c r="HL61" s="18">
        <v>0</v>
      </c>
      <c r="HM61" s="18">
        <v>0</v>
      </c>
      <c r="HN61" s="19">
        <v>0</v>
      </c>
      <c r="HO61" s="19">
        <v>0</v>
      </c>
      <c r="HP61" s="18">
        <v>0</v>
      </c>
      <c r="HQ61" s="18">
        <v>0</v>
      </c>
      <c r="HR61" s="18">
        <v>0</v>
      </c>
      <c r="HS61" s="18">
        <v>0</v>
      </c>
      <c r="HT61" s="18">
        <v>0</v>
      </c>
      <c r="HU61" s="18">
        <v>0</v>
      </c>
      <c r="HV61" s="18">
        <v>16549711018.220333</v>
      </c>
      <c r="HW61" s="18">
        <v>0</v>
      </c>
      <c r="HX61" s="19">
        <v>16549711018.220333</v>
      </c>
    </row>
    <row r="62" spans="1:232" ht="12.75" customHeight="1">
      <c r="A62" s="55" t="s">
        <v>259</v>
      </c>
      <c r="B62" s="17">
        <v>3004</v>
      </c>
      <c r="C62" s="56" t="s">
        <v>247</v>
      </c>
      <c r="D62" s="19">
        <v>0</v>
      </c>
      <c r="E62" s="19">
        <v>0</v>
      </c>
      <c r="F62" s="18">
        <v>0</v>
      </c>
      <c r="G62" s="18">
        <v>0</v>
      </c>
      <c r="H62" s="18">
        <v>0</v>
      </c>
      <c r="I62" s="18">
        <v>0</v>
      </c>
      <c r="J62" s="18">
        <v>0</v>
      </c>
      <c r="K62" s="18">
        <v>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  <c r="R62" s="18">
        <v>0</v>
      </c>
      <c r="S62" s="18">
        <v>0</v>
      </c>
      <c r="T62" s="18">
        <v>0</v>
      </c>
      <c r="U62" s="18">
        <v>0</v>
      </c>
      <c r="V62" s="18">
        <v>0</v>
      </c>
      <c r="W62" s="18">
        <v>0</v>
      </c>
      <c r="X62" s="18">
        <v>0</v>
      </c>
      <c r="Y62" s="18">
        <v>0</v>
      </c>
      <c r="Z62" s="18">
        <v>0</v>
      </c>
      <c r="AA62" s="18">
        <v>0</v>
      </c>
      <c r="AB62" s="18">
        <v>0</v>
      </c>
      <c r="AC62" s="18">
        <v>0</v>
      </c>
      <c r="AD62" s="18">
        <v>0</v>
      </c>
      <c r="AE62" s="18">
        <v>0</v>
      </c>
      <c r="AF62" s="18">
        <v>0</v>
      </c>
      <c r="AG62" s="18">
        <v>0</v>
      </c>
      <c r="AH62" s="18">
        <v>0</v>
      </c>
      <c r="AI62" s="18">
        <v>0</v>
      </c>
      <c r="AJ62" s="18">
        <v>0</v>
      </c>
      <c r="AK62" s="18">
        <v>0</v>
      </c>
      <c r="AL62" s="18">
        <v>0</v>
      </c>
      <c r="AM62" s="18">
        <v>0</v>
      </c>
      <c r="AN62" s="18">
        <v>0</v>
      </c>
      <c r="AO62" s="18">
        <v>0</v>
      </c>
      <c r="AP62" s="18">
        <v>0</v>
      </c>
      <c r="AQ62" s="18">
        <v>0</v>
      </c>
      <c r="AR62" s="18">
        <v>0</v>
      </c>
      <c r="AS62" s="18">
        <v>0</v>
      </c>
      <c r="AT62" s="18">
        <v>0</v>
      </c>
      <c r="AU62" s="18">
        <v>0</v>
      </c>
      <c r="AV62" s="18">
        <v>0</v>
      </c>
      <c r="AW62" s="18">
        <v>0</v>
      </c>
      <c r="AX62" s="18">
        <v>0</v>
      </c>
      <c r="AY62" s="18">
        <v>0</v>
      </c>
      <c r="AZ62" s="18">
        <v>0</v>
      </c>
      <c r="BA62" s="18">
        <v>0</v>
      </c>
      <c r="BB62" s="18">
        <v>0</v>
      </c>
      <c r="BC62" s="18">
        <v>0</v>
      </c>
      <c r="BD62" s="18">
        <v>0</v>
      </c>
      <c r="BE62" s="18">
        <v>0</v>
      </c>
      <c r="BF62" s="18">
        <v>0</v>
      </c>
      <c r="BG62" s="18">
        <v>0</v>
      </c>
      <c r="BH62" s="18">
        <v>0</v>
      </c>
      <c r="BI62" s="18">
        <v>0</v>
      </c>
      <c r="BJ62" s="18">
        <v>0</v>
      </c>
      <c r="BK62" s="18">
        <v>0</v>
      </c>
      <c r="BL62" s="18">
        <v>0</v>
      </c>
      <c r="BM62" s="18">
        <v>0</v>
      </c>
      <c r="BN62" s="18">
        <v>0</v>
      </c>
      <c r="BO62" s="18">
        <v>0</v>
      </c>
      <c r="BP62" s="18">
        <v>0</v>
      </c>
      <c r="BQ62" s="18">
        <v>0</v>
      </c>
      <c r="BR62" s="18">
        <v>0</v>
      </c>
      <c r="BS62" s="18">
        <v>0</v>
      </c>
      <c r="BT62" s="18">
        <v>0</v>
      </c>
      <c r="BU62" s="18">
        <v>0</v>
      </c>
      <c r="BV62" s="18">
        <v>0</v>
      </c>
      <c r="BW62" s="18">
        <v>0</v>
      </c>
      <c r="BX62" s="18">
        <v>0</v>
      </c>
      <c r="BY62" s="18">
        <v>0</v>
      </c>
      <c r="BZ62" s="18">
        <v>0</v>
      </c>
      <c r="CA62" s="18">
        <v>0</v>
      </c>
      <c r="CB62" s="18">
        <v>0</v>
      </c>
      <c r="CC62" s="18">
        <v>0</v>
      </c>
      <c r="CD62" s="18">
        <v>0</v>
      </c>
      <c r="CE62" s="18">
        <v>0</v>
      </c>
      <c r="CF62" s="18">
        <v>0</v>
      </c>
      <c r="CG62" s="18">
        <v>0</v>
      </c>
      <c r="CH62" s="18">
        <v>0</v>
      </c>
      <c r="CI62" s="18">
        <v>0</v>
      </c>
      <c r="CJ62" s="18">
        <v>0</v>
      </c>
      <c r="CK62" s="18">
        <v>0</v>
      </c>
      <c r="CL62" s="18">
        <v>0</v>
      </c>
      <c r="CM62" s="18">
        <v>0</v>
      </c>
      <c r="CN62" s="18">
        <v>0</v>
      </c>
      <c r="CO62" s="18">
        <v>0</v>
      </c>
      <c r="CP62" s="18">
        <v>0</v>
      </c>
      <c r="CQ62" s="18">
        <v>0</v>
      </c>
      <c r="CR62" s="18">
        <v>0</v>
      </c>
      <c r="CS62" s="18">
        <v>0</v>
      </c>
      <c r="CT62" s="18">
        <v>0</v>
      </c>
      <c r="CU62" s="18">
        <v>0</v>
      </c>
      <c r="CV62" s="18">
        <v>0</v>
      </c>
      <c r="CW62" s="18">
        <v>0</v>
      </c>
      <c r="CX62" s="18">
        <v>0</v>
      </c>
      <c r="CY62" s="18">
        <v>0</v>
      </c>
      <c r="CZ62" s="18">
        <v>0</v>
      </c>
      <c r="DA62" s="18">
        <v>0</v>
      </c>
      <c r="DB62" s="18">
        <v>0</v>
      </c>
      <c r="DC62" s="18">
        <v>0</v>
      </c>
      <c r="DD62" s="18">
        <v>1401935.1600000006</v>
      </c>
      <c r="DE62" s="18">
        <v>0</v>
      </c>
      <c r="DF62" s="18">
        <v>0</v>
      </c>
      <c r="DG62" s="18">
        <v>0</v>
      </c>
      <c r="DH62" s="18">
        <v>0</v>
      </c>
      <c r="DI62" s="18">
        <v>0</v>
      </c>
      <c r="DJ62" s="18">
        <v>0</v>
      </c>
      <c r="DK62" s="18">
        <v>0</v>
      </c>
      <c r="DL62" s="18">
        <v>0</v>
      </c>
      <c r="DM62" s="18">
        <v>0</v>
      </c>
      <c r="DN62" s="18">
        <v>0</v>
      </c>
      <c r="DO62" s="18">
        <v>0</v>
      </c>
      <c r="DP62" s="18">
        <v>0</v>
      </c>
      <c r="DQ62" s="18">
        <v>0</v>
      </c>
      <c r="DR62" s="18">
        <v>0</v>
      </c>
      <c r="DS62" s="18">
        <v>0</v>
      </c>
      <c r="DT62" s="18">
        <v>0</v>
      </c>
      <c r="DU62" s="18">
        <v>0</v>
      </c>
      <c r="DV62" s="18">
        <v>0</v>
      </c>
      <c r="DW62" s="18">
        <v>0</v>
      </c>
      <c r="DX62" s="18">
        <v>0</v>
      </c>
      <c r="DY62" s="18">
        <v>0</v>
      </c>
      <c r="DZ62" s="18">
        <v>0</v>
      </c>
      <c r="EA62" s="18">
        <v>0</v>
      </c>
      <c r="EB62" s="18">
        <v>0</v>
      </c>
      <c r="EC62" s="18">
        <v>0</v>
      </c>
      <c r="ED62" s="18">
        <v>0</v>
      </c>
      <c r="EE62" s="18">
        <v>0</v>
      </c>
      <c r="EF62" s="18">
        <v>0</v>
      </c>
      <c r="EG62" s="18">
        <v>0</v>
      </c>
      <c r="EH62" s="18">
        <v>0</v>
      </c>
      <c r="EI62" s="18">
        <v>0</v>
      </c>
      <c r="EJ62" s="18">
        <v>0</v>
      </c>
      <c r="EK62" s="18">
        <v>0</v>
      </c>
      <c r="EL62" s="18">
        <v>0</v>
      </c>
      <c r="EM62" s="18">
        <v>0</v>
      </c>
      <c r="EN62" s="18">
        <v>0</v>
      </c>
      <c r="EO62" s="18">
        <v>0</v>
      </c>
      <c r="EP62" s="18">
        <v>0</v>
      </c>
      <c r="EQ62" s="18">
        <v>0</v>
      </c>
      <c r="ER62" s="18">
        <v>0</v>
      </c>
      <c r="ES62" s="18">
        <v>0</v>
      </c>
      <c r="ET62" s="18">
        <v>0</v>
      </c>
      <c r="EU62" s="18">
        <v>0</v>
      </c>
      <c r="EV62" s="18">
        <v>0</v>
      </c>
      <c r="EW62" s="18">
        <v>0</v>
      </c>
      <c r="EX62" s="18">
        <v>0</v>
      </c>
      <c r="EY62" s="18">
        <v>0</v>
      </c>
      <c r="EZ62" s="18">
        <v>0</v>
      </c>
      <c r="FA62" s="18">
        <v>0</v>
      </c>
      <c r="FB62" s="18">
        <v>0</v>
      </c>
      <c r="FC62" s="18">
        <v>0</v>
      </c>
      <c r="FD62" s="18">
        <v>0</v>
      </c>
      <c r="FE62" s="18">
        <v>0</v>
      </c>
      <c r="FF62" s="18">
        <v>0</v>
      </c>
      <c r="FG62" s="18">
        <v>0</v>
      </c>
      <c r="FH62" s="18">
        <v>0</v>
      </c>
      <c r="FI62" s="18">
        <v>0</v>
      </c>
      <c r="FJ62" s="18">
        <v>0</v>
      </c>
      <c r="FK62" s="18">
        <v>0</v>
      </c>
      <c r="FL62" s="18">
        <v>0</v>
      </c>
      <c r="FM62" s="18">
        <v>0</v>
      </c>
      <c r="FN62" s="18">
        <v>0</v>
      </c>
      <c r="FO62" s="18">
        <v>0</v>
      </c>
      <c r="FP62" s="19">
        <v>0</v>
      </c>
      <c r="FQ62" s="19">
        <v>0</v>
      </c>
      <c r="FR62" s="18">
        <v>0</v>
      </c>
      <c r="FS62" s="18">
        <v>0</v>
      </c>
      <c r="FT62" s="18">
        <v>0</v>
      </c>
      <c r="FU62" s="18">
        <v>0</v>
      </c>
      <c r="FV62" s="19">
        <v>0</v>
      </c>
      <c r="FW62" s="19">
        <v>0</v>
      </c>
      <c r="FX62" s="18">
        <v>0</v>
      </c>
      <c r="FY62" s="18">
        <v>0</v>
      </c>
      <c r="FZ62" s="18">
        <v>0</v>
      </c>
      <c r="GA62" s="18">
        <v>0</v>
      </c>
      <c r="GB62" s="19">
        <v>0</v>
      </c>
      <c r="GC62" s="19">
        <v>0</v>
      </c>
      <c r="GD62" s="18">
        <v>0</v>
      </c>
      <c r="GE62" s="18">
        <v>0</v>
      </c>
      <c r="GF62" s="18">
        <v>0</v>
      </c>
      <c r="GG62" s="18">
        <v>0</v>
      </c>
      <c r="GH62" s="18">
        <v>0</v>
      </c>
      <c r="GI62" s="18">
        <v>0</v>
      </c>
      <c r="GJ62" s="18">
        <v>0</v>
      </c>
      <c r="GK62" s="18">
        <v>0</v>
      </c>
      <c r="GL62" s="18">
        <v>0</v>
      </c>
      <c r="GM62" s="18">
        <v>0</v>
      </c>
      <c r="GN62" s="18">
        <v>41196308.039999969</v>
      </c>
      <c r="GO62" s="18">
        <v>5309597.0700000012</v>
      </c>
      <c r="GP62" s="18">
        <v>15287061755.439974</v>
      </c>
      <c r="GQ62" s="18">
        <v>575053168.75999939</v>
      </c>
      <c r="GR62" s="18">
        <v>0</v>
      </c>
      <c r="GS62" s="18">
        <v>0</v>
      </c>
      <c r="GT62" s="18">
        <v>0</v>
      </c>
      <c r="GU62" s="18">
        <v>0</v>
      </c>
      <c r="GV62" s="18">
        <v>0</v>
      </c>
      <c r="GW62" s="18">
        <v>0</v>
      </c>
      <c r="GX62" s="18">
        <v>0</v>
      </c>
      <c r="GY62" s="18">
        <v>0</v>
      </c>
      <c r="GZ62" s="18">
        <v>0</v>
      </c>
      <c r="HA62" s="18">
        <v>0</v>
      </c>
      <c r="HB62" s="19">
        <v>0</v>
      </c>
      <c r="HC62" s="19">
        <v>0</v>
      </c>
      <c r="HD62" s="18">
        <v>0</v>
      </c>
      <c r="HE62" s="18">
        <v>0</v>
      </c>
      <c r="HF62" s="18">
        <v>0</v>
      </c>
      <c r="HG62" s="18">
        <v>0</v>
      </c>
      <c r="HH62" s="19">
        <v>0</v>
      </c>
      <c r="HI62" s="19">
        <v>0</v>
      </c>
      <c r="HJ62" s="18">
        <v>0</v>
      </c>
      <c r="HK62" s="18">
        <v>0</v>
      </c>
      <c r="HL62" s="18">
        <v>0</v>
      </c>
      <c r="HM62" s="18">
        <v>0</v>
      </c>
      <c r="HN62" s="19">
        <v>0</v>
      </c>
      <c r="HO62" s="19">
        <v>0</v>
      </c>
      <c r="HP62" s="18">
        <v>0</v>
      </c>
      <c r="HQ62" s="18">
        <v>0</v>
      </c>
      <c r="HR62" s="18">
        <v>0</v>
      </c>
      <c r="HS62" s="18">
        <v>0</v>
      </c>
      <c r="HT62" s="18">
        <v>0</v>
      </c>
      <c r="HU62" s="18">
        <v>0</v>
      </c>
      <c r="HV62" s="18">
        <v>15329659998.639975</v>
      </c>
      <c r="HW62" s="18">
        <v>580362765.82999945</v>
      </c>
      <c r="HX62" s="19">
        <v>15910022764.469975</v>
      </c>
    </row>
    <row r="63" spans="1:232" ht="12.75" customHeight="1">
      <c r="A63" s="55" t="s">
        <v>261</v>
      </c>
      <c r="B63" s="17">
        <v>3005</v>
      </c>
      <c r="C63" s="56" t="s">
        <v>247</v>
      </c>
      <c r="D63" s="19">
        <v>0</v>
      </c>
      <c r="E63" s="19">
        <v>0</v>
      </c>
      <c r="F63" s="18">
        <v>0</v>
      </c>
      <c r="G63" s="18">
        <v>0</v>
      </c>
      <c r="H63" s="18">
        <v>0</v>
      </c>
      <c r="I63" s="18">
        <v>0</v>
      </c>
      <c r="J63" s="18">
        <v>0</v>
      </c>
      <c r="K63" s="18">
        <v>0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  <c r="R63" s="18">
        <v>0</v>
      </c>
      <c r="S63" s="18">
        <v>0</v>
      </c>
      <c r="T63" s="18">
        <v>0</v>
      </c>
      <c r="U63" s="18">
        <v>0</v>
      </c>
      <c r="V63" s="18">
        <v>0</v>
      </c>
      <c r="W63" s="18">
        <v>0</v>
      </c>
      <c r="X63" s="18">
        <v>0</v>
      </c>
      <c r="Y63" s="18">
        <v>0</v>
      </c>
      <c r="Z63" s="18">
        <v>0</v>
      </c>
      <c r="AA63" s="18">
        <v>0</v>
      </c>
      <c r="AB63" s="18">
        <v>0</v>
      </c>
      <c r="AC63" s="18">
        <v>0</v>
      </c>
      <c r="AD63" s="18">
        <v>0</v>
      </c>
      <c r="AE63" s="18">
        <v>0</v>
      </c>
      <c r="AF63" s="18">
        <v>0</v>
      </c>
      <c r="AG63" s="18">
        <v>0</v>
      </c>
      <c r="AH63" s="18">
        <v>0</v>
      </c>
      <c r="AI63" s="18">
        <v>0</v>
      </c>
      <c r="AJ63" s="18">
        <v>0</v>
      </c>
      <c r="AK63" s="18">
        <v>0</v>
      </c>
      <c r="AL63" s="18">
        <v>0</v>
      </c>
      <c r="AM63" s="18">
        <v>0</v>
      </c>
      <c r="AN63" s="18">
        <v>0</v>
      </c>
      <c r="AO63" s="18">
        <v>0</v>
      </c>
      <c r="AP63" s="18">
        <v>0</v>
      </c>
      <c r="AQ63" s="18">
        <v>0</v>
      </c>
      <c r="AR63" s="18">
        <v>0</v>
      </c>
      <c r="AS63" s="18">
        <v>0</v>
      </c>
      <c r="AT63" s="18">
        <v>0</v>
      </c>
      <c r="AU63" s="18">
        <v>0</v>
      </c>
      <c r="AV63" s="18">
        <v>0</v>
      </c>
      <c r="AW63" s="18">
        <v>0</v>
      </c>
      <c r="AX63" s="18">
        <v>0</v>
      </c>
      <c r="AY63" s="18">
        <v>0</v>
      </c>
      <c r="AZ63" s="18">
        <v>0</v>
      </c>
      <c r="BA63" s="18">
        <v>0</v>
      </c>
      <c r="BB63" s="18">
        <v>0</v>
      </c>
      <c r="BC63" s="18">
        <v>0</v>
      </c>
      <c r="BD63" s="18">
        <v>0</v>
      </c>
      <c r="BE63" s="18">
        <v>0</v>
      </c>
      <c r="BF63" s="18">
        <v>0</v>
      </c>
      <c r="BG63" s="18">
        <v>0</v>
      </c>
      <c r="BH63" s="18">
        <v>0</v>
      </c>
      <c r="BI63" s="18">
        <v>0</v>
      </c>
      <c r="BJ63" s="18">
        <v>0</v>
      </c>
      <c r="BK63" s="18">
        <v>0</v>
      </c>
      <c r="BL63" s="18">
        <v>0</v>
      </c>
      <c r="BM63" s="18">
        <v>0</v>
      </c>
      <c r="BN63" s="18">
        <v>0</v>
      </c>
      <c r="BO63" s="18">
        <v>0</v>
      </c>
      <c r="BP63" s="18">
        <v>0</v>
      </c>
      <c r="BQ63" s="18">
        <v>0</v>
      </c>
      <c r="BR63" s="18">
        <v>0</v>
      </c>
      <c r="BS63" s="18">
        <v>0</v>
      </c>
      <c r="BT63" s="18">
        <v>0</v>
      </c>
      <c r="BU63" s="18">
        <v>0</v>
      </c>
      <c r="BV63" s="18">
        <v>0</v>
      </c>
      <c r="BW63" s="18">
        <v>0</v>
      </c>
      <c r="BX63" s="18">
        <v>0</v>
      </c>
      <c r="BY63" s="18">
        <v>0</v>
      </c>
      <c r="BZ63" s="18">
        <v>0</v>
      </c>
      <c r="CA63" s="18">
        <v>0</v>
      </c>
      <c r="CB63" s="18">
        <v>0</v>
      </c>
      <c r="CC63" s="18">
        <v>0</v>
      </c>
      <c r="CD63" s="18">
        <v>0</v>
      </c>
      <c r="CE63" s="18">
        <v>0</v>
      </c>
      <c r="CF63" s="18">
        <v>0</v>
      </c>
      <c r="CG63" s="18">
        <v>0</v>
      </c>
      <c r="CH63" s="18">
        <v>0</v>
      </c>
      <c r="CI63" s="18">
        <v>0</v>
      </c>
      <c r="CJ63" s="18">
        <v>0</v>
      </c>
      <c r="CK63" s="18">
        <v>0</v>
      </c>
      <c r="CL63" s="18">
        <v>0</v>
      </c>
      <c r="CM63" s="18">
        <v>0</v>
      </c>
      <c r="CN63" s="18">
        <v>0</v>
      </c>
      <c r="CO63" s="18">
        <v>0</v>
      </c>
      <c r="CP63" s="18">
        <v>0</v>
      </c>
      <c r="CQ63" s="18">
        <v>0</v>
      </c>
      <c r="CR63" s="18">
        <v>0</v>
      </c>
      <c r="CS63" s="18">
        <v>0</v>
      </c>
      <c r="CT63" s="18">
        <v>0</v>
      </c>
      <c r="CU63" s="18">
        <v>0</v>
      </c>
      <c r="CV63" s="18">
        <v>0</v>
      </c>
      <c r="CW63" s="18">
        <v>0</v>
      </c>
      <c r="CX63" s="18">
        <v>0</v>
      </c>
      <c r="CY63" s="18">
        <v>0</v>
      </c>
      <c r="CZ63" s="18">
        <v>0</v>
      </c>
      <c r="DA63" s="18">
        <v>0</v>
      </c>
      <c r="DB63" s="18">
        <v>0</v>
      </c>
      <c r="DC63" s="18">
        <v>0</v>
      </c>
      <c r="DD63" s="18">
        <v>89198215.549950406</v>
      </c>
      <c r="DE63" s="18">
        <v>0</v>
      </c>
      <c r="DF63" s="18">
        <v>0</v>
      </c>
      <c r="DG63" s="18">
        <v>0</v>
      </c>
      <c r="DH63" s="18">
        <v>0</v>
      </c>
      <c r="DI63" s="18">
        <v>0</v>
      </c>
      <c r="DJ63" s="18">
        <v>0</v>
      </c>
      <c r="DK63" s="18">
        <v>0</v>
      </c>
      <c r="DL63" s="18">
        <v>0</v>
      </c>
      <c r="DM63" s="18">
        <v>0</v>
      </c>
      <c r="DN63" s="18">
        <v>0</v>
      </c>
      <c r="DO63" s="18">
        <v>0</v>
      </c>
      <c r="DP63" s="18">
        <v>0</v>
      </c>
      <c r="DQ63" s="18">
        <v>0</v>
      </c>
      <c r="DR63" s="18">
        <v>0</v>
      </c>
      <c r="DS63" s="18">
        <v>0</v>
      </c>
      <c r="DT63" s="18">
        <v>0</v>
      </c>
      <c r="DU63" s="18">
        <v>0</v>
      </c>
      <c r="DV63" s="18">
        <v>0</v>
      </c>
      <c r="DW63" s="18">
        <v>0</v>
      </c>
      <c r="DX63" s="18">
        <v>0</v>
      </c>
      <c r="DY63" s="18">
        <v>0</v>
      </c>
      <c r="DZ63" s="18">
        <v>0</v>
      </c>
      <c r="EA63" s="18">
        <v>0</v>
      </c>
      <c r="EB63" s="18">
        <v>0</v>
      </c>
      <c r="EC63" s="18">
        <v>0</v>
      </c>
      <c r="ED63" s="18">
        <v>0</v>
      </c>
      <c r="EE63" s="18">
        <v>0</v>
      </c>
      <c r="EF63" s="18">
        <v>0</v>
      </c>
      <c r="EG63" s="18">
        <v>0</v>
      </c>
      <c r="EH63" s="18">
        <v>0</v>
      </c>
      <c r="EI63" s="18">
        <v>0</v>
      </c>
      <c r="EJ63" s="18">
        <v>0</v>
      </c>
      <c r="EK63" s="18">
        <v>0</v>
      </c>
      <c r="EL63" s="18">
        <v>0</v>
      </c>
      <c r="EM63" s="18">
        <v>0</v>
      </c>
      <c r="EN63" s="18">
        <v>0</v>
      </c>
      <c r="EO63" s="18">
        <v>0</v>
      </c>
      <c r="EP63" s="18">
        <v>0</v>
      </c>
      <c r="EQ63" s="18">
        <v>0</v>
      </c>
      <c r="ER63" s="18">
        <v>0</v>
      </c>
      <c r="ES63" s="18">
        <v>0</v>
      </c>
      <c r="ET63" s="18">
        <v>0</v>
      </c>
      <c r="EU63" s="18">
        <v>0</v>
      </c>
      <c r="EV63" s="18">
        <v>0</v>
      </c>
      <c r="EW63" s="18">
        <v>0</v>
      </c>
      <c r="EX63" s="18">
        <v>0</v>
      </c>
      <c r="EY63" s="18">
        <v>0</v>
      </c>
      <c r="EZ63" s="18">
        <v>0</v>
      </c>
      <c r="FA63" s="18">
        <v>0</v>
      </c>
      <c r="FB63" s="18">
        <v>0</v>
      </c>
      <c r="FC63" s="18">
        <v>0</v>
      </c>
      <c r="FD63" s="18">
        <v>0</v>
      </c>
      <c r="FE63" s="18">
        <v>0</v>
      </c>
      <c r="FF63" s="18">
        <v>0</v>
      </c>
      <c r="FG63" s="18">
        <v>0</v>
      </c>
      <c r="FH63" s="18">
        <v>0</v>
      </c>
      <c r="FI63" s="18">
        <v>0</v>
      </c>
      <c r="FJ63" s="18">
        <v>0</v>
      </c>
      <c r="FK63" s="18">
        <v>0</v>
      </c>
      <c r="FL63" s="18">
        <v>0</v>
      </c>
      <c r="FM63" s="18">
        <v>0</v>
      </c>
      <c r="FN63" s="18">
        <v>0</v>
      </c>
      <c r="FO63" s="18">
        <v>0</v>
      </c>
      <c r="FP63" s="19">
        <v>0</v>
      </c>
      <c r="FQ63" s="19">
        <v>0</v>
      </c>
      <c r="FR63" s="18">
        <v>0</v>
      </c>
      <c r="FS63" s="18">
        <v>0</v>
      </c>
      <c r="FT63" s="18">
        <v>0</v>
      </c>
      <c r="FU63" s="18">
        <v>0</v>
      </c>
      <c r="FV63" s="19">
        <v>0</v>
      </c>
      <c r="FW63" s="19">
        <v>0</v>
      </c>
      <c r="FX63" s="18">
        <v>0</v>
      </c>
      <c r="FY63" s="18">
        <v>0</v>
      </c>
      <c r="FZ63" s="18">
        <v>0</v>
      </c>
      <c r="GA63" s="18">
        <v>0</v>
      </c>
      <c r="GB63" s="19">
        <v>0</v>
      </c>
      <c r="GC63" s="19">
        <v>0</v>
      </c>
      <c r="GD63" s="18">
        <v>0</v>
      </c>
      <c r="GE63" s="18">
        <v>0</v>
      </c>
      <c r="GF63" s="18">
        <v>0</v>
      </c>
      <c r="GG63" s="18">
        <v>0</v>
      </c>
      <c r="GH63" s="18">
        <v>0</v>
      </c>
      <c r="GI63" s="18">
        <v>0</v>
      </c>
      <c r="GJ63" s="18">
        <v>0</v>
      </c>
      <c r="GK63" s="18">
        <v>0</v>
      </c>
      <c r="GL63" s="18">
        <v>0</v>
      </c>
      <c r="GM63" s="18">
        <v>0</v>
      </c>
      <c r="GN63" s="18">
        <v>0</v>
      </c>
      <c r="GO63" s="18">
        <v>0</v>
      </c>
      <c r="GP63" s="18">
        <v>1220770355.4698315</v>
      </c>
      <c r="GQ63" s="18">
        <v>0</v>
      </c>
      <c r="GR63" s="18">
        <v>0</v>
      </c>
      <c r="GS63" s="18">
        <v>0</v>
      </c>
      <c r="GT63" s="18">
        <v>0</v>
      </c>
      <c r="GU63" s="18">
        <v>0</v>
      </c>
      <c r="GV63" s="18">
        <v>0</v>
      </c>
      <c r="GW63" s="18">
        <v>0</v>
      </c>
      <c r="GX63" s="18">
        <v>0</v>
      </c>
      <c r="GY63" s="18">
        <v>0</v>
      </c>
      <c r="GZ63" s="18">
        <v>0</v>
      </c>
      <c r="HA63" s="18">
        <v>0</v>
      </c>
      <c r="HB63" s="19">
        <v>0</v>
      </c>
      <c r="HC63" s="19">
        <v>0</v>
      </c>
      <c r="HD63" s="18">
        <v>0</v>
      </c>
      <c r="HE63" s="18">
        <v>0</v>
      </c>
      <c r="HF63" s="18">
        <v>0</v>
      </c>
      <c r="HG63" s="18">
        <v>0</v>
      </c>
      <c r="HH63" s="19">
        <v>0</v>
      </c>
      <c r="HI63" s="19">
        <v>0</v>
      </c>
      <c r="HJ63" s="18">
        <v>0</v>
      </c>
      <c r="HK63" s="18">
        <v>0</v>
      </c>
      <c r="HL63" s="18">
        <v>0</v>
      </c>
      <c r="HM63" s="18">
        <v>0</v>
      </c>
      <c r="HN63" s="19">
        <v>0</v>
      </c>
      <c r="HO63" s="19">
        <v>0</v>
      </c>
      <c r="HP63" s="18">
        <v>0</v>
      </c>
      <c r="HQ63" s="18">
        <v>0</v>
      </c>
      <c r="HR63" s="18">
        <v>0</v>
      </c>
      <c r="HS63" s="18">
        <v>0</v>
      </c>
      <c r="HT63" s="18">
        <v>0</v>
      </c>
      <c r="HU63" s="18">
        <v>0</v>
      </c>
      <c r="HV63" s="18">
        <v>1309968571.0197818</v>
      </c>
      <c r="HW63" s="18">
        <v>0</v>
      </c>
      <c r="HX63" s="19">
        <v>1309968571.0197818</v>
      </c>
    </row>
    <row r="64" spans="1:232" ht="12.75" customHeight="1">
      <c r="A64" s="55" t="s">
        <v>263</v>
      </c>
      <c r="B64" s="17">
        <v>3006</v>
      </c>
      <c r="C64" s="56" t="s">
        <v>247</v>
      </c>
      <c r="D64" s="19">
        <v>0</v>
      </c>
      <c r="E64" s="19">
        <v>0</v>
      </c>
      <c r="F64" s="18">
        <v>0</v>
      </c>
      <c r="G64" s="18">
        <v>0</v>
      </c>
      <c r="H64" s="18">
        <v>0</v>
      </c>
      <c r="I64" s="18">
        <v>0</v>
      </c>
      <c r="J64" s="18">
        <v>0</v>
      </c>
      <c r="K64" s="18">
        <v>0</v>
      </c>
      <c r="L64" s="18">
        <v>0</v>
      </c>
      <c r="M64" s="18">
        <v>0</v>
      </c>
      <c r="N64" s="18">
        <v>0</v>
      </c>
      <c r="O64" s="18">
        <v>0</v>
      </c>
      <c r="P64" s="18">
        <v>0</v>
      </c>
      <c r="Q64" s="18">
        <v>0</v>
      </c>
      <c r="R64" s="18">
        <v>0</v>
      </c>
      <c r="S64" s="18">
        <v>0</v>
      </c>
      <c r="T64" s="18">
        <v>0</v>
      </c>
      <c r="U64" s="18">
        <v>0</v>
      </c>
      <c r="V64" s="18">
        <v>0</v>
      </c>
      <c r="W64" s="18">
        <v>0</v>
      </c>
      <c r="X64" s="18">
        <v>0</v>
      </c>
      <c r="Y64" s="18">
        <v>0</v>
      </c>
      <c r="Z64" s="18">
        <v>0</v>
      </c>
      <c r="AA64" s="18">
        <v>0</v>
      </c>
      <c r="AB64" s="18">
        <v>0</v>
      </c>
      <c r="AC64" s="18">
        <v>0</v>
      </c>
      <c r="AD64" s="18">
        <v>0</v>
      </c>
      <c r="AE64" s="18">
        <v>0</v>
      </c>
      <c r="AF64" s="18">
        <v>0</v>
      </c>
      <c r="AG64" s="18">
        <v>0</v>
      </c>
      <c r="AH64" s="18">
        <v>0</v>
      </c>
      <c r="AI64" s="18">
        <v>0</v>
      </c>
      <c r="AJ64" s="18">
        <v>0</v>
      </c>
      <c r="AK64" s="18">
        <v>0</v>
      </c>
      <c r="AL64" s="18">
        <v>0</v>
      </c>
      <c r="AM64" s="18">
        <v>0</v>
      </c>
      <c r="AN64" s="18">
        <v>0</v>
      </c>
      <c r="AO64" s="18">
        <v>0</v>
      </c>
      <c r="AP64" s="18">
        <v>0</v>
      </c>
      <c r="AQ64" s="18">
        <v>0</v>
      </c>
      <c r="AR64" s="18">
        <v>0</v>
      </c>
      <c r="AS64" s="18">
        <v>0</v>
      </c>
      <c r="AT64" s="18">
        <v>0</v>
      </c>
      <c r="AU64" s="18">
        <v>0</v>
      </c>
      <c r="AV64" s="18">
        <v>0</v>
      </c>
      <c r="AW64" s="18">
        <v>0</v>
      </c>
      <c r="AX64" s="18">
        <v>0</v>
      </c>
      <c r="AY64" s="18">
        <v>0</v>
      </c>
      <c r="AZ64" s="18">
        <v>0</v>
      </c>
      <c r="BA64" s="18">
        <v>0</v>
      </c>
      <c r="BB64" s="18">
        <v>0</v>
      </c>
      <c r="BC64" s="18">
        <v>0</v>
      </c>
      <c r="BD64" s="18">
        <v>0</v>
      </c>
      <c r="BE64" s="18">
        <v>0</v>
      </c>
      <c r="BF64" s="18">
        <v>0</v>
      </c>
      <c r="BG64" s="18">
        <v>0</v>
      </c>
      <c r="BH64" s="18">
        <v>0</v>
      </c>
      <c r="BI64" s="18">
        <v>0</v>
      </c>
      <c r="BJ64" s="18">
        <v>0</v>
      </c>
      <c r="BK64" s="18">
        <v>0</v>
      </c>
      <c r="BL64" s="18">
        <v>0</v>
      </c>
      <c r="BM64" s="18">
        <v>0</v>
      </c>
      <c r="BN64" s="18">
        <v>0</v>
      </c>
      <c r="BO64" s="18">
        <v>0</v>
      </c>
      <c r="BP64" s="18">
        <v>0</v>
      </c>
      <c r="BQ64" s="18">
        <v>0</v>
      </c>
      <c r="BR64" s="18">
        <v>0</v>
      </c>
      <c r="BS64" s="18">
        <v>0</v>
      </c>
      <c r="BT64" s="18">
        <v>0</v>
      </c>
      <c r="BU64" s="18">
        <v>0</v>
      </c>
      <c r="BV64" s="18">
        <v>0</v>
      </c>
      <c r="BW64" s="18">
        <v>0</v>
      </c>
      <c r="BX64" s="18">
        <v>0</v>
      </c>
      <c r="BY64" s="18">
        <v>0</v>
      </c>
      <c r="BZ64" s="18">
        <v>0</v>
      </c>
      <c r="CA64" s="18">
        <v>0</v>
      </c>
      <c r="CB64" s="18">
        <v>0</v>
      </c>
      <c r="CC64" s="18">
        <v>0</v>
      </c>
      <c r="CD64" s="18">
        <v>0</v>
      </c>
      <c r="CE64" s="18">
        <v>0</v>
      </c>
      <c r="CF64" s="18">
        <v>0</v>
      </c>
      <c r="CG64" s="18">
        <v>0</v>
      </c>
      <c r="CH64" s="18">
        <v>0</v>
      </c>
      <c r="CI64" s="18">
        <v>0</v>
      </c>
      <c r="CJ64" s="18">
        <v>0</v>
      </c>
      <c r="CK64" s="18">
        <v>0</v>
      </c>
      <c r="CL64" s="18">
        <v>0</v>
      </c>
      <c r="CM64" s="18">
        <v>0</v>
      </c>
      <c r="CN64" s="18">
        <v>0</v>
      </c>
      <c r="CO64" s="18">
        <v>0</v>
      </c>
      <c r="CP64" s="18">
        <v>0</v>
      </c>
      <c r="CQ64" s="18">
        <v>0</v>
      </c>
      <c r="CR64" s="18">
        <v>0</v>
      </c>
      <c r="CS64" s="18">
        <v>0</v>
      </c>
      <c r="CT64" s="18">
        <v>0</v>
      </c>
      <c r="CU64" s="18">
        <v>0</v>
      </c>
      <c r="CV64" s="18">
        <v>0</v>
      </c>
      <c r="CW64" s="18">
        <v>0</v>
      </c>
      <c r="CX64" s="18">
        <v>0</v>
      </c>
      <c r="CY64" s="18">
        <v>0</v>
      </c>
      <c r="CZ64" s="18">
        <v>0</v>
      </c>
      <c r="DA64" s="18">
        <v>0</v>
      </c>
      <c r="DB64" s="18">
        <v>0</v>
      </c>
      <c r="DC64" s="18">
        <v>0</v>
      </c>
      <c r="DD64" s="18">
        <v>266766748.56999999</v>
      </c>
      <c r="DE64" s="18">
        <v>0</v>
      </c>
      <c r="DF64" s="18">
        <v>0</v>
      </c>
      <c r="DG64" s="18">
        <v>0</v>
      </c>
      <c r="DH64" s="18">
        <v>0</v>
      </c>
      <c r="DI64" s="18">
        <v>0</v>
      </c>
      <c r="DJ64" s="18">
        <v>0</v>
      </c>
      <c r="DK64" s="18">
        <v>0</v>
      </c>
      <c r="DL64" s="18">
        <v>0</v>
      </c>
      <c r="DM64" s="18">
        <v>0</v>
      </c>
      <c r="DN64" s="18">
        <v>0</v>
      </c>
      <c r="DO64" s="18">
        <v>0</v>
      </c>
      <c r="DP64" s="18">
        <v>0</v>
      </c>
      <c r="DQ64" s="18">
        <v>0</v>
      </c>
      <c r="DR64" s="18">
        <v>0</v>
      </c>
      <c r="DS64" s="18">
        <v>0</v>
      </c>
      <c r="DT64" s="18">
        <v>0</v>
      </c>
      <c r="DU64" s="18">
        <v>0</v>
      </c>
      <c r="DV64" s="18">
        <v>0</v>
      </c>
      <c r="DW64" s="18">
        <v>0</v>
      </c>
      <c r="DX64" s="18">
        <v>0</v>
      </c>
      <c r="DY64" s="18">
        <v>0</v>
      </c>
      <c r="DZ64" s="18">
        <v>0</v>
      </c>
      <c r="EA64" s="18">
        <v>0</v>
      </c>
      <c r="EB64" s="18">
        <v>0</v>
      </c>
      <c r="EC64" s="18">
        <v>0</v>
      </c>
      <c r="ED64" s="18">
        <v>0</v>
      </c>
      <c r="EE64" s="18">
        <v>0</v>
      </c>
      <c r="EF64" s="18">
        <v>0</v>
      </c>
      <c r="EG64" s="18">
        <v>0</v>
      </c>
      <c r="EH64" s="18">
        <v>0</v>
      </c>
      <c r="EI64" s="18">
        <v>0</v>
      </c>
      <c r="EJ64" s="18">
        <v>0</v>
      </c>
      <c r="EK64" s="18">
        <v>0</v>
      </c>
      <c r="EL64" s="18">
        <v>0</v>
      </c>
      <c r="EM64" s="18">
        <v>0</v>
      </c>
      <c r="EN64" s="18">
        <v>0</v>
      </c>
      <c r="EO64" s="18">
        <v>0</v>
      </c>
      <c r="EP64" s="18">
        <v>0</v>
      </c>
      <c r="EQ64" s="18">
        <v>0</v>
      </c>
      <c r="ER64" s="18">
        <v>0</v>
      </c>
      <c r="ES64" s="18">
        <v>0</v>
      </c>
      <c r="ET64" s="18">
        <v>0</v>
      </c>
      <c r="EU64" s="18">
        <v>0</v>
      </c>
      <c r="EV64" s="18">
        <v>0</v>
      </c>
      <c r="EW64" s="18">
        <v>0</v>
      </c>
      <c r="EX64" s="18">
        <v>0</v>
      </c>
      <c r="EY64" s="18">
        <v>0</v>
      </c>
      <c r="EZ64" s="18">
        <v>0</v>
      </c>
      <c r="FA64" s="18">
        <v>0</v>
      </c>
      <c r="FB64" s="18">
        <v>0</v>
      </c>
      <c r="FC64" s="18">
        <v>0</v>
      </c>
      <c r="FD64" s="18">
        <v>0</v>
      </c>
      <c r="FE64" s="18">
        <v>0</v>
      </c>
      <c r="FF64" s="18">
        <v>0</v>
      </c>
      <c r="FG64" s="18">
        <v>0</v>
      </c>
      <c r="FH64" s="18">
        <v>0</v>
      </c>
      <c r="FI64" s="18">
        <v>0</v>
      </c>
      <c r="FJ64" s="18">
        <v>0</v>
      </c>
      <c r="FK64" s="18">
        <v>0</v>
      </c>
      <c r="FL64" s="18">
        <v>0</v>
      </c>
      <c r="FM64" s="18">
        <v>0</v>
      </c>
      <c r="FN64" s="18">
        <v>0</v>
      </c>
      <c r="FO64" s="18">
        <v>0</v>
      </c>
      <c r="FP64" s="19">
        <v>86017544.74000001</v>
      </c>
      <c r="FQ64" s="19">
        <v>0</v>
      </c>
      <c r="FR64" s="18">
        <v>0</v>
      </c>
      <c r="FS64" s="18">
        <v>0</v>
      </c>
      <c r="FT64" s="18">
        <v>0</v>
      </c>
      <c r="FU64" s="18">
        <v>0</v>
      </c>
      <c r="FV64" s="19">
        <v>86017544.74000001</v>
      </c>
      <c r="FW64" s="19">
        <v>0</v>
      </c>
      <c r="FX64" s="18">
        <v>2340981.6099999989</v>
      </c>
      <c r="FY64" s="18">
        <v>0</v>
      </c>
      <c r="FZ64" s="18">
        <v>83676563.13000001</v>
      </c>
      <c r="GA64" s="18">
        <v>0</v>
      </c>
      <c r="GB64" s="19">
        <v>0</v>
      </c>
      <c r="GC64" s="19">
        <v>0</v>
      </c>
      <c r="GD64" s="18">
        <v>0</v>
      </c>
      <c r="GE64" s="18">
        <v>0</v>
      </c>
      <c r="GF64" s="18">
        <v>0</v>
      </c>
      <c r="GG64" s="18">
        <v>0</v>
      </c>
      <c r="GH64" s="18">
        <v>0</v>
      </c>
      <c r="GI64" s="18">
        <v>0</v>
      </c>
      <c r="GJ64" s="18">
        <v>0</v>
      </c>
      <c r="GK64" s="18">
        <v>0</v>
      </c>
      <c r="GL64" s="18">
        <v>0</v>
      </c>
      <c r="GM64" s="18">
        <v>0</v>
      </c>
      <c r="GN64" s="18">
        <v>0</v>
      </c>
      <c r="GO64" s="18">
        <v>0</v>
      </c>
      <c r="GP64" s="18">
        <v>20848079336.709999</v>
      </c>
      <c r="GQ64" s="18">
        <v>0</v>
      </c>
      <c r="GR64" s="18">
        <v>0</v>
      </c>
      <c r="GS64" s="18">
        <v>0</v>
      </c>
      <c r="GT64" s="18">
        <v>0</v>
      </c>
      <c r="GU64" s="18">
        <v>0</v>
      </c>
      <c r="GV64" s="18">
        <v>0</v>
      </c>
      <c r="GW64" s="18">
        <v>0</v>
      </c>
      <c r="GX64" s="18">
        <v>0</v>
      </c>
      <c r="GY64" s="18">
        <v>0</v>
      </c>
      <c r="GZ64" s="18">
        <v>0</v>
      </c>
      <c r="HA64" s="18">
        <v>0</v>
      </c>
      <c r="HB64" s="19">
        <v>0</v>
      </c>
      <c r="HC64" s="19">
        <v>0</v>
      </c>
      <c r="HD64" s="18">
        <v>0</v>
      </c>
      <c r="HE64" s="18">
        <v>0</v>
      </c>
      <c r="HF64" s="18">
        <v>0</v>
      </c>
      <c r="HG64" s="18">
        <v>0</v>
      </c>
      <c r="HH64" s="19">
        <v>0</v>
      </c>
      <c r="HI64" s="19">
        <v>0</v>
      </c>
      <c r="HJ64" s="18">
        <v>0</v>
      </c>
      <c r="HK64" s="18">
        <v>0</v>
      </c>
      <c r="HL64" s="18">
        <v>0</v>
      </c>
      <c r="HM64" s="18">
        <v>0</v>
      </c>
      <c r="HN64" s="19">
        <v>0</v>
      </c>
      <c r="HO64" s="19">
        <v>0</v>
      </c>
      <c r="HP64" s="18">
        <v>0</v>
      </c>
      <c r="HQ64" s="18">
        <v>0</v>
      </c>
      <c r="HR64" s="18">
        <v>0</v>
      </c>
      <c r="HS64" s="18">
        <v>0</v>
      </c>
      <c r="HT64" s="18">
        <v>0</v>
      </c>
      <c r="HU64" s="18">
        <v>0</v>
      </c>
      <c r="HV64" s="18">
        <v>21200863630.019997</v>
      </c>
      <c r="HW64" s="18">
        <v>0</v>
      </c>
      <c r="HX64" s="19">
        <v>21200863630.019997</v>
      </c>
    </row>
    <row r="65" spans="1:232" ht="12.75" customHeight="1">
      <c r="A65" s="55" t="s">
        <v>265</v>
      </c>
      <c r="B65" s="17">
        <v>3007</v>
      </c>
      <c r="C65" s="56" t="s">
        <v>247</v>
      </c>
      <c r="D65" s="19">
        <v>0</v>
      </c>
      <c r="E65" s="19">
        <v>0</v>
      </c>
      <c r="F65" s="18">
        <v>0</v>
      </c>
      <c r="G65" s="18">
        <v>0</v>
      </c>
      <c r="H65" s="18">
        <v>0</v>
      </c>
      <c r="I65" s="18">
        <v>0</v>
      </c>
      <c r="J65" s="18">
        <v>0</v>
      </c>
      <c r="K65" s="18">
        <v>0</v>
      </c>
      <c r="L65" s="18">
        <v>0</v>
      </c>
      <c r="M65" s="18">
        <v>0</v>
      </c>
      <c r="N65" s="18">
        <v>0</v>
      </c>
      <c r="O65" s="18">
        <v>0</v>
      </c>
      <c r="P65" s="18">
        <v>0</v>
      </c>
      <c r="Q65" s="18">
        <v>0</v>
      </c>
      <c r="R65" s="18">
        <v>0</v>
      </c>
      <c r="S65" s="18">
        <v>0</v>
      </c>
      <c r="T65" s="18">
        <v>0</v>
      </c>
      <c r="U65" s="18">
        <v>0</v>
      </c>
      <c r="V65" s="18">
        <v>0</v>
      </c>
      <c r="W65" s="18">
        <v>0</v>
      </c>
      <c r="X65" s="18">
        <v>0</v>
      </c>
      <c r="Y65" s="18">
        <v>0</v>
      </c>
      <c r="Z65" s="18">
        <v>0</v>
      </c>
      <c r="AA65" s="18">
        <v>0</v>
      </c>
      <c r="AB65" s="18">
        <v>0</v>
      </c>
      <c r="AC65" s="18">
        <v>0</v>
      </c>
      <c r="AD65" s="18">
        <v>0</v>
      </c>
      <c r="AE65" s="18">
        <v>0</v>
      </c>
      <c r="AF65" s="18">
        <v>0</v>
      </c>
      <c r="AG65" s="18">
        <v>0</v>
      </c>
      <c r="AH65" s="18">
        <v>0</v>
      </c>
      <c r="AI65" s="18">
        <v>0</v>
      </c>
      <c r="AJ65" s="18">
        <v>0</v>
      </c>
      <c r="AK65" s="18">
        <v>0</v>
      </c>
      <c r="AL65" s="18">
        <v>0</v>
      </c>
      <c r="AM65" s="18">
        <v>0</v>
      </c>
      <c r="AN65" s="18">
        <v>0</v>
      </c>
      <c r="AO65" s="18">
        <v>0</v>
      </c>
      <c r="AP65" s="18">
        <v>0</v>
      </c>
      <c r="AQ65" s="18">
        <v>0</v>
      </c>
      <c r="AR65" s="18">
        <v>0</v>
      </c>
      <c r="AS65" s="18">
        <v>0</v>
      </c>
      <c r="AT65" s="18">
        <v>0</v>
      </c>
      <c r="AU65" s="18">
        <v>0</v>
      </c>
      <c r="AV65" s="18">
        <v>0</v>
      </c>
      <c r="AW65" s="18">
        <v>0</v>
      </c>
      <c r="AX65" s="18">
        <v>0</v>
      </c>
      <c r="AY65" s="18">
        <v>0</v>
      </c>
      <c r="AZ65" s="18">
        <v>0</v>
      </c>
      <c r="BA65" s="18">
        <v>0</v>
      </c>
      <c r="BB65" s="18">
        <v>0</v>
      </c>
      <c r="BC65" s="18">
        <v>0</v>
      </c>
      <c r="BD65" s="18">
        <v>0</v>
      </c>
      <c r="BE65" s="18">
        <v>0</v>
      </c>
      <c r="BF65" s="18">
        <v>0</v>
      </c>
      <c r="BG65" s="18">
        <v>0</v>
      </c>
      <c r="BH65" s="18">
        <v>0</v>
      </c>
      <c r="BI65" s="18">
        <v>0</v>
      </c>
      <c r="BJ65" s="18">
        <v>0</v>
      </c>
      <c r="BK65" s="18">
        <v>0</v>
      </c>
      <c r="BL65" s="18">
        <v>0</v>
      </c>
      <c r="BM65" s="18">
        <v>0</v>
      </c>
      <c r="BN65" s="18">
        <v>0</v>
      </c>
      <c r="BO65" s="18">
        <v>0</v>
      </c>
      <c r="BP65" s="18">
        <v>0</v>
      </c>
      <c r="BQ65" s="18">
        <v>0</v>
      </c>
      <c r="BR65" s="18">
        <v>0</v>
      </c>
      <c r="BS65" s="18">
        <v>0</v>
      </c>
      <c r="BT65" s="18">
        <v>0</v>
      </c>
      <c r="BU65" s="18">
        <v>0</v>
      </c>
      <c r="BV65" s="18">
        <v>0</v>
      </c>
      <c r="BW65" s="18">
        <v>0</v>
      </c>
      <c r="BX65" s="18">
        <v>0</v>
      </c>
      <c r="BY65" s="18">
        <v>0</v>
      </c>
      <c r="BZ65" s="18">
        <v>0</v>
      </c>
      <c r="CA65" s="18">
        <v>0</v>
      </c>
      <c r="CB65" s="18">
        <v>0</v>
      </c>
      <c r="CC65" s="18">
        <v>0</v>
      </c>
      <c r="CD65" s="18">
        <v>0</v>
      </c>
      <c r="CE65" s="18">
        <v>0</v>
      </c>
      <c r="CF65" s="18">
        <v>0</v>
      </c>
      <c r="CG65" s="18">
        <v>0</v>
      </c>
      <c r="CH65" s="18">
        <v>0</v>
      </c>
      <c r="CI65" s="18">
        <v>0</v>
      </c>
      <c r="CJ65" s="18">
        <v>0</v>
      </c>
      <c r="CK65" s="18">
        <v>0</v>
      </c>
      <c r="CL65" s="18">
        <v>0</v>
      </c>
      <c r="CM65" s="18">
        <v>0</v>
      </c>
      <c r="CN65" s="18">
        <v>0</v>
      </c>
      <c r="CO65" s="18">
        <v>0</v>
      </c>
      <c r="CP65" s="18">
        <v>0</v>
      </c>
      <c r="CQ65" s="18">
        <v>0</v>
      </c>
      <c r="CR65" s="18">
        <v>0</v>
      </c>
      <c r="CS65" s="18">
        <v>0</v>
      </c>
      <c r="CT65" s="18">
        <v>0</v>
      </c>
      <c r="CU65" s="18">
        <v>0</v>
      </c>
      <c r="CV65" s="18">
        <v>0</v>
      </c>
      <c r="CW65" s="18">
        <v>0</v>
      </c>
      <c r="CX65" s="18">
        <v>0</v>
      </c>
      <c r="CY65" s="18">
        <v>0</v>
      </c>
      <c r="CZ65" s="18">
        <v>0</v>
      </c>
      <c r="DA65" s="18">
        <v>0</v>
      </c>
      <c r="DB65" s="18">
        <v>0</v>
      </c>
      <c r="DC65" s="18">
        <v>0</v>
      </c>
      <c r="DD65" s="18">
        <v>12279438.16</v>
      </c>
      <c r="DE65" s="18">
        <v>10978.77</v>
      </c>
      <c r="DF65" s="18">
        <v>0</v>
      </c>
      <c r="DG65" s="18">
        <v>0</v>
      </c>
      <c r="DH65" s="18">
        <v>0</v>
      </c>
      <c r="DI65" s="18">
        <v>0</v>
      </c>
      <c r="DJ65" s="18">
        <v>0</v>
      </c>
      <c r="DK65" s="18">
        <v>0</v>
      </c>
      <c r="DL65" s="18">
        <v>0</v>
      </c>
      <c r="DM65" s="18">
        <v>0</v>
      </c>
      <c r="DN65" s="18">
        <v>0</v>
      </c>
      <c r="DO65" s="18">
        <v>0</v>
      </c>
      <c r="DP65" s="18">
        <v>0</v>
      </c>
      <c r="DQ65" s="18">
        <v>0</v>
      </c>
      <c r="DR65" s="18">
        <v>0</v>
      </c>
      <c r="DS65" s="18">
        <v>0</v>
      </c>
      <c r="DT65" s="18">
        <v>0</v>
      </c>
      <c r="DU65" s="18">
        <v>0</v>
      </c>
      <c r="DV65" s="18">
        <v>0</v>
      </c>
      <c r="DW65" s="18">
        <v>0</v>
      </c>
      <c r="DX65" s="18">
        <v>0</v>
      </c>
      <c r="DY65" s="18">
        <v>0</v>
      </c>
      <c r="DZ65" s="18">
        <v>0</v>
      </c>
      <c r="EA65" s="18">
        <v>0</v>
      </c>
      <c r="EB65" s="18">
        <v>0</v>
      </c>
      <c r="EC65" s="18">
        <v>0</v>
      </c>
      <c r="ED65" s="18">
        <v>0</v>
      </c>
      <c r="EE65" s="18">
        <v>0</v>
      </c>
      <c r="EF65" s="18">
        <v>0</v>
      </c>
      <c r="EG65" s="18">
        <v>0</v>
      </c>
      <c r="EH65" s="18">
        <v>0</v>
      </c>
      <c r="EI65" s="18">
        <v>0</v>
      </c>
      <c r="EJ65" s="18">
        <v>0</v>
      </c>
      <c r="EK65" s="18">
        <v>0</v>
      </c>
      <c r="EL65" s="18">
        <v>0</v>
      </c>
      <c r="EM65" s="18">
        <v>0</v>
      </c>
      <c r="EN65" s="18">
        <v>0</v>
      </c>
      <c r="EO65" s="18">
        <v>0</v>
      </c>
      <c r="EP65" s="18">
        <v>0</v>
      </c>
      <c r="EQ65" s="18">
        <v>0</v>
      </c>
      <c r="ER65" s="18">
        <v>0</v>
      </c>
      <c r="ES65" s="18">
        <v>0</v>
      </c>
      <c r="ET65" s="18">
        <v>0</v>
      </c>
      <c r="EU65" s="18">
        <v>0</v>
      </c>
      <c r="EV65" s="18">
        <v>0</v>
      </c>
      <c r="EW65" s="18">
        <v>0</v>
      </c>
      <c r="EX65" s="18">
        <v>0</v>
      </c>
      <c r="EY65" s="18">
        <v>0</v>
      </c>
      <c r="EZ65" s="18">
        <v>0</v>
      </c>
      <c r="FA65" s="18">
        <v>0</v>
      </c>
      <c r="FB65" s="18">
        <v>0</v>
      </c>
      <c r="FC65" s="18">
        <v>0</v>
      </c>
      <c r="FD65" s="18">
        <v>0</v>
      </c>
      <c r="FE65" s="18">
        <v>0</v>
      </c>
      <c r="FF65" s="18">
        <v>0</v>
      </c>
      <c r="FG65" s="18">
        <v>0</v>
      </c>
      <c r="FH65" s="18">
        <v>0</v>
      </c>
      <c r="FI65" s="18">
        <v>0</v>
      </c>
      <c r="FJ65" s="18">
        <v>0</v>
      </c>
      <c r="FK65" s="18">
        <v>0</v>
      </c>
      <c r="FL65" s="18">
        <v>0</v>
      </c>
      <c r="FM65" s="18">
        <v>0</v>
      </c>
      <c r="FN65" s="18">
        <v>0</v>
      </c>
      <c r="FO65" s="18">
        <v>0</v>
      </c>
      <c r="FP65" s="19">
        <v>0</v>
      </c>
      <c r="FQ65" s="19">
        <v>0</v>
      </c>
      <c r="FR65" s="18">
        <v>0</v>
      </c>
      <c r="FS65" s="18">
        <v>0</v>
      </c>
      <c r="FT65" s="18">
        <v>0</v>
      </c>
      <c r="FU65" s="18">
        <v>0</v>
      </c>
      <c r="FV65" s="19">
        <v>0</v>
      </c>
      <c r="FW65" s="19">
        <v>0</v>
      </c>
      <c r="FX65" s="18">
        <v>0</v>
      </c>
      <c r="FY65" s="18">
        <v>0</v>
      </c>
      <c r="FZ65" s="18">
        <v>0</v>
      </c>
      <c r="GA65" s="18">
        <v>0</v>
      </c>
      <c r="GB65" s="19">
        <v>0</v>
      </c>
      <c r="GC65" s="19">
        <v>0</v>
      </c>
      <c r="GD65" s="18">
        <v>0</v>
      </c>
      <c r="GE65" s="18">
        <v>0</v>
      </c>
      <c r="GF65" s="18">
        <v>0</v>
      </c>
      <c r="GG65" s="18">
        <v>0</v>
      </c>
      <c r="GH65" s="18">
        <v>0</v>
      </c>
      <c r="GI65" s="18">
        <v>0</v>
      </c>
      <c r="GJ65" s="18">
        <v>0</v>
      </c>
      <c r="GK65" s="18">
        <v>0</v>
      </c>
      <c r="GL65" s="18">
        <v>0</v>
      </c>
      <c r="GM65" s="18">
        <v>0</v>
      </c>
      <c r="GN65" s="18">
        <v>0</v>
      </c>
      <c r="GO65" s="18">
        <v>0</v>
      </c>
      <c r="GP65" s="18">
        <v>310014850.28000003</v>
      </c>
      <c r="GQ65" s="18">
        <v>9908458.6300000008</v>
      </c>
      <c r="GR65" s="18">
        <v>0</v>
      </c>
      <c r="GS65" s="18">
        <v>0</v>
      </c>
      <c r="GT65" s="18">
        <v>0</v>
      </c>
      <c r="GU65" s="18">
        <v>0</v>
      </c>
      <c r="GV65" s="18">
        <v>0</v>
      </c>
      <c r="GW65" s="18">
        <v>0</v>
      </c>
      <c r="GX65" s="18">
        <v>0</v>
      </c>
      <c r="GY65" s="18">
        <v>0</v>
      </c>
      <c r="GZ65" s="18">
        <v>0</v>
      </c>
      <c r="HA65" s="18">
        <v>0</v>
      </c>
      <c r="HB65" s="19">
        <v>0</v>
      </c>
      <c r="HC65" s="19">
        <v>0</v>
      </c>
      <c r="HD65" s="18">
        <v>0</v>
      </c>
      <c r="HE65" s="18">
        <v>0</v>
      </c>
      <c r="HF65" s="18">
        <v>0</v>
      </c>
      <c r="HG65" s="18">
        <v>0</v>
      </c>
      <c r="HH65" s="19">
        <v>0</v>
      </c>
      <c r="HI65" s="19">
        <v>0</v>
      </c>
      <c r="HJ65" s="18">
        <v>0</v>
      </c>
      <c r="HK65" s="18">
        <v>0</v>
      </c>
      <c r="HL65" s="18">
        <v>0</v>
      </c>
      <c r="HM65" s="18">
        <v>0</v>
      </c>
      <c r="HN65" s="19">
        <v>0</v>
      </c>
      <c r="HO65" s="19">
        <v>0</v>
      </c>
      <c r="HP65" s="18">
        <v>0</v>
      </c>
      <c r="HQ65" s="18">
        <v>0</v>
      </c>
      <c r="HR65" s="18">
        <v>0</v>
      </c>
      <c r="HS65" s="18">
        <v>0</v>
      </c>
      <c r="HT65" s="18">
        <v>0</v>
      </c>
      <c r="HU65" s="18">
        <v>0</v>
      </c>
      <c r="HV65" s="18">
        <v>322294288.44000006</v>
      </c>
      <c r="HW65" s="18">
        <v>9919437.4000000004</v>
      </c>
      <c r="HX65" s="19">
        <v>332213725.84000003</v>
      </c>
    </row>
    <row r="66" spans="1:232" ht="12.75" customHeight="1">
      <c r="A66" s="55" t="s">
        <v>267</v>
      </c>
      <c r="B66" s="17">
        <v>3008</v>
      </c>
      <c r="C66" s="56" t="s">
        <v>247</v>
      </c>
      <c r="D66" s="19">
        <v>0</v>
      </c>
      <c r="E66" s="19">
        <v>0</v>
      </c>
      <c r="F66" s="18">
        <v>0</v>
      </c>
      <c r="G66" s="18">
        <v>0</v>
      </c>
      <c r="H66" s="18">
        <v>0</v>
      </c>
      <c r="I66" s="18">
        <v>0</v>
      </c>
      <c r="J66" s="18">
        <v>0</v>
      </c>
      <c r="K66" s="18">
        <v>0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  <c r="R66" s="18">
        <v>0</v>
      </c>
      <c r="S66" s="18">
        <v>0</v>
      </c>
      <c r="T66" s="18">
        <v>0</v>
      </c>
      <c r="U66" s="18">
        <v>0</v>
      </c>
      <c r="V66" s="18">
        <v>0</v>
      </c>
      <c r="W66" s="18">
        <v>0</v>
      </c>
      <c r="X66" s="18">
        <v>0</v>
      </c>
      <c r="Y66" s="18">
        <v>0</v>
      </c>
      <c r="Z66" s="18">
        <v>0</v>
      </c>
      <c r="AA66" s="18">
        <v>0</v>
      </c>
      <c r="AB66" s="18">
        <v>0</v>
      </c>
      <c r="AC66" s="18">
        <v>0</v>
      </c>
      <c r="AD66" s="18">
        <v>0</v>
      </c>
      <c r="AE66" s="18">
        <v>0</v>
      </c>
      <c r="AF66" s="18">
        <v>0</v>
      </c>
      <c r="AG66" s="18">
        <v>0</v>
      </c>
      <c r="AH66" s="18">
        <v>0</v>
      </c>
      <c r="AI66" s="18">
        <v>0</v>
      </c>
      <c r="AJ66" s="18">
        <v>0</v>
      </c>
      <c r="AK66" s="18">
        <v>0</v>
      </c>
      <c r="AL66" s="18">
        <v>0</v>
      </c>
      <c r="AM66" s="18">
        <v>0</v>
      </c>
      <c r="AN66" s="18">
        <v>0</v>
      </c>
      <c r="AO66" s="18">
        <v>0</v>
      </c>
      <c r="AP66" s="18">
        <v>0</v>
      </c>
      <c r="AQ66" s="18">
        <v>0</v>
      </c>
      <c r="AR66" s="18">
        <v>0</v>
      </c>
      <c r="AS66" s="18">
        <v>0</v>
      </c>
      <c r="AT66" s="18">
        <v>0</v>
      </c>
      <c r="AU66" s="18">
        <v>0</v>
      </c>
      <c r="AV66" s="18">
        <v>0</v>
      </c>
      <c r="AW66" s="18">
        <v>0</v>
      </c>
      <c r="AX66" s="18">
        <v>0</v>
      </c>
      <c r="AY66" s="18">
        <v>0</v>
      </c>
      <c r="AZ66" s="18">
        <v>0</v>
      </c>
      <c r="BA66" s="18">
        <v>0</v>
      </c>
      <c r="BB66" s="18">
        <v>0</v>
      </c>
      <c r="BC66" s="18">
        <v>0</v>
      </c>
      <c r="BD66" s="18">
        <v>0</v>
      </c>
      <c r="BE66" s="18">
        <v>0</v>
      </c>
      <c r="BF66" s="18">
        <v>0</v>
      </c>
      <c r="BG66" s="18">
        <v>0</v>
      </c>
      <c r="BH66" s="18">
        <v>0</v>
      </c>
      <c r="BI66" s="18">
        <v>0</v>
      </c>
      <c r="BJ66" s="18">
        <v>0</v>
      </c>
      <c r="BK66" s="18">
        <v>0</v>
      </c>
      <c r="BL66" s="18">
        <v>0</v>
      </c>
      <c r="BM66" s="18">
        <v>0</v>
      </c>
      <c r="BN66" s="18">
        <v>0</v>
      </c>
      <c r="BO66" s="18">
        <v>0</v>
      </c>
      <c r="BP66" s="18">
        <v>0</v>
      </c>
      <c r="BQ66" s="18">
        <v>0</v>
      </c>
      <c r="BR66" s="18">
        <v>0</v>
      </c>
      <c r="BS66" s="18">
        <v>0</v>
      </c>
      <c r="BT66" s="18">
        <v>0</v>
      </c>
      <c r="BU66" s="18">
        <v>0</v>
      </c>
      <c r="BV66" s="18">
        <v>0</v>
      </c>
      <c r="BW66" s="18">
        <v>0</v>
      </c>
      <c r="BX66" s="18">
        <v>0</v>
      </c>
      <c r="BY66" s="18">
        <v>0</v>
      </c>
      <c r="BZ66" s="18">
        <v>0</v>
      </c>
      <c r="CA66" s="18">
        <v>0</v>
      </c>
      <c r="CB66" s="18">
        <v>0</v>
      </c>
      <c r="CC66" s="18">
        <v>0</v>
      </c>
      <c r="CD66" s="18">
        <v>0</v>
      </c>
      <c r="CE66" s="18">
        <v>0</v>
      </c>
      <c r="CF66" s="18">
        <v>0</v>
      </c>
      <c r="CG66" s="18">
        <v>0</v>
      </c>
      <c r="CH66" s="18">
        <v>0</v>
      </c>
      <c r="CI66" s="18">
        <v>0</v>
      </c>
      <c r="CJ66" s="18">
        <v>0</v>
      </c>
      <c r="CK66" s="18">
        <v>0</v>
      </c>
      <c r="CL66" s="18">
        <v>0</v>
      </c>
      <c r="CM66" s="18">
        <v>0</v>
      </c>
      <c r="CN66" s="18">
        <v>0</v>
      </c>
      <c r="CO66" s="18">
        <v>0</v>
      </c>
      <c r="CP66" s="18">
        <v>0</v>
      </c>
      <c r="CQ66" s="18">
        <v>0</v>
      </c>
      <c r="CR66" s="18">
        <v>0</v>
      </c>
      <c r="CS66" s="18">
        <v>0</v>
      </c>
      <c r="CT66" s="18">
        <v>0</v>
      </c>
      <c r="CU66" s="18">
        <v>0</v>
      </c>
      <c r="CV66" s="18">
        <v>0</v>
      </c>
      <c r="CW66" s="18">
        <v>0</v>
      </c>
      <c r="CX66" s="18">
        <v>0</v>
      </c>
      <c r="CY66" s="18">
        <v>0</v>
      </c>
      <c r="CZ66" s="18">
        <v>0</v>
      </c>
      <c r="DA66" s="18">
        <v>0</v>
      </c>
      <c r="DB66" s="18">
        <v>0</v>
      </c>
      <c r="DC66" s="18">
        <v>0</v>
      </c>
      <c r="DD66" s="18">
        <v>175422754.06999999</v>
      </c>
      <c r="DE66" s="18">
        <v>0</v>
      </c>
      <c r="DF66" s="18">
        <v>0</v>
      </c>
      <c r="DG66" s="18">
        <v>0</v>
      </c>
      <c r="DH66" s="18">
        <v>0</v>
      </c>
      <c r="DI66" s="18">
        <v>0</v>
      </c>
      <c r="DJ66" s="18">
        <v>0</v>
      </c>
      <c r="DK66" s="18">
        <v>0</v>
      </c>
      <c r="DL66" s="18">
        <v>0</v>
      </c>
      <c r="DM66" s="18">
        <v>0</v>
      </c>
      <c r="DN66" s="18">
        <v>0</v>
      </c>
      <c r="DO66" s="18">
        <v>0</v>
      </c>
      <c r="DP66" s="18">
        <v>0</v>
      </c>
      <c r="DQ66" s="18">
        <v>0</v>
      </c>
      <c r="DR66" s="18">
        <v>0</v>
      </c>
      <c r="DS66" s="18">
        <v>0</v>
      </c>
      <c r="DT66" s="18">
        <v>0</v>
      </c>
      <c r="DU66" s="18">
        <v>0</v>
      </c>
      <c r="DV66" s="18">
        <v>0</v>
      </c>
      <c r="DW66" s="18">
        <v>0</v>
      </c>
      <c r="DX66" s="18">
        <v>0</v>
      </c>
      <c r="DY66" s="18">
        <v>0</v>
      </c>
      <c r="DZ66" s="18">
        <v>0</v>
      </c>
      <c r="EA66" s="18">
        <v>0</v>
      </c>
      <c r="EB66" s="18">
        <v>0</v>
      </c>
      <c r="EC66" s="18">
        <v>0</v>
      </c>
      <c r="ED66" s="18">
        <v>0</v>
      </c>
      <c r="EE66" s="18">
        <v>0</v>
      </c>
      <c r="EF66" s="18">
        <v>0</v>
      </c>
      <c r="EG66" s="18">
        <v>0</v>
      </c>
      <c r="EH66" s="18">
        <v>0</v>
      </c>
      <c r="EI66" s="18">
        <v>0</v>
      </c>
      <c r="EJ66" s="18">
        <v>0</v>
      </c>
      <c r="EK66" s="18">
        <v>0</v>
      </c>
      <c r="EL66" s="18">
        <v>0</v>
      </c>
      <c r="EM66" s="18">
        <v>0</v>
      </c>
      <c r="EN66" s="18">
        <v>0</v>
      </c>
      <c r="EO66" s="18">
        <v>0</v>
      </c>
      <c r="EP66" s="18">
        <v>0</v>
      </c>
      <c r="EQ66" s="18">
        <v>0</v>
      </c>
      <c r="ER66" s="18">
        <v>0</v>
      </c>
      <c r="ES66" s="18">
        <v>0</v>
      </c>
      <c r="ET66" s="18">
        <v>0</v>
      </c>
      <c r="EU66" s="18">
        <v>0</v>
      </c>
      <c r="EV66" s="18">
        <v>0</v>
      </c>
      <c r="EW66" s="18">
        <v>0</v>
      </c>
      <c r="EX66" s="18">
        <v>0</v>
      </c>
      <c r="EY66" s="18">
        <v>0</v>
      </c>
      <c r="EZ66" s="18">
        <v>0</v>
      </c>
      <c r="FA66" s="18">
        <v>0</v>
      </c>
      <c r="FB66" s="18">
        <v>0</v>
      </c>
      <c r="FC66" s="18">
        <v>0</v>
      </c>
      <c r="FD66" s="18">
        <v>0</v>
      </c>
      <c r="FE66" s="18">
        <v>0</v>
      </c>
      <c r="FF66" s="18">
        <v>0</v>
      </c>
      <c r="FG66" s="18">
        <v>0</v>
      </c>
      <c r="FH66" s="18">
        <v>0</v>
      </c>
      <c r="FI66" s="18">
        <v>0</v>
      </c>
      <c r="FJ66" s="18">
        <v>0</v>
      </c>
      <c r="FK66" s="18">
        <v>0</v>
      </c>
      <c r="FL66" s="18">
        <v>0</v>
      </c>
      <c r="FM66" s="18">
        <v>0</v>
      </c>
      <c r="FN66" s="18">
        <v>0</v>
      </c>
      <c r="FO66" s="18">
        <v>0</v>
      </c>
      <c r="FP66" s="19">
        <v>0</v>
      </c>
      <c r="FQ66" s="19">
        <v>0</v>
      </c>
      <c r="FR66" s="18">
        <v>0</v>
      </c>
      <c r="FS66" s="18">
        <v>0</v>
      </c>
      <c r="FT66" s="18">
        <v>0</v>
      </c>
      <c r="FU66" s="18">
        <v>0</v>
      </c>
      <c r="FV66" s="19">
        <v>0</v>
      </c>
      <c r="FW66" s="19">
        <v>0</v>
      </c>
      <c r="FX66" s="18">
        <v>0</v>
      </c>
      <c r="FY66" s="18">
        <v>0</v>
      </c>
      <c r="FZ66" s="18">
        <v>0</v>
      </c>
      <c r="GA66" s="18">
        <v>0</v>
      </c>
      <c r="GB66" s="19">
        <v>0</v>
      </c>
      <c r="GC66" s="19">
        <v>0</v>
      </c>
      <c r="GD66" s="18">
        <v>0</v>
      </c>
      <c r="GE66" s="18">
        <v>0</v>
      </c>
      <c r="GF66" s="18">
        <v>0</v>
      </c>
      <c r="GG66" s="18">
        <v>0</v>
      </c>
      <c r="GH66" s="18">
        <v>0</v>
      </c>
      <c r="GI66" s="18">
        <v>0</v>
      </c>
      <c r="GJ66" s="18">
        <v>0</v>
      </c>
      <c r="GK66" s="18">
        <v>0</v>
      </c>
      <c r="GL66" s="18">
        <v>0</v>
      </c>
      <c r="GM66" s="18">
        <v>0</v>
      </c>
      <c r="GN66" s="18">
        <v>0</v>
      </c>
      <c r="GO66" s="18">
        <v>0</v>
      </c>
      <c r="GP66" s="18">
        <v>2608100023.4299998</v>
      </c>
      <c r="GQ66" s="18">
        <v>0</v>
      </c>
      <c r="GR66" s="18">
        <v>0</v>
      </c>
      <c r="GS66" s="18">
        <v>0</v>
      </c>
      <c r="GT66" s="18">
        <v>0</v>
      </c>
      <c r="GU66" s="18">
        <v>0</v>
      </c>
      <c r="GV66" s="18">
        <v>0</v>
      </c>
      <c r="GW66" s="18">
        <v>0</v>
      </c>
      <c r="GX66" s="18">
        <v>0</v>
      </c>
      <c r="GY66" s="18">
        <v>0</v>
      </c>
      <c r="GZ66" s="18">
        <v>0</v>
      </c>
      <c r="HA66" s="18">
        <v>0</v>
      </c>
      <c r="HB66" s="19">
        <v>0</v>
      </c>
      <c r="HC66" s="19">
        <v>0</v>
      </c>
      <c r="HD66" s="18">
        <v>0</v>
      </c>
      <c r="HE66" s="18">
        <v>0</v>
      </c>
      <c r="HF66" s="18">
        <v>0</v>
      </c>
      <c r="HG66" s="18">
        <v>0</v>
      </c>
      <c r="HH66" s="19">
        <v>0</v>
      </c>
      <c r="HI66" s="19">
        <v>0</v>
      </c>
      <c r="HJ66" s="18">
        <v>0</v>
      </c>
      <c r="HK66" s="18">
        <v>0</v>
      </c>
      <c r="HL66" s="18">
        <v>0</v>
      </c>
      <c r="HM66" s="18">
        <v>0</v>
      </c>
      <c r="HN66" s="19">
        <v>0</v>
      </c>
      <c r="HO66" s="19">
        <v>0</v>
      </c>
      <c r="HP66" s="18">
        <v>0</v>
      </c>
      <c r="HQ66" s="18">
        <v>0</v>
      </c>
      <c r="HR66" s="18">
        <v>0</v>
      </c>
      <c r="HS66" s="18">
        <v>0</v>
      </c>
      <c r="HT66" s="18">
        <v>0</v>
      </c>
      <c r="HU66" s="18">
        <v>0</v>
      </c>
      <c r="HV66" s="18">
        <v>2783522777.5</v>
      </c>
      <c r="HW66" s="18">
        <v>0</v>
      </c>
      <c r="HX66" s="19">
        <v>2783522777.5</v>
      </c>
    </row>
    <row r="67" spans="1:232" ht="12.75" customHeight="1">
      <c r="A67" s="55" t="s">
        <v>269</v>
      </c>
      <c r="B67" s="17">
        <v>3009</v>
      </c>
      <c r="C67" s="56" t="s">
        <v>247</v>
      </c>
      <c r="D67" s="19">
        <v>0</v>
      </c>
      <c r="E67" s="19">
        <v>0</v>
      </c>
      <c r="F67" s="18">
        <v>0</v>
      </c>
      <c r="G67" s="18">
        <v>0</v>
      </c>
      <c r="H67" s="18">
        <v>0</v>
      </c>
      <c r="I67" s="18">
        <v>0</v>
      </c>
      <c r="J67" s="18">
        <v>0</v>
      </c>
      <c r="K67" s="18">
        <v>0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  <c r="R67" s="18">
        <v>0</v>
      </c>
      <c r="S67" s="18">
        <v>0</v>
      </c>
      <c r="T67" s="18">
        <v>0</v>
      </c>
      <c r="U67" s="18">
        <v>0</v>
      </c>
      <c r="V67" s="18">
        <v>0</v>
      </c>
      <c r="W67" s="18">
        <v>0</v>
      </c>
      <c r="X67" s="18">
        <v>0</v>
      </c>
      <c r="Y67" s="18">
        <v>0</v>
      </c>
      <c r="Z67" s="18">
        <v>0</v>
      </c>
      <c r="AA67" s="18">
        <v>0</v>
      </c>
      <c r="AB67" s="18">
        <v>0</v>
      </c>
      <c r="AC67" s="18">
        <v>0</v>
      </c>
      <c r="AD67" s="18">
        <v>0</v>
      </c>
      <c r="AE67" s="18">
        <v>0</v>
      </c>
      <c r="AF67" s="18">
        <v>0</v>
      </c>
      <c r="AG67" s="18">
        <v>0</v>
      </c>
      <c r="AH67" s="18">
        <v>0</v>
      </c>
      <c r="AI67" s="18">
        <v>0</v>
      </c>
      <c r="AJ67" s="18">
        <v>0</v>
      </c>
      <c r="AK67" s="18">
        <v>0</v>
      </c>
      <c r="AL67" s="18">
        <v>0</v>
      </c>
      <c r="AM67" s="18">
        <v>0</v>
      </c>
      <c r="AN67" s="18">
        <v>0</v>
      </c>
      <c r="AO67" s="18">
        <v>0</v>
      </c>
      <c r="AP67" s="18">
        <v>0</v>
      </c>
      <c r="AQ67" s="18">
        <v>0</v>
      </c>
      <c r="AR67" s="18">
        <v>0</v>
      </c>
      <c r="AS67" s="18">
        <v>0</v>
      </c>
      <c r="AT67" s="18">
        <v>0</v>
      </c>
      <c r="AU67" s="18">
        <v>0</v>
      </c>
      <c r="AV67" s="18">
        <v>0</v>
      </c>
      <c r="AW67" s="18">
        <v>0</v>
      </c>
      <c r="AX67" s="18">
        <v>0</v>
      </c>
      <c r="AY67" s="18">
        <v>0</v>
      </c>
      <c r="AZ67" s="18">
        <v>0</v>
      </c>
      <c r="BA67" s="18">
        <v>0</v>
      </c>
      <c r="BB67" s="18">
        <v>0</v>
      </c>
      <c r="BC67" s="18">
        <v>0</v>
      </c>
      <c r="BD67" s="18">
        <v>0</v>
      </c>
      <c r="BE67" s="18">
        <v>0</v>
      </c>
      <c r="BF67" s="18">
        <v>0</v>
      </c>
      <c r="BG67" s="18">
        <v>0</v>
      </c>
      <c r="BH67" s="18">
        <v>0</v>
      </c>
      <c r="BI67" s="18">
        <v>0</v>
      </c>
      <c r="BJ67" s="18">
        <v>0</v>
      </c>
      <c r="BK67" s="18">
        <v>0</v>
      </c>
      <c r="BL67" s="18">
        <v>0</v>
      </c>
      <c r="BM67" s="18">
        <v>0</v>
      </c>
      <c r="BN67" s="18">
        <v>0</v>
      </c>
      <c r="BO67" s="18">
        <v>0</v>
      </c>
      <c r="BP67" s="18">
        <v>0</v>
      </c>
      <c r="BQ67" s="18">
        <v>0</v>
      </c>
      <c r="BR67" s="18">
        <v>0</v>
      </c>
      <c r="BS67" s="18">
        <v>0</v>
      </c>
      <c r="BT67" s="18">
        <v>0</v>
      </c>
      <c r="BU67" s="18">
        <v>0</v>
      </c>
      <c r="BV67" s="18">
        <v>0</v>
      </c>
      <c r="BW67" s="18">
        <v>0</v>
      </c>
      <c r="BX67" s="18">
        <v>0</v>
      </c>
      <c r="BY67" s="18">
        <v>0</v>
      </c>
      <c r="BZ67" s="18">
        <v>0</v>
      </c>
      <c r="CA67" s="18">
        <v>0</v>
      </c>
      <c r="CB67" s="18">
        <v>0</v>
      </c>
      <c r="CC67" s="18">
        <v>0</v>
      </c>
      <c r="CD67" s="18">
        <v>0</v>
      </c>
      <c r="CE67" s="18">
        <v>0</v>
      </c>
      <c r="CF67" s="18">
        <v>0</v>
      </c>
      <c r="CG67" s="18">
        <v>0</v>
      </c>
      <c r="CH67" s="18">
        <v>0</v>
      </c>
      <c r="CI67" s="18">
        <v>0</v>
      </c>
      <c r="CJ67" s="18">
        <v>0</v>
      </c>
      <c r="CK67" s="18">
        <v>0</v>
      </c>
      <c r="CL67" s="18">
        <v>0</v>
      </c>
      <c r="CM67" s="18">
        <v>0</v>
      </c>
      <c r="CN67" s="18">
        <v>0</v>
      </c>
      <c r="CO67" s="18">
        <v>0</v>
      </c>
      <c r="CP67" s="18">
        <v>0</v>
      </c>
      <c r="CQ67" s="18">
        <v>0</v>
      </c>
      <c r="CR67" s="18">
        <v>0</v>
      </c>
      <c r="CS67" s="18">
        <v>0</v>
      </c>
      <c r="CT67" s="18">
        <v>0</v>
      </c>
      <c r="CU67" s="18">
        <v>0</v>
      </c>
      <c r="CV67" s="18">
        <v>0</v>
      </c>
      <c r="CW67" s="18">
        <v>0</v>
      </c>
      <c r="CX67" s="18">
        <v>0</v>
      </c>
      <c r="CY67" s="18">
        <v>0</v>
      </c>
      <c r="CZ67" s="18">
        <v>0</v>
      </c>
      <c r="DA67" s="18">
        <v>0</v>
      </c>
      <c r="DB67" s="18">
        <v>0</v>
      </c>
      <c r="DC67" s="18">
        <v>0</v>
      </c>
      <c r="DD67" s="18">
        <v>67466041.099999979</v>
      </c>
      <c r="DE67" s="18">
        <v>0</v>
      </c>
      <c r="DF67" s="18">
        <v>54794278.420000002</v>
      </c>
      <c r="DG67" s="18">
        <v>0</v>
      </c>
      <c r="DH67" s="18">
        <v>0</v>
      </c>
      <c r="DI67" s="18">
        <v>0</v>
      </c>
      <c r="DJ67" s="18">
        <v>0</v>
      </c>
      <c r="DK67" s="18">
        <v>0</v>
      </c>
      <c r="DL67" s="18">
        <v>0</v>
      </c>
      <c r="DM67" s="18">
        <v>0</v>
      </c>
      <c r="DN67" s="18">
        <v>0</v>
      </c>
      <c r="DO67" s="18">
        <v>0</v>
      </c>
      <c r="DP67" s="18">
        <v>0</v>
      </c>
      <c r="DQ67" s="18">
        <v>0</v>
      </c>
      <c r="DR67" s="18">
        <v>0</v>
      </c>
      <c r="DS67" s="18">
        <v>0</v>
      </c>
      <c r="DT67" s="18">
        <v>0</v>
      </c>
      <c r="DU67" s="18">
        <v>0</v>
      </c>
      <c r="DV67" s="18">
        <v>0</v>
      </c>
      <c r="DW67" s="18">
        <v>0</v>
      </c>
      <c r="DX67" s="18">
        <v>0</v>
      </c>
      <c r="DY67" s="18">
        <v>0</v>
      </c>
      <c r="DZ67" s="18">
        <v>0</v>
      </c>
      <c r="EA67" s="18">
        <v>0</v>
      </c>
      <c r="EB67" s="18">
        <v>0</v>
      </c>
      <c r="EC67" s="18">
        <v>0</v>
      </c>
      <c r="ED67" s="18">
        <v>0</v>
      </c>
      <c r="EE67" s="18">
        <v>0</v>
      </c>
      <c r="EF67" s="18">
        <v>0</v>
      </c>
      <c r="EG67" s="18">
        <v>0</v>
      </c>
      <c r="EH67" s="18">
        <v>0</v>
      </c>
      <c r="EI67" s="18">
        <v>0</v>
      </c>
      <c r="EJ67" s="18">
        <v>0</v>
      </c>
      <c r="EK67" s="18">
        <v>0</v>
      </c>
      <c r="EL67" s="18">
        <v>0</v>
      </c>
      <c r="EM67" s="18">
        <v>0</v>
      </c>
      <c r="EN67" s="18">
        <v>0</v>
      </c>
      <c r="EO67" s="18">
        <v>0</v>
      </c>
      <c r="EP67" s="18">
        <v>0</v>
      </c>
      <c r="EQ67" s="18">
        <v>0</v>
      </c>
      <c r="ER67" s="18">
        <v>0</v>
      </c>
      <c r="ES67" s="18">
        <v>0</v>
      </c>
      <c r="ET67" s="18">
        <v>0</v>
      </c>
      <c r="EU67" s="18">
        <v>0</v>
      </c>
      <c r="EV67" s="18">
        <v>0</v>
      </c>
      <c r="EW67" s="18">
        <v>0</v>
      </c>
      <c r="EX67" s="18">
        <v>0</v>
      </c>
      <c r="EY67" s="18">
        <v>0</v>
      </c>
      <c r="EZ67" s="18">
        <v>0</v>
      </c>
      <c r="FA67" s="18">
        <v>0</v>
      </c>
      <c r="FB67" s="18">
        <v>0</v>
      </c>
      <c r="FC67" s="18">
        <v>0</v>
      </c>
      <c r="FD67" s="18">
        <v>0</v>
      </c>
      <c r="FE67" s="18">
        <v>0</v>
      </c>
      <c r="FF67" s="18">
        <v>0</v>
      </c>
      <c r="FG67" s="18">
        <v>0</v>
      </c>
      <c r="FH67" s="18">
        <v>0</v>
      </c>
      <c r="FI67" s="18">
        <v>0</v>
      </c>
      <c r="FJ67" s="18">
        <v>0</v>
      </c>
      <c r="FK67" s="18">
        <v>0</v>
      </c>
      <c r="FL67" s="18">
        <v>0</v>
      </c>
      <c r="FM67" s="18">
        <v>0</v>
      </c>
      <c r="FN67" s="18">
        <v>0</v>
      </c>
      <c r="FO67" s="18">
        <v>0</v>
      </c>
      <c r="FP67" s="19">
        <v>921270721.37000012</v>
      </c>
      <c r="FQ67" s="19">
        <v>0</v>
      </c>
      <c r="FR67" s="18">
        <v>0</v>
      </c>
      <c r="FS67" s="18">
        <v>0</v>
      </c>
      <c r="FT67" s="18">
        <v>0</v>
      </c>
      <c r="FU67" s="18">
        <v>0</v>
      </c>
      <c r="FV67" s="19">
        <v>921270721.37000012</v>
      </c>
      <c r="FW67" s="19">
        <v>0</v>
      </c>
      <c r="FX67" s="18">
        <v>294216855.10999995</v>
      </c>
      <c r="FY67" s="18">
        <v>0</v>
      </c>
      <c r="FZ67" s="18">
        <v>627053866.26000011</v>
      </c>
      <c r="GA67" s="18">
        <v>0</v>
      </c>
      <c r="GB67" s="19">
        <v>0</v>
      </c>
      <c r="GC67" s="19">
        <v>0</v>
      </c>
      <c r="GD67" s="18">
        <v>0</v>
      </c>
      <c r="GE67" s="18">
        <v>0</v>
      </c>
      <c r="GF67" s="18">
        <v>0</v>
      </c>
      <c r="GG67" s="18">
        <v>0</v>
      </c>
      <c r="GH67" s="18">
        <v>0</v>
      </c>
      <c r="GI67" s="18">
        <v>0</v>
      </c>
      <c r="GJ67" s="18">
        <v>0</v>
      </c>
      <c r="GK67" s="18">
        <v>0</v>
      </c>
      <c r="GL67" s="18">
        <v>0</v>
      </c>
      <c r="GM67" s="18">
        <v>0</v>
      </c>
      <c r="GN67" s="18">
        <v>0</v>
      </c>
      <c r="GO67" s="18">
        <v>0</v>
      </c>
      <c r="GP67" s="18">
        <v>13531134905.370264</v>
      </c>
      <c r="GQ67" s="18">
        <v>0</v>
      </c>
      <c r="GR67" s="18">
        <v>0</v>
      </c>
      <c r="GS67" s="18">
        <v>0</v>
      </c>
      <c r="GT67" s="18">
        <v>0</v>
      </c>
      <c r="GU67" s="18">
        <v>0</v>
      </c>
      <c r="GV67" s="18">
        <v>0</v>
      </c>
      <c r="GW67" s="18">
        <v>0</v>
      </c>
      <c r="GX67" s="18">
        <v>0</v>
      </c>
      <c r="GY67" s="18">
        <v>0</v>
      </c>
      <c r="GZ67" s="18">
        <v>0</v>
      </c>
      <c r="HA67" s="18">
        <v>0</v>
      </c>
      <c r="HB67" s="19">
        <v>0</v>
      </c>
      <c r="HC67" s="19">
        <v>0</v>
      </c>
      <c r="HD67" s="18">
        <v>0</v>
      </c>
      <c r="HE67" s="18">
        <v>0</v>
      </c>
      <c r="HF67" s="18">
        <v>0</v>
      </c>
      <c r="HG67" s="18">
        <v>0</v>
      </c>
      <c r="HH67" s="19">
        <v>0</v>
      </c>
      <c r="HI67" s="19">
        <v>0</v>
      </c>
      <c r="HJ67" s="18">
        <v>0</v>
      </c>
      <c r="HK67" s="18">
        <v>0</v>
      </c>
      <c r="HL67" s="18">
        <v>0</v>
      </c>
      <c r="HM67" s="18">
        <v>0</v>
      </c>
      <c r="HN67" s="19">
        <v>0</v>
      </c>
      <c r="HO67" s="19">
        <v>0</v>
      </c>
      <c r="HP67" s="18">
        <v>0</v>
      </c>
      <c r="HQ67" s="18">
        <v>0</v>
      </c>
      <c r="HR67" s="18">
        <v>0</v>
      </c>
      <c r="HS67" s="18">
        <v>0</v>
      </c>
      <c r="HT67" s="18">
        <v>0</v>
      </c>
      <c r="HU67" s="18">
        <v>0</v>
      </c>
      <c r="HV67" s="18">
        <v>14574665946.260263</v>
      </c>
      <c r="HW67" s="18">
        <v>0</v>
      </c>
      <c r="HX67" s="19">
        <v>14574665946.260263</v>
      </c>
    </row>
    <row r="68" spans="1:232" ht="12.75" customHeight="1">
      <c r="A68" s="55" t="s">
        <v>271</v>
      </c>
      <c r="B68" s="17">
        <v>3011</v>
      </c>
      <c r="C68" s="56" t="s">
        <v>247</v>
      </c>
      <c r="D68" s="19">
        <v>0</v>
      </c>
      <c r="E68" s="19">
        <v>0</v>
      </c>
      <c r="F68" s="18">
        <v>0</v>
      </c>
      <c r="G68" s="18">
        <v>0</v>
      </c>
      <c r="H68" s="18">
        <v>0</v>
      </c>
      <c r="I68" s="18">
        <v>0</v>
      </c>
      <c r="J68" s="18">
        <v>0</v>
      </c>
      <c r="K68" s="18">
        <v>0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  <c r="R68" s="18">
        <v>0</v>
      </c>
      <c r="S68" s="18">
        <v>0</v>
      </c>
      <c r="T68" s="18">
        <v>0</v>
      </c>
      <c r="U68" s="18">
        <v>0</v>
      </c>
      <c r="V68" s="18">
        <v>0</v>
      </c>
      <c r="W68" s="18">
        <v>0</v>
      </c>
      <c r="X68" s="18">
        <v>0</v>
      </c>
      <c r="Y68" s="18">
        <v>0</v>
      </c>
      <c r="Z68" s="18">
        <v>0</v>
      </c>
      <c r="AA68" s="18">
        <v>0</v>
      </c>
      <c r="AB68" s="18">
        <v>0</v>
      </c>
      <c r="AC68" s="18">
        <v>0</v>
      </c>
      <c r="AD68" s="18">
        <v>0</v>
      </c>
      <c r="AE68" s="18">
        <v>0</v>
      </c>
      <c r="AF68" s="18">
        <v>0</v>
      </c>
      <c r="AG68" s="18">
        <v>0</v>
      </c>
      <c r="AH68" s="18">
        <v>0</v>
      </c>
      <c r="AI68" s="18">
        <v>0</v>
      </c>
      <c r="AJ68" s="18">
        <v>0</v>
      </c>
      <c r="AK68" s="18">
        <v>0</v>
      </c>
      <c r="AL68" s="18">
        <v>0</v>
      </c>
      <c r="AM68" s="18">
        <v>0</v>
      </c>
      <c r="AN68" s="18">
        <v>0</v>
      </c>
      <c r="AO68" s="18">
        <v>0</v>
      </c>
      <c r="AP68" s="18">
        <v>0</v>
      </c>
      <c r="AQ68" s="18">
        <v>0</v>
      </c>
      <c r="AR68" s="18">
        <v>0</v>
      </c>
      <c r="AS68" s="18">
        <v>0</v>
      </c>
      <c r="AT68" s="18">
        <v>0</v>
      </c>
      <c r="AU68" s="18">
        <v>0</v>
      </c>
      <c r="AV68" s="18">
        <v>0</v>
      </c>
      <c r="AW68" s="18">
        <v>0</v>
      </c>
      <c r="AX68" s="18">
        <v>0</v>
      </c>
      <c r="AY68" s="18">
        <v>0</v>
      </c>
      <c r="AZ68" s="18">
        <v>0</v>
      </c>
      <c r="BA68" s="18">
        <v>0</v>
      </c>
      <c r="BB68" s="18">
        <v>0</v>
      </c>
      <c r="BC68" s="18">
        <v>0</v>
      </c>
      <c r="BD68" s="18">
        <v>0</v>
      </c>
      <c r="BE68" s="18">
        <v>0</v>
      </c>
      <c r="BF68" s="18">
        <v>0</v>
      </c>
      <c r="BG68" s="18">
        <v>0</v>
      </c>
      <c r="BH68" s="18">
        <v>0</v>
      </c>
      <c r="BI68" s="18">
        <v>0</v>
      </c>
      <c r="BJ68" s="18">
        <v>0</v>
      </c>
      <c r="BK68" s="18">
        <v>0</v>
      </c>
      <c r="BL68" s="18">
        <v>0</v>
      </c>
      <c r="BM68" s="18">
        <v>0</v>
      </c>
      <c r="BN68" s="18">
        <v>0</v>
      </c>
      <c r="BO68" s="18">
        <v>0</v>
      </c>
      <c r="BP68" s="18">
        <v>0</v>
      </c>
      <c r="BQ68" s="18">
        <v>0</v>
      </c>
      <c r="BR68" s="18">
        <v>0</v>
      </c>
      <c r="BS68" s="18">
        <v>0</v>
      </c>
      <c r="BT68" s="18">
        <v>0</v>
      </c>
      <c r="BU68" s="18">
        <v>0</v>
      </c>
      <c r="BV68" s="18">
        <v>0</v>
      </c>
      <c r="BW68" s="18">
        <v>0</v>
      </c>
      <c r="BX68" s="18">
        <v>0</v>
      </c>
      <c r="BY68" s="18">
        <v>0</v>
      </c>
      <c r="BZ68" s="18">
        <v>0</v>
      </c>
      <c r="CA68" s="18">
        <v>0</v>
      </c>
      <c r="CB68" s="18">
        <v>0</v>
      </c>
      <c r="CC68" s="18">
        <v>0</v>
      </c>
      <c r="CD68" s="18">
        <v>0</v>
      </c>
      <c r="CE68" s="18">
        <v>0</v>
      </c>
      <c r="CF68" s="18">
        <v>0</v>
      </c>
      <c r="CG68" s="18">
        <v>0</v>
      </c>
      <c r="CH68" s="18">
        <v>0</v>
      </c>
      <c r="CI68" s="18">
        <v>0</v>
      </c>
      <c r="CJ68" s="18">
        <v>0</v>
      </c>
      <c r="CK68" s="18">
        <v>0</v>
      </c>
      <c r="CL68" s="18">
        <v>0</v>
      </c>
      <c r="CM68" s="18">
        <v>0</v>
      </c>
      <c r="CN68" s="18">
        <v>0</v>
      </c>
      <c r="CO68" s="18">
        <v>0</v>
      </c>
      <c r="CP68" s="18">
        <v>0</v>
      </c>
      <c r="CQ68" s="18">
        <v>0</v>
      </c>
      <c r="CR68" s="18">
        <v>0</v>
      </c>
      <c r="CS68" s="18">
        <v>0</v>
      </c>
      <c r="CT68" s="18">
        <v>0</v>
      </c>
      <c r="CU68" s="18">
        <v>0</v>
      </c>
      <c r="CV68" s="18">
        <v>0</v>
      </c>
      <c r="CW68" s="18">
        <v>0</v>
      </c>
      <c r="CX68" s="18">
        <v>0</v>
      </c>
      <c r="CY68" s="18">
        <v>0</v>
      </c>
      <c r="CZ68" s="18">
        <v>0</v>
      </c>
      <c r="DA68" s="18">
        <v>0</v>
      </c>
      <c r="DB68" s="18">
        <v>0</v>
      </c>
      <c r="DC68" s="18">
        <v>0</v>
      </c>
      <c r="DD68" s="18">
        <v>31508910.722463999</v>
      </c>
      <c r="DE68" s="18">
        <v>0</v>
      </c>
      <c r="DF68" s="18">
        <v>0</v>
      </c>
      <c r="DG68" s="18">
        <v>0</v>
      </c>
      <c r="DH68" s="18">
        <v>0</v>
      </c>
      <c r="DI68" s="18">
        <v>0</v>
      </c>
      <c r="DJ68" s="18">
        <v>0</v>
      </c>
      <c r="DK68" s="18">
        <v>0</v>
      </c>
      <c r="DL68" s="18">
        <v>0</v>
      </c>
      <c r="DM68" s="18">
        <v>0</v>
      </c>
      <c r="DN68" s="18">
        <v>0</v>
      </c>
      <c r="DO68" s="18">
        <v>0</v>
      </c>
      <c r="DP68" s="18">
        <v>0</v>
      </c>
      <c r="DQ68" s="18">
        <v>0</v>
      </c>
      <c r="DR68" s="18">
        <v>0</v>
      </c>
      <c r="DS68" s="18">
        <v>0</v>
      </c>
      <c r="DT68" s="18">
        <v>0</v>
      </c>
      <c r="DU68" s="18">
        <v>0</v>
      </c>
      <c r="DV68" s="18">
        <v>0</v>
      </c>
      <c r="DW68" s="18">
        <v>0</v>
      </c>
      <c r="DX68" s="18">
        <v>0</v>
      </c>
      <c r="DY68" s="18">
        <v>0</v>
      </c>
      <c r="DZ68" s="18">
        <v>0</v>
      </c>
      <c r="EA68" s="18">
        <v>0</v>
      </c>
      <c r="EB68" s="18">
        <v>0</v>
      </c>
      <c r="EC68" s="18">
        <v>0</v>
      </c>
      <c r="ED68" s="18">
        <v>0</v>
      </c>
      <c r="EE68" s="18">
        <v>0</v>
      </c>
      <c r="EF68" s="18">
        <v>0</v>
      </c>
      <c r="EG68" s="18">
        <v>0</v>
      </c>
      <c r="EH68" s="18">
        <v>0</v>
      </c>
      <c r="EI68" s="18">
        <v>0</v>
      </c>
      <c r="EJ68" s="18">
        <v>0</v>
      </c>
      <c r="EK68" s="18">
        <v>0</v>
      </c>
      <c r="EL68" s="18">
        <v>0</v>
      </c>
      <c r="EM68" s="18">
        <v>0</v>
      </c>
      <c r="EN68" s="18">
        <v>0</v>
      </c>
      <c r="EO68" s="18">
        <v>0</v>
      </c>
      <c r="EP68" s="18">
        <v>0</v>
      </c>
      <c r="EQ68" s="18">
        <v>0</v>
      </c>
      <c r="ER68" s="18">
        <v>0</v>
      </c>
      <c r="ES68" s="18">
        <v>0</v>
      </c>
      <c r="ET68" s="18">
        <v>0</v>
      </c>
      <c r="EU68" s="18">
        <v>0</v>
      </c>
      <c r="EV68" s="18">
        <v>0</v>
      </c>
      <c r="EW68" s="18">
        <v>0</v>
      </c>
      <c r="EX68" s="18">
        <v>0</v>
      </c>
      <c r="EY68" s="18">
        <v>0</v>
      </c>
      <c r="EZ68" s="18">
        <v>0</v>
      </c>
      <c r="FA68" s="18">
        <v>0</v>
      </c>
      <c r="FB68" s="18">
        <v>0</v>
      </c>
      <c r="FC68" s="18">
        <v>0</v>
      </c>
      <c r="FD68" s="18">
        <v>0</v>
      </c>
      <c r="FE68" s="18">
        <v>0</v>
      </c>
      <c r="FF68" s="18">
        <v>0</v>
      </c>
      <c r="FG68" s="18">
        <v>0</v>
      </c>
      <c r="FH68" s="18">
        <v>0</v>
      </c>
      <c r="FI68" s="18">
        <v>0</v>
      </c>
      <c r="FJ68" s="18">
        <v>0</v>
      </c>
      <c r="FK68" s="18">
        <v>0</v>
      </c>
      <c r="FL68" s="18">
        <v>0</v>
      </c>
      <c r="FM68" s="18">
        <v>0</v>
      </c>
      <c r="FN68" s="18">
        <v>0</v>
      </c>
      <c r="FO68" s="18">
        <v>0</v>
      </c>
      <c r="FP68" s="19">
        <v>428062160</v>
      </c>
      <c r="FQ68" s="19">
        <v>0</v>
      </c>
      <c r="FR68" s="18">
        <v>0</v>
      </c>
      <c r="FS68" s="18">
        <v>0</v>
      </c>
      <c r="FT68" s="18">
        <v>0</v>
      </c>
      <c r="FU68" s="18">
        <v>0</v>
      </c>
      <c r="FV68" s="19">
        <v>428062160</v>
      </c>
      <c r="FW68" s="19">
        <v>0</v>
      </c>
      <c r="FX68" s="18">
        <v>0</v>
      </c>
      <c r="FY68" s="18">
        <v>0</v>
      </c>
      <c r="FZ68" s="18">
        <v>428062160</v>
      </c>
      <c r="GA68" s="18">
        <v>0</v>
      </c>
      <c r="GB68" s="19">
        <v>0</v>
      </c>
      <c r="GC68" s="19">
        <v>0</v>
      </c>
      <c r="GD68" s="18">
        <v>0</v>
      </c>
      <c r="GE68" s="18">
        <v>0</v>
      </c>
      <c r="GF68" s="18">
        <v>0</v>
      </c>
      <c r="GG68" s="18">
        <v>0</v>
      </c>
      <c r="GH68" s="18">
        <v>0</v>
      </c>
      <c r="GI68" s="18">
        <v>0</v>
      </c>
      <c r="GJ68" s="18">
        <v>0</v>
      </c>
      <c r="GK68" s="18">
        <v>0</v>
      </c>
      <c r="GL68" s="18">
        <v>0</v>
      </c>
      <c r="GM68" s="18">
        <v>0</v>
      </c>
      <c r="GN68" s="18">
        <v>0</v>
      </c>
      <c r="GO68" s="18">
        <v>0</v>
      </c>
      <c r="GP68" s="18">
        <v>3727597814.436039</v>
      </c>
      <c r="GQ68" s="18">
        <v>0</v>
      </c>
      <c r="GR68" s="18">
        <v>0</v>
      </c>
      <c r="GS68" s="18">
        <v>0</v>
      </c>
      <c r="GT68" s="18">
        <v>0</v>
      </c>
      <c r="GU68" s="18">
        <v>0</v>
      </c>
      <c r="GV68" s="18">
        <v>0</v>
      </c>
      <c r="GW68" s="18">
        <v>0</v>
      </c>
      <c r="GX68" s="18">
        <v>0</v>
      </c>
      <c r="GY68" s="18">
        <v>0</v>
      </c>
      <c r="GZ68" s="18">
        <v>0</v>
      </c>
      <c r="HA68" s="18">
        <v>0</v>
      </c>
      <c r="HB68" s="19">
        <v>0</v>
      </c>
      <c r="HC68" s="19">
        <v>0</v>
      </c>
      <c r="HD68" s="18">
        <v>0</v>
      </c>
      <c r="HE68" s="18">
        <v>0</v>
      </c>
      <c r="HF68" s="18">
        <v>0</v>
      </c>
      <c r="HG68" s="18">
        <v>0</v>
      </c>
      <c r="HH68" s="19">
        <v>0</v>
      </c>
      <c r="HI68" s="19">
        <v>0</v>
      </c>
      <c r="HJ68" s="18">
        <v>0</v>
      </c>
      <c r="HK68" s="18">
        <v>0</v>
      </c>
      <c r="HL68" s="18">
        <v>0</v>
      </c>
      <c r="HM68" s="18">
        <v>0</v>
      </c>
      <c r="HN68" s="19">
        <v>0</v>
      </c>
      <c r="HO68" s="19">
        <v>0</v>
      </c>
      <c r="HP68" s="18">
        <v>0</v>
      </c>
      <c r="HQ68" s="18">
        <v>0</v>
      </c>
      <c r="HR68" s="18">
        <v>0</v>
      </c>
      <c r="HS68" s="18">
        <v>0</v>
      </c>
      <c r="HT68" s="18">
        <v>0</v>
      </c>
      <c r="HU68" s="18">
        <v>0</v>
      </c>
      <c r="HV68" s="18">
        <v>4187168885.1585026</v>
      </c>
      <c r="HW68" s="18">
        <v>0</v>
      </c>
      <c r="HX68" s="19">
        <v>4187168885.1585026</v>
      </c>
    </row>
    <row r="69" spans="1:232" ht="12.75" customHeight="1">
      <c r="A69" s="55" t="s">
        <v>273</v>
      </c>
      <c r="B69" s="17">
        <v>3012</v>
      </c>
      <c r="C69" s="56" t="s">
        <v>247</v>
      </c>
      <c r="D69" s="19">
        <v>0</v>
      </c>
      <c r="E69" s="19">
        <v>0</v>
      </c>
      <c r="F69" s="18">
        <v>0</v>
      </c>
      <c r="G69" s="18">
        <v>0</v>
      </c>
      <c r="H69" s="18">
        <v>0</v>
      </c>
      <c r="I69" s="18">
        <v>0</v>
      </c>
      <c r="J69" s="18">
        <v>0</v>
      </c>
      <c r="K69" s="18">
        <v>0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  <c r="R69" s="18">
        <v>0</v>
      </c>
      <c r="S69" s="18">
        <v>0</v>
      </c>
      <c r="T69" s="18">
        <v>0</v>
      </c>
      <c r="U69" s="18">
        <v>0</v>
      </c>
      <c r="V69" s="18">
        <v>0</v>
      </c>
      <c r="W69" s="18">
        <v>0</v>
      </c>
      <c r="X69" s="18">
        <v>0</v>
      </c>
      <c r="Y69" s="18">
        <v>0</v>
      </c>
      <c r="Z69" s="18">
        <v>0</v>
      </c>
      <c r="AA69" s="18">
        <v>0</v>
      </c>
      <c r="AB69" s="18">
        <v>0</v>
      </c>
      <c r="AC69" s="18">
        <v>0</v>
      </c>
      <c r="AD69" s="18">
        <v>0</v>
      </c>
      <c r="AE69" s="18">
        <v>0</v>
      </c>
      <c r="AF69" s="18">
        <v>0</v>
      </c>
      <c r="AG69" s="18">
        <v>0</v>
      </c>
      <c r="AH69" s="18">
        <v>0</v>
      </c>
      <c r="AI69" s="18">
        <v>0</v>
      </c>
      <c r="AJ69" s="18">
        <v>0</v>
      </c>
      <c r="AK69" s="18">
        <v>0</v>
      </c>
      <c r="AL69" s="18">
        <v>0</v>
      </c>
      <c r="AM69" s="18">
        <v>0</v>
      </c>
      <c r="AN69" s="18">
        <v>0</v>
      </c>
      <c r="AO69" s="18">
        <v>0</v>
      </c>
      <c r="AP69" s="18">
        <v>0</v>
      </c>
      <c r="AQ69" s="18">
        <v>0</v>
      </c>
      <c r="AR69" s="18">
        <v>0</v>
      </c>
      <c r="AS69" s="18">
        <v>0</v>
      </c>
      <c r="AT69" s="18">
        <v>0</v>
      </c>
      <c r="AU69" s="18">
        <v>0</v>
      </c>
      <c r="AV69" s="18">
        <v>0</v>
      </c>
      <c r="AW69" s="18">
        <v>0</v>
      </c>
      <c r="AX69" s="18">
        <v>0</v>
      </c>
      <c r="AY69" s="18">
        <v>0</v>
      </c>
      <c r="AZ69" s="18">
        <v>0</v>
      </c>
      <c r="BA69" s="18">
        <v>0</v>
      </c>
      <c r="BB69" s="18">
        <v>0</v>
      </c>
      <c r="BC69" s="18">
        <v>0</v>
      </c>
      <c r="BD69" s="18">
        <v>0</v>
      </c>
      <c r="BE69" s="18">
        <v>0</v>
      </c>
      <c r="BF69" s="18">
        <v>0</v>
      </c>
      <c r="BG69" s="18">
        <v>0</v>
      </c>
      <c r="BH69" s="18">
        <v>0</v>
      </c>
      <c r="BI69" s="18">
        <v>0</v>
      </c>
      <c r="BJ69" s="18">
        <v>0</v>
      </c>
      <c r="BK69" s="18">
        <v>0</v>
      </c>
      <c r="BL69" s="18">
        <v>0</v>
      </c>
      <c r="BM69" s="18">
        <v>0</v>
      </c>
      <c r="BN69" s="18">
        <v>0</v>
      </c>
      <c r="BO69" s="18">
        <v>0</v>
      </c>
      <c r="BP69" s="18">
        <v>0</v>
      </c>
      <c r="BQ69" s="18">
        <v>0</v>
      </c>
      <c r="BR69" s="18">
        <v>0</v>
      </c>
      <c r="BS69" s="18">
        <v>0</v>
      </c>
      <c r="BT69" s="18">
        <v>0</v>
      </c>
      <c r="BU69" s="18">
        <v>0</v>
      </c>
      <c r="BV69" s="18">
        <v>0</v>
      </c>
      <c r="BW69" s="18">
        <v>0</v>
      </c>
      <c r="BX69" s="18">
        <v>0</v>
      </c>
      <c r="BY69" s="18">
        <v>0</v>
      </c>
      <c r="BZ69" s="18">
        <v>0</v>
      </c>
      <c r="CA69" s="18">
        <v>0</v>
      </c>
      <c r="CB69" s="18">
        <v>0</v>
      </c>
      <c r="CC69" s="18">
        <v>0</v>
      </c>
      <c r="CD69" s="18">
        <v>0</v>
      </c>
      <c r="CE69" s="18">
        <v>0</v>
      </c>
      <c r="CF69" s="18">
        <v>0</v>
      </c>
      <c r="CG69" s="18">
        <v>0</v>
      </c>
      <c r="CH69" s="18">
        <v>0</v>
      </c>
      <c r="CI69" s="18">
        <v>0</v>
      </c>
      <c r="CJ69" s="18">
        <v>0</v>
      </c>
      <c r="CK69" s="18">
        <v>0</v>
      </c>
      <c r="CL69" s="18">
        <v>0</v>
      </c>
      <c r="CM69" s="18">
        <v>0</v>
      </c>
      <c r="CN69" s="18">
        <v>0</v>
      </c>
      <c r="CO69" s="18">
        <v>0</v>
      </c>
      <c r="CP69" s="18">
        <v>0</v>
      </c>
      <c r="CQ69" s="18">
        <v>0</v>
      </c>
      <c r="CR69" s="18">
        <v>0</v>
      </c>
      <c r="CS69" s="18">
        <v>0</v>
      </c>
      <c r="CT69" s="18">
        <v>0</v>
      </c>
      <c r="CU69" s="18">
        <v>0</v>
      </c>
      <c r="CV69" s="18">
        <v>0</v>
      </c>
      <c r="CW69" s="18">
        <v>0</v>
      </c>
      <c r="CX69" s="18">
        <v>0</v>
      </c>
      <c r="CY69" s="18">
        <v>0</v>
      </c>
      <c r="CZ69" s="18">
        <v>0</v>
      </c>
      <c r="DA69" s="18">
        <v>0</v>
      </c>
      <c r="DB69" s="18">
        <v>0</v>
      </c>
      <c r="DC69" s="18">
        <v>0</v>
      </c>
      <c r="DD69" s="18">
        <v>39238.92</v>
      </c>
      <c r="DE69" s="18">
        <v>0</v>
      </c>
      <c r="DF69" s="18">
        <v>0</v>
      </c>
      <c r="DG69" s="18">
        <v>0</v>
      </c>
      <c r="DH69" s="18">
        <v>0</v>
      </c>
      <c r="DI69" s="18">
        <v>0</v>
      </c>
      <c r="DJ69" s="18">
        <v>0</v>
      </c>
      <c r="DK69" s="18">
        <v>0</v>
      </c>
      <c r="DL69" s="18">
        <v>0</v>
      </c>
      <c r="DM69" s="18">
        <v>0</v>
      </c>
      <c r="DN69" s="18">
        <v>0</v>
      </c>
      <c r="DO69" s="18">
        <v>0</v>
      </c>
      <c r="DP69" s="18">
        <v>0</v>
      </c>
      <c r="DQ69" s="18">
        <v>0</v>
      </c>
      <c r="DR69" s="18">
        <v>0</v>
      </c>
      <c r="DS69" s="18">
        <v>0</v>
      </c>
      <c r="DT69" s="18">
        <v>0</v>
      </c>
      <c r="DU69" s="18">
        <v>0</v>
      </c>
      <c r="DV69" s="18">
        <v>0</v>
      </c>
      <c r="DW69" s="18">
        <v>0</v>
      </c>
      <c r="DX69" s="18">
        <v>0</v>
      </c>
      <c r="DY69" s="18">
        <v>0</v>
      </c>
      <c r="DZ69" s="18">
        <v>0</v>
      </c>
      <c r="EA69" s="18">
        <v>0</v>
      </c>
      <c r="EB69" s="18">
        <v>0</v>
      </c>
      <c r="EC69" s="18">
        <v>0</v>
      </c>
      <c r="ED69" s="18">
        <v>0</v>
      </c>
      <c r="EE69" s="18">
        <v>0</v>
      </c>
      <c r="EF69" s="18">
        <v>0</v>
      </c>
      <c r="EG69" s="18">
        <v>0</v>
      </c>
      <c r="EH69" s="18">
        <v>0</v>
      </c>
      <c r="EI69" s="18">
        <v>0</v>
      </c>
      <c r="EJ69" s="18">
        <v>0</v>
      </c>
      <c r="EK69" s="18">
        <v>0</v>
      </c>
      <c r="EL69" s="18">
        <v>0</v>
      </c>
      <c r="EM69" s="18">
        <v>0</v>
      </c>
      <c r="EN69" s="18">
        <v>0</v>
      </c>
      <c r="EO69" s="18">
        <v>0</v>
      </c>
      <c r="EP69" s="18">
        <v>0</v>
      </c>
      <c r="EQ69" s="18">
        <v>0</v>
      </c>
      <c r="ER69" s="18">
        <v>0</v>
      </c>
      <c r="ES69" s="18">
        <v>0</v>
      </c>
      <c r="ET69" s="18">
        <v>0</v>
      </c>
      <c r="EU69" s="18">
        <v>0</v>
      </c>
      <c r="EV69" s="18">
        <v>0</v>
      </c>
      <c r="EW69" s="18">
        <v>0</v>
      </c>
      <c r="EX69" s="18">
        <v>0</v>
      </c>
      <c r="EY69" s="18">
        <v>0</v>
      </c>
      <c r="EZ69" s="18">
        <v>0</v>
      </c>
      <c r="FA69" s="18">
        <v>0</v>
      </c>
      <c r="FB69" s="18">
        <v>0</v>
      </c>
      <c r="FC69" s="18">
        <v>0</v>
      </c>
      <c r="FD69" s="18">
        <v>0</v>
      </c>
      <c r="FE69" s="18">
        <v>0</v>
      </c>
      <c r="FF69" s="18">
        <v>0</v>
      </c>
      <c r="FG69" s="18">
        <v>0</v>
      </c>
      <c r="FH69" s="18">
        <v>0</v>
      </c>
      <c r="FI69" s="18">
        <v>0</v>
      </c>
      <c r="FJ69" s="18">
        <v>0</v>
      </c>
      <c r="FK69" s="18">
        <v>0</v>
      </c>
      <c r="FL69" s="18">
        <v>0</v>
      </c>
      <c r="FM69" s="18">
        <v>0</v>
      </c>
      <c r="FN69" s="18">
        <v>0</v>
      </c>
      <c r="FO69" s="18">
        <v>0</v>
      </c>
      <c r="FP69" s="19">
        <v>99927207.909999952</v>
      </c>
      <c r="FQ69" s="19">
        <v>0</v>
      </c>
      <c r="FR69" s="18">
        <v>0</v>
      </c>
      <c r="FS69" s="18">
        <v>0</v>
      </c>
      <c r="FT69" s="18">
        <v>0</v>
      </c>
      <c r="FU69" s="18">
        <v>0</v>
      </c>
      <c r="FV69" s="19">
        <v>99927207.909999952</v>
      </c>
      <c r="FW69" s="19">
        <v>0</v>
      </c>
      <c r="FX69" s="18">
        <v>1593412.76</v>
      </c>
      <c r="FY69" s="18">
        <v>0</v>
      </c>
      <c r="FZ69" s="18">
        <v>98333795.149999946</v>
      </c>
      <c r="GA69" s="18">
        <v>0</v>
      </c>
      <c r="GB69" s="19">
        <v>0</v>
      </c>
      <c r="GC69" s="19">
        <v>0</v>
      </c>
      <c r="GD69" s="18">
        <v>0</v>
      </c>
      <c r="GE69" s="18">
        <v>0</v>
      </c>
      <c r="GF69" s="18">
        <v>0</v>
      </c>
      <c r="GG69" s="18">
        <v>0</v>
      </c>
      <c r="GH69" s="18">
        <v>0</v>
      </c>
      <c r="GI69" s="18">
        <v>0</v>
      </c>
      <c r="GJ69" s="18">
        <v>0</v>
      </c>
      <c r="GK69" s="18">
        <v>0</v>
      </c>
      <c r="GL69" s="18">
        <v>0</v>
      </c>
      <c r="GM69" s="18">
        <v>0</v>
      </c>
      <c r="GN69" s="18">
        <v>0</v>
      </c>
      <c r="GO69" s="18">
        <v>0</v>
      </c>
      <c r="GP69" s="18">
        <v>16670621235.709999</v>
      </c>
      <c r="GQ69" s="18">
        <v>0</v>
      </c>
      <c r="GR69" s="18">
        <v>0</v>
      </c>
      <c r="GS69" s="18">
        <v>0</v>
      </c>
      <c r="GT69" s="18">
        <v>0</v>
      </c>
      <c r="GU69" s="18">
        <v>0</v>
      </c>
      <c r="GV69" s="18">
        <v>0</v>
      </c>
      <c r="GW69" s="18">
        <v>0</v>
      </c>
      <c r="GX69" s="18">
        <v>0</v>
      </c>
      <c r="GY69" s="18">
        <v>0</v>
      </c>
      <c r="GZ69" s="18">
        <v>0</v>
      </c>
      <c r="HA69" s="18">
        <v>0</v>
      </c>
      <c r="HB69" s="19">
        <v>0</v>
      </c>
      <c r="HC69" s="19">
        <v>0</v>
      </c>
      <c r="HD69" s="18">
        <v>0</v>
      </c>
      <c r="HE69" s="18">
        <v>0</v>
      </c>
      <c r="HF69" s="18">
        <v>0</v>
      </c>
      <c r="HG69" s="18">
        <v>0</v>
      </c>
      <c r="HH69" s="19">
        <v>0</v>
      </c>
      <c r="HI69" s="19">
        <v>0</v>
      </c>
      <c r="HJ69" s="18">
        <v>0</v>
      </c>
      <c r="HK69" s="18">
        <v>0</v>
      </c>
      <c r="HL69" s="18">
        <v>0</v>
      </c>
      <c r="HM69" s="18">
        <v>0</v>
      </c>
      <c r="HN69" s="19">
        <v>0</v>
      </c>
      <c r="HO69" s="19">
        <v>0</v>
      </c>
      <c r="HP69" s="18">
        <v>0</v>
      </c>
      <c r="HQ69" s="18">
        <v>0</v>
      </c>
      <c r="HR69" s="18">
        <v>0</v>
      </c>
      <c r="HS69" s="18">
        <v>0</v>
      </c>
      <c r="HT69" s="18">
        <v>0</v>
      </c>
      <c r="HU69" s="18">
        <v>0</v>
      </c>
      <c r="HV69" s="18">
        <v>16770587682.539999</v>
      </c>
      <c r="HW69" s="18">
        <v>0</v>
      </c>
      <c r="HX69" s="19">
        <v>16770587682.539999</v>
      </c>
    </row>
    <row r="70" spans="1:232" ht="12.75" customHeight="1">
      <c r="A70" s="55" t="s">
        <v>275</v>
      </c>
      <c r="B70" s="17">
        <v>3016</v>
      </c>
      <c r="C70" s="56" t="s">
        <v>247</v>
      </c>
      <c r="D70" s="19">
        <v>0</v>
      </c>
      <c r="E70" s="19">
        <v>0</v>
      </c>
      <c r="F70" s="18">
        <v>0</v>
      </c>
      <c r="G70" s="18">
        <v>0</v>
      </c>
      <c r="H70" s="18">
        <v>0</v>
      </c>
      <c r="I70" s="18">
        <v>0</v>
      </c>
      <c r="J70" s="18">
        <v>0</v>
      </c>
      <c r="K70" s="18">
        <v>0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  <c r="R70" s="18">
        <v>0</v>
      </c>
      <c r="S70" s="18">
        <v>0</v>
      </c>
      <c r="T70" s="18">
        <v>0</v>
      </c>
      <c r="U70" s="18">
        <v>0</v>
      </c>
      <c r="V70" s="18">
        <v>0</v>
      </c>
      <c r="W70" s="18">
        <v>0</v>
      </c>
      <c r="X70" s="18">
        <v>0</v>
      </c>
      <c r="Y70" s="18">
        <v>0</v>
      </c>
      <c r="Z70" s="18">
        <v>0</v>
      </c>
      <c r="AA70" s="18">
        <v>0</v>
      </c>
      <c r="AB70" s="18">
        <v>0</v>
      </c>
      <c r="AC70" s="18">
        <v>0</v>
      </c>
      <c r="AD70" s="18">
        <v>0</v>
      </c>
      <c r="AE70" s="18">
        <v>0</v>
      </c>
      <c r="AF70" s="18">
        <v>0</v>
      </c>
      <c r="AG70" s="18">
        <v>0</v>
      </c>
      <c r="AH70" s="18">
        <v>0</v>
      </c>
      <c r="AI70" s="18">
        <v>0</v>
      </c>
      <c r="AJ70" s="18">
        <v>0</v>
      </c>
      <c r="AK70" s="18">
        <v>0</v>
      </c>
      <c r="AL70" s="18">
        <v>0</v>
      </c>
      <c r="AM70" s="18">
        <v>0</v>
      </c>
      <c r="AN70" s="18">
        <v>0</v>
      </c>
      <c r="AO70" s="18">
        <v>0</v>
      </c>
      <c r="AP70" s="18">
        <v>0</v>
      </c>
      <c r="AQ70" s="18">
        <v>0</v>
      </c>
      <c r="AR70" s="18">
        <v>0</v>
      </c>
      <c r="AS70" s="18">
        <v>0</v>
      </c>
      <c r="AT70" s="18">
        <v>0</v>
      </c>
      <c r="AU70" s="18">
        <v>0</v>
      </c>
      <c r="AV70" s="18">
        <v>0</v>
      </c>
      <c r="AW70" s="18">
        <v>0</v>
      </c>
      <c r="AX70" s="18">
        <v>0</v>
      </c>
      <c r="AY70" s="18">
        <v>0</v>
      </c>
      <c r="AZ70" s="18">
        <v>0</v>
      </c>
      <c r="BA70" s="18">
        <v>0</v>
      </c>
      <c r="BB70" s="18">
        <v>0</v>
      </c>
      <c r="BC70" s="18">
        <v>0</v>
      </c>
      <c r="BD70" s="18">
        <v>0</v>
      </c>
      <c r="BE70" s="18">
        <v>0</v>
      </c>
      <c r="BF70" s="18">
        <v>0</v>
      </c>
      <c r="BG70" s="18">
        <v>0</v>
      </c>
      <c r="BH70" s="18">
        <v>0</v>
      </c>
      <c r="BI70" s="18">
        <v>0</v>
      </c>
      <c r="BJ70" s="18">
        <v>0</v>
      </c>
      <c r="BK70" s="18">
        <v>0</v>
      </c>
      <c r="BL70" s="18">
        <v>0</v>
      </c>
      <c r="BM70" s="18">
        <v>0</v>
      </c>
      <c r="BN70" s="18">
        <v>0</v>
      </c>
      <c r="BO70" s="18">
        <v>0</v>
      </c>
      <c r="BP70" s="18">
        <v>0</v>
      </c>
      <c r="BQ70" s="18">
        <v>0</v>
      </c>
      <c r="BR70" s="18">
        <v>0</v>
      </c>
      <c r="BS70" s="18">
        <v>0</v>
      </c>
      <c r="BT70" s="18">
        <v>0</v>
      </c>
      <c r="BU70" s="18">
        <v>0</v>
      </c>
      <c r="BV70" s="18">
        <v>0</v>
      </c>
      <c r="BW70" s="18">
        <v>0</v>
      </c>
      <c r="BX70" s="18">
        <v>0</v>
      </c>
      <c r="BY70" s="18">
        <v>0</v>
      </c>
      <c r="BZ70" s="18">
        <v>0</v>
      </c>
      <c r="CA70" s="18">
        <v>0</v>
      </c>
      <c r="CB70" s="18">
        <v>0</v>
      </c>
      <c r="CC70" s="18">
        <v>0</v>
      </c>
      <c r="CD70" s="18">
        <v>0</v>
      </c>
      <c r="CE70" s="18">
        <v>0</v>
      </c>
      <c r="CF70" s="18">
        <v>0</v>
      </c>
      <c r="CG70" s="18">
        <v>0</v>
      </c>
      <c r="CH70" s="18">
        <v>0</v>
      </c>
      <c r="CI70" s="18">
        <v>0</v>
      </c>
      <c r="CJ70" s="18">
        <v>0</v>
      </c>
      <c r="CK70" s="18">
        <v>0</v>
      </c>
      <c r="CL70" s="18">
        <v>0</v>
      </c>
      <c r="CM70" s="18">
        <v>0</v>
      </c>
      <c r="CN70" s="18">
        <v>0</v>
      </c>
      <c r="CO70" s="18">
        <v>0</v>
      </c>
      <c r="CP70" s="18">
        <v>0</v>
      </c>
      <c r="CQ70" s="18">
        <v>0</v>
      </c>
      <c r="CR70" s="18">
        <v>0</v>
      </c>
      <c r="CS70" s="18">
        <v>0</v>
      </c>
      <c r="CT70" s="18">
        <v>0</v>
      </c>
      <c r="CU70" s="18">
        <v>0</v>
      </c>
      <c r="CV70" s="18">
        <v>0</v>
      </c>
      <c r="CW70" s="18">
        <v>0</v>
      </c>
      <c r="CX70" s="18">
        <v>0</v>
      </c>
      <c r="CY70" s="18">
        <v>0</v>
      </c>
      <c r="CZ70" s="18">
        <v>0</v>
      </c>
      <c r="DA70" s="18">
        <v>0</v>
      </c>
      <c r="DB70" s="18">
        <v>0</v>
      </c>
      <c r="DC70" s="18">
        <v>0</v>
      </c>
      <c r="DD70" s="18">
        <v>469537152.12998199</v>
      </c>
      <c r="DE70" s="18">
        <v>0</v>
      </c>
      <c r="DF70" s="18">
        <v>45467481.359999798</v>
      </c>
      <c r="DG70" s="18">
        <v>0</v>
      </c>
      <c r="DH70" s="18">
        <v>0</v>
      </c>
      <c r="DI70" s="18">
        <v>0</v>
      </c>
      <c r="DJ70" s="18">
        <v>0</v>
      </c>
      <c r="DK70" s="18">
        <v>0</v>
      </c>
      <c r="DL70" s="18">
        <v>0</v>
      </c>
      <c r="DM70" s="18">
        <v>0</v>
      </c>
      <c r="DN70" s="18">
        <v>0</v>
      </c>
      <c r="DO70" s="18">
        <v>0</v>
      </c>
      <c r="DP70" s="18">
        <v>0</v>
      </c>
      <c r="DQ70" s="18">
        <v>0</v>
      </c>
      <c r="DR70" s="18">
        <v>0</v>
      </c>
      <c r="DS70" s="18">
        <v>0</v>
      </c>
      <c r="DT70" s="18">
        <v>0</v>
      </c>
      <c r="DU70" s="18">
        <v>0</v>
      </c>
      <c r="DV70" s="18">
        <v>0</v>
      </c>
      <c r="DW70" s="18">
        <v>0</v>
      </c>
      <c r="DX70" s="18">
        <v>0</v>
      </c>
      <c r="DY70" s="18">
        <v>0</v>
      </c>
      <c r="DZ70" s="18">
        <v>0</v>
      </c>
      <c r="EA70" s="18">
        <v>0</v>
      </c>
      <c r="EB70" s="18">
        <v>0</v>
      </c>
      <c r="EC70" s="18">
        <v>0</v>
      </c>
      <c r="ED70" s="18">
        <v>0</v>
      </c>
      <c r="EE70" s="18">
        <v>0</v>
      </c>
      <c r="EF70" s="18">
        <v>0</v>
      </c>
      <c r="EG70" s="18">
        <v>0</v>
      </c>
      <c r="EH70" s="18">
        <v>0</v>
      </c>
      <c r="EI70" s="18">
        <v>0</v>
      </c>
      <c r="EJ70" s="18">
        <v>0</v>
      </c>
      <c r="EK70" s="18">
        <v>0</v>
      </c>
      <c r="EL70" s="18">
        <v>0</v>
      </c>
      <c r="EM70" s="18">
        <v>0</v>
      </c>
      <c r="EN70" s="18">
        <v>0</v>
      </c>
      <c r="EO70" s="18">
        <v>0</v>
      </c>
      <c r="EP70" s="18">
        <v>0</v>
      </c>
      <c r="EQ70" s="18">
        <v>0</v>
      </c>
      <c r="ER70" s="18">
        <v>0</v>
      </c>
      <c r="ES70" s="18">
        <v>0</v>
      </c>
      <c r="ET70" s="18">
        <v>0</v>
      </c>
      <c r="EU70" s="18">
        <v>0</v>
      </c>
      <c r="EV70" s="18">
        <v>0</v>
      </c>
      <c r="EW70" s="18">
        <v>0</v>
      </c>
      <c r="EX70" s="18">
        <v>0</v>
      </c>
      <c r="EY70" s="18">
        <v>0</v>
      </c>
      <c r="EZ70" s="18">
        <v>0</v>
      </c>
      <c r="FA70" s="18">
        <v>0</v>
      </c>
      <c r="FB70" s="18">
        <v>0</v>
      </c>
      <c r="FC70" s="18">
        <v>0</v>
      </c>
      <c r="FD70" s="18">
        <v>0</v>
      </c>
      <c r="FE70" s="18">
        <v>0</v>
      </c>
      <c r="FF70" s="18">
        <v>0</v>
      </c>
      <c r="FG70" s="18">
        <v>0</v>
      </c>
      <c r="FH70" s="18">
        <v>0</v>
      </c>
      <c r="FI70" s="18">
        <v>0</v>
      </c>
      <c r="FJ70" s="18">
        <v>0</v>
      </c>
      <c r="FK70" s="18">
        <v>0</v>
      </c>
      <c r="FL70" s="18">
        <v>0</v>
      </c>
      <c r="FM70" s="18">
        <v>0</v>
      </c>
      <c r="FN70" s="18">
        <v>0</v>
      </c>
      <c r="FO70" s="18">
        <v>0</v>
      </c>
      <c r="FP70" s="19">
        <v>2712767507.9699926</v>
      </c>
      <c r="FQ70" s="19">
        <v>0</v>
      </c>
      <c r="FR70" s="18">
        <v>11084089.250000006</v>
      </c>
      <c r="FS70" s="18">
        <v>0</v>
      </c>
      <c r="FT70" s="18">
        <v>548974.73</v>
      </c>
      <c r="FU70" s="18">
        <v>0</v>
      </c>
      <c r="FV70" s="19">
        <v>601147755.28999829</v>
      </c>
      <c r="FW70" s="19">
        <v>0</v>
      </c>
      <c r="FX70" s="18">
        <v>4706262.8100000033</v>
      </c>
      <c r="FY70" s="18">
        <v>0</v>
      </c>
      <c r="FZ70" s="18">
        <v>596441492.47999823</v>
      </c>
      <c r="GA70" s="18">
        <v>0</v>
      </c>
      <c r="GB70" s="19">
        <v>2099986688.6999941</v>
      </c>
      <c r="GC70" s="19">
        <v>0</v>
      </c>
      <c r="GD70" s="18">
        <v>14546955.859999971</v>
      </c>
      <c r="GE70" s="18">
        <v>0</v>
      </c>
      <c r="GF70" s="18">
        <v>2085439732.8399944</v>
      </c>
      <c r="GG70" s="18">
        <v>0</v>
      </c>
      <c r="GH70" s="18">
        <v>6276252.0399999758</v>
      </c>
      <c r="GI70" s="18">
        <v>0</v>
      </c>
      <c r="GJ70" s="18">
        <v>0</v>
      </c>
      <c r="GK70" s="18">
        <v>0</v>
      </c>
      <c r="GL70" s="18">
        <v>0</v>
      </c>
      <c r="GM70" s="18">
        <v>0</v>
      </c>
      <c r="GN70" s="18">
        <v>0</v>
      </c>
      <c r="GO70" s="18">
        <v>0</v>
      </c>
      <c r="GP70" s="18">
        <v>840257904.52998602</v>
      </c>
      <c r="GQ70" s="18">
        <v>0</v>
      </c>
      <c r="GR70" s="18">
        <v>0</v>
      </c>
      <c r="GS70" s="18">
        <v>0</v>
      </c>
      <c r="GT70" s="18">
        <v>0</v>
      </c>
      <c r="GU70" s="18">
        <v>0</v>
      </c>
      <c r="GV70" s="18">
        <v>0</v>
      </c>
      <c r="GW70" s="18">
        <v>0</v>
      </c>
      <c r="GX70" s="18">
        <v>0</v>
      </c>
      <c r="GY70" s="18">
        <v>0</v>
      </c>
      <c r="GZ70" s="18">
        <v>0</v>
      </c>
      <c r="HA70" s="18">
        <v>0</v>
      </c>
      <c r="HB70" s="19">
        <v>0</v>
      </c>
      <c r="HC70" s="19">
        <v>0</v>
      </c>
      <c r="HD70" s="18">
        <v>0</v>
      </c>
      <c r="HE70" s="18">
        <v>0</v>
      </c>
      <c r="HF70" s="18">
        <v>0</v>
      </c>
      <c r="HG70" s="18">
        <v>0</v>
      </c>
      <c r="HH70" s="19">
        <v>0</v>
      </c>
      <c r="HI70" s="19">
        <v>0</v>
      </c>
      <c r="HJ70" s="18">
        <v>0</v>
      </c>
      <c r="HK70" s="18">
        <v>0</v>
      </c>
      <c r="HL70" s="18">
        <v>0</v>
      </c>
      <c r="HM70" s="18">
        <v>0</v>
      </c>
      <c r="HN70" s="19">
        <v>0</v>
      </c>
      <c r="HO70" s="19">
        <v>0</v>
      </c>
      <c r="HP70" s="18">
        <v>0</v>
      </c>
      <c r="HQ70" s="18">
        <v>0</v>
      </c>
      <c r="HR70" s="18">
        <v>0</v>
      </c>
      <c r="HS70" s="18">
        <v>0</v>
      </c>
      <c r="HT70" s="18">
        <v>0</v>
      </c>
      <c r="HU70" s="18">
        <v>0</v>
      </c>
      <c r="HV70" s="18">
        <v>4074306298.0299616</v>
      </c>
      <c r="HW70" s="18">
        <v>0</v>
      </c>
      <c r="HX70" s="19">
        <v>4074306298.0299616</v>
      </c>
    </row>
    <row r="71" spans="1:232" ht="12.75" customHeight="1">
      <c r="A71" s="55" t="s">
        <v>277</v>
      </c>
      <c r="B71" s="17">
        <v>3017</v>
      </c>
      <c r="C71" s="56" t="s">
        <v>247</v>
      </c>
      <c r="D71" s="19">
        <v>0</v>
      </c>
      <c r="E71" s="19">
        <v>0</v>
      </c>
      <c r="F71" s="18">
        <v>0</v>
      </c>
      <c r="G71" s="18">
        <v>0</v>
      </c>
      <c r="H71" s="18">
        <v>0</v>
      </c>
      <c r="I71" s="18">
        <v>0</v>
      </c>
      <c r="J71" s="18">
        <v>0</v>
      </c>
      <c r="K71" s="18">
        <v>0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  <c r="R71" s="18">
        <v>0</v>
      </c>
      <c r="S71" s="18">
        <v>0</v>
      </c>
      <c r="T71" s="18">
        <v>0</v>
      </c>
      <c r="U71" s="18">
        <v>0</v>
      </c>
      <c r="V71" s="18">
        <v>0</v>
      </c>
      <c r="W71" s="18">
        <v>0</v>
      </c>
      <c r="X71" s="18">
        <v>0</v>
      </c>
      <c r="Y71" s="18">
        <v>0</v>
      </c>
      <c r="Z71" s="18">
        <v>0</v>
      </c>
      <c r="AA71" s="18">
        <v>0</v>
      </c>
      <c r="AB71" s="18">
        <v>0</v>
      </c>
      <c r="AC71" s="18">
        <v>0</v>
      </c>
      <c r="AD71" s="18">
        <v>0</v>
      </c>
      <c r="AE71" s="18">
        <v>0</v>
      </c>
      <c r="AF71" s="18">
        <v>0</v>
      </c>
      <c r="AG71" s="18">
        <v>0</v>
      </c>
      <c r="AH71" s="18">
        <v>0</v>
      </c>
      <c r="AI71" s="18">
        <v>0</v>
      </c>
      <c r="AJ71" s="18">
        <v>0</v>
      </c>
      <c r="AK71" s="18">
        <v>0</v>
      </c>
      <c r="AL71" s="18">
        <v>0</v>
      </c>
      <c r="AM71" s="18">
        <v>0</v>
      </c>
      <c r="AN71" s="18">
        <v>0</v>
      </c>
      <c r="AO71" s="18">
        <v>0</v>
      </c>
      <c r="AP71" s="18">
        <v>0</v>
      </c>
      <c r="AQ71" s="18">
        <v>0</v>
      </c>
      <c r="AR71" s="18">
        <v>0</v>
      </c>
      <c r="AS71" s="18">
        <v>0</v>
      </c>
      <c r="AT71" s="18">
        <v>0</v>
      </c>
      <c r="AU71" s="18">
        <v>0</v>
      </c>
      <c r="AV71" s="18">
        <v>0</v>
      </c>
      <c r="AW71" s="18">
        <v>0</v>
      </c>
      <c r="AX71" s="18">
        <v>0</v>
      </c>
      <c r="AY71" s="18">
        <v>0</v>
      </c>
      <c r="AZ71" s="18">
        <v>0</v>
      </c>
      <c r="BA71" s="18">
        <v>0</v>
      </c>
      <c r="BB71" s="18">
        <v>0</v>
      </c>
      <c r="BC71" s="18">
        <v>0</v>
      </c>
      <c r="BD71" s="18">
        <v>0</v>
      </c>
      <c r="BE71" s="18">
        <v>0</v>
      </c>
      <c r="BF71" s="18">
        <v>0</v>
      </c>
      <c r="BG71" s="18">
        <v>0</v>
      </c>
      <c r="BH71" s="18">
        <v>0</v>
      </c>
      <c r="BI71" s="18">
        <v>0</v>
      </c>
      <c r="BJ71" s="18">
        <v>0</v>
      </c>
      <c r="BK71" s="18">
        <v>0</v>
      </c>
      <c r="BL71" s="18">
        <v>0</v>
      </c>
      <c r="BM71" s="18">
        <v>0</v>
      </c>
      <c r="BN71" s="18">
        <v>0</v>
      </c>
      <c r="BO71" s="18">
        <v>0</v>
      </c>
      <c r="BP71" s="18">
        <v>0</v>
      </c>
      <c r="BQ71" s="18">
        <v>0</v>
      </c>
      <c r="BR71" s="18">
        <v>0</v>
      </c>
      <c r="BS71" s="18">
        <v>0</v>
      </c>
      <c r="BT71" s="18">
        <v>0</v>
      </c>
      <c r="BU71" s="18">
        <v>0</v>
      </c>
      <c r="BV71" s="18">
        <v>0</v>
      </c>
      <c r="BW71" s="18">
        <v>0</v>
      </c>
      <c r="BX71" s="18">
        <v>0</v>
      </c>
      <c r="BY71" s="18">
        <v>0</v>
      </c>
      <c r="BZ71" s="18">
        <v>0</v>
      </c>
      <c r="CA71" s="18">
        <v>0</v>
      </c>
      <c r="CB71" s="18">
        <v>0</v>
      </c>
      <c r="CC71" s="18">
        <v>0</v>
      </c>
      <c r="CD71" s="18">
        <v>0</v>
      </c>
      <c r="CE71" s="18">
        <v>0</v>
      </c>
      <c r="CF71" s="18">
        <v>0</v>
      </c>
      <c r="CG71" s="18">
        <v>0</v>
      </c>
      <c r="CH71" s="18">
        <v>0</v>
      </c>
      <c r="CI71" s="18">
        <v>0</v>
      </c>
      <c r="CJ71" s="18">
        <v>0</v>
      </c>
      <c r="CK71" s="18">
        <v>0</v>
      </c>
      <c r="CL71" s="18">
        <v>0</v>
      </c>
      <c r="CM71" s="18">
        <v>0</v>
      </c>
      <c r="CN71" s="18">
        <v>0</v>
      </c>
      <c r="CO71" s="18">
        <v>0</v>
      </c>
      <c r="CP71" s="18">
        <v>0</v>
      </c>
      <c r="CQ71" s="18">
        <v>0</v>
      </c>
      <c r="CR71" s="18">
        <v>0</v>
      </c>
      <c r="CS71" s="18">
        <v>0</v>
      </c>
      <c r="CT71" s="18">
        <v>0</v>
      </c>
      <c r="CU71" s="18">
        <v>0</v>
      </c>
      <c r="CV71" s="18">
        <v>0</v>
      </c>
      <c r="CW71" s="18">
        <v>0</v>
      </c>
      <c r="CX71" s="18">
        <v>0</v>
      </c>
      <c r="CY71" s="18">
        <v>0</v>
      </c>
      <c r="CZ71" s="18">
        <v>0</v>
      </c>
      <c r="DA71" s="18">
        <v>0</v>
      </c>
      <c r="DB71" s="18">
        <v>0</v>
      </c>
      <c r="DC71" s="18">
        <v>0</v>
      </c>
      <c r="DD71" s="18">
        <v>736870105.72990501</v>
      </c>
      <c r="DE71" s="18">
        <v>0</v>
      </c>
      <c r="DF71" s="18">
        <v>728258826.61003077</v>
      </c>
      <c r="DG71" s="18">
        <v>0</v>
      </c>
      <c r="DH71" s="18">
        <v>0</v>
      </c>
      <c r="DI71" s="18">
        <v>0</v>
      </c>
      <c r="DJ71" s="18">
        <v>0</v>
      </c>
      <c r="DK71" s="18">
        <v>0</v>
      </c>
      <c r="DL71" s="18">
        <v>0</v>
      </c>
      <c r="DM71" s="18">
        <v>0</v>
      </c>
      <c r="DN71" s="18">
        <v>0</v>
      </c>
      <c r="DO71" s="18">
        <v>0</v>
      </c>
      <c r="DP71" s="18">
        <v>0</v>
      </c>
      <c r="DQ71" s="18">
        <v>0</v>
      </c>
      <c r="DR71" s="18">
        <v>0</v>
      </c>
      <c r="DS71" s="18">
        <v>0</v>
      </c>
      <c r="DT71" s="18">
        <v>0</v>
      </c>
      <c r="DU71" s="18">
        <v>0</v>
      </c>
      <c r="DV71" s="18">
        <v>0</v>
      </c>
      <c r="DW71" s="18">
        <v>0</v>
      </c>
      <c r="DX71" s="18">
        <v>0</v>
      </c>
      <c r="DY71" s="18">
        <v>0</v>
      </c>
      <c r="DZ71" s="18">
        <v>0</v>
      </c>
      <c r="EA71" s="18">
        <v>0</v>
      </c>
      <c r="EB71" s="18">
        <v>0</v>
      </c>
      <c r="EC71" s="18">
        <v>0</v>
      </c>
      <c r="ED71" s="18">
        <v>0</v>
      </c>
      <c r="EE71" s="18">
        <v>0</v>
      </c>
      <c r="EF71" s="18">
        <v>0</v>
      </c>
      <c r="EG71" s="18">
        <v>0</v>
      </c>
      <c r="EH71" s="18">
        <v>0</v>
      </c>
      <c r="EI71" s="18">
        <v>0</v>
      </c>
      <c r="EJ71" s="18">
        <v>0</v>
      </c>
      <c r="EK71" s="18">
        <v>0</v>
      </c>
      <c r="EL71" s="18">
        <v>0</v>
      </c>
      <c r="EM71" s="18">
        <v>0</v>
      </c>
      <c r="EN71" s="18">
        <v>0</v>
      </c>
      <c r="EO71" s="18">
        <v>0</v>
      </c>
      <c r="EP71" s="18">
        <v>0</v>
      </c>
      <c r="EQ71" s="18">
        <v>0</v>
      </c>
      <c r="ER71" s="18">
        <v>0</v>
      </c>
      <c r="ES71" s="18">
        <v>0</v>
      </c>
      <c r="ET71" s="18">
        <v>0</v>
      </c>
      <c r="EU71" s="18">
        <v>0</v>
      </c>
      <c r="EV71" s="18">
        <v>0</v>
      </c>
      <c r="EW71" s="18">
        <v>0</v>
      </c>
      <c r="EX71" s="18">
        <v>0</v>
      </c>
      <c r="EY71" s="18">
        <v>0</v>
      </c>
      <c r="EZ71" s="18">
        <v>0</v>
      </c>
      <c r="FA71" s="18">
        <v>0</v>
      </c>
      <c r="FB71" s="18">
        <v>0</v>
      </c>
      <c r="FC71" s="18">
        <v>0</v>
      </c>
      <c r="FD71" s="18">
        <v>0</v>
      </c>
      <c r="FE71" s="18">
        <v>0</v>
      </c>
      <c r="FF71" s="18">
        <v>0</v>
      </c>
      <c r="FG71" s="18">
        <v>0</v>
      </c>
      <c r="FH71" s="18">
        <v>0</v>
      </c>
      <c r="FI71" s="18">
        <v>0</v>
      </c>
      <c r="FJ71" s="18">
        <v>0</v>
      </c>
      <c r="FK71" s="18">
        <v>0</v>
      </c>
      <c r="FL71" s="18">
        <v>0</v>
      </c>
      <c r="FM71" s="18">
        <v>0</v>
      </c>
      <c r="FN71" s="18">
        <v>0</v>
      </c>
      <c r="FO71" s="18">
        <v>0</v>
      </c>
      <c r="FP71" s="19">
        <v>16115980.060000001</v>
      </c>
      <c r="FQ71" s="19">
        <v>0</v>
      </c>
      <c r="FR71" s="18">
        <v>0</v>
      </c>
      <c r="FS71" s="18">
        <v>0</v>
      </c>
      <c r="FT71" s="18">
        <v>0</v>
      </c>
      <c r="FU71" s="18">
        <v>0</v>
      </c>
      <c r="FV71" s="19">
        <v>16115980.060000001</v>
      </c>
      <c r="FW71" s="19">
        <v>0</v>
      </c>
      <c r="FX71" s="18">
        <v>1204605.99</v>
      </c>
      <c r="FY71" s="18">
        <v>0</v>
      </c>
      <c r="FZ71" s="18">
        <v>14911374.07</v>
      </c>
      <c r="GA71" s="18">
        <v>0</v>
      </c>
      <c r="GB71" s="19">
        <v>0</v>
      </c>
      <c r="GC71" s="19">
        <v>0</v>
      </c>
      <c r="GD71" s="18">
        <v>0</v>
      </c>
      <c r="GE71" s="18">
        <v>0</v>
      </c>
      <c r="GF71" s="18">
        <v>0</v>
      </c>
      <c r="GG71" s="18">
        <v>0</v>
      </c>
      <c r="GH71" s="18">
        <v>0</v>
      </c>
      <c r="GI71" s="18">
        <v>0</v>
      </c>
      <c r="GJ71" s="18">
        <v>0</v>
      </c>
      <c r="GK71" s="18">
        <v>0</v>
      </c>
      <c r="GL71" s="18">
        <v>0</v>
      </c>
      <c r="GM71" s="18">
        <v>0</v>
      </c>
      <c r="GN71" s="18">
        <v>0</v>
      </c>
      <c r="GO71" s="18">
        <v>0</v>
      </c>
      <c r="GP71" s="18">
        <v>12988068289.5105</v>
      </c>
      <c r="GQ71" s="18">
        <v>0</v>
      </c>
      <c r="GR71" s="18">
        <v>0</v>
      </c>
      <c r="GS71" s="18">
        <v>0</v>
      </c>
      <c r="GT71" s="18">
        <v>0</v>
      </c>
      <c r="GU71" s="18">
        <v>0</v>
      </c>
      <c r="GV71" s="18">
        <v>0</v>
      </c>
      <c r="GW71" s="18">
        <v>0</v>
      </c>
      <c r="GX71" s="18">
        <v>0</v>
      </c>
      <c r="GY71" s="18">
        <v>0</v>
      </c>
      <c r="GZ71" s="18">
        <v>0</v>
      </c>
      <c r="HA71" s="18">
        <v>0</v>
      </c>
      <c r="HB71" s="19">
        <v>0</v>
      </c>
      <c r="HC71" s="19">
        <v>0</v>
      </c>
      <c r="HD71" s="18">
        <v>0</v>
      </c>
      <c r="HE71" s="18">
        <v>0</v>
      </c>
      <c r="HF71" s="18">
        <v>0</v>
      </c>
      <c r="HG71" s="18">
        <v>0</v>
      </c>
      <c r="HH71" s="19">
        <v>0</v>
      </c>
      <c r="HI71" s="19">
        <v>0</v>
      </c>
      <c r="HJ71" s="18">
        <v>0</v>
      </c>
      <c r="HK71" s="18">
        <v>0</v>
      </c>
      <c r="HL71" s="18">
        <v>0</v>
      </c>
      <c r="HM71" s="18">
        <v>0</v>
      </c>
      <c r="HN71" s="19">
        <v>0</v>
      </c>
      <c r="HO71" s="19">
        <v>0</v>
      </c>
      <c r="HP71" s="18">
        <v>0</v>
      </c>
      <c r="HQ71" s="18">
        <v>0</v>
      </c>
      <c r="HR71" s="18">
        <v>0</v>
      </c>
      <c r="HS71" s="18">
        <v>0</v>
      </c>
      <c r="HT71" s="18">
        <v>0</v>
      </c>
      <c r="HU71" s="18">
        <v>0</v>
      </c>
      <c r="HV71" s="18">
        <v>14469313201.910437</v>
      </c>
      <c r="HW71" s="18">
        <v>0</v>
      </c>
      <c r="HX71" s="19">
        <v>14469313201.910437</v>
      </c>
    </row>
    <row r="72" spans="1:232" ht="12.75" customHeight="1">
      <c r="A72" s="55" t="s">
        <v>279</v>
      </c>
      <c r="B72" s="17">
        <v>3018</v>
      </c>
      <c r="C72" s="56" t="s">
        <v>247</v>
      </c>
      <c r="D72" s="19">
        <v>0</v>
      </c>
      <c r="E72" s="19">
        <v>0</v>
      </c>
      <c r="F72" s="18">
        <v>0</v>
      </c>
      <c r="G72" s="18">
        <v>0</v>
      </c>
      <c r="H72" s="18">
        <v>0</v>
      </c>
      <c r="I72" s="18">
        <v>0</v>
      </c>
      <c r="J72" s="18">
        <v>0</v>
      </c>
      <c r="K72" s="18">
        <v>0</v>
      </c>
      <c r="L72" s="18">
        <v>0</v>
      </c>
      <c r="M72" s="18">
        <v>0</v>
      </c>
      <c r="N72" s="18">
        <v>0</v>
      </c>
      <c r="O72" s="18">
        <v>0</v>
      </c>
      <c r="P72" s="18">
        <v>0</v>
      </c>
      <c r="Q72" s="18">
        <v>0</v>
      </c>
      <c r="R72" s="18">
        <v>0</v>
      </c>
      <c r="S72" s="18">
        <v>0</v>
      </c>
      <c r="T72" s="18">
        <v>0</v>
      </c>
      <c r="U72" s="18">
        <v>0</v>
      </c>
      <c r="V72" s="18">
        <v>0</v>
      </c>
      <c r="W72" s="18">
        <v>0</v>
      </c>
      <c r="X72" s="18">
        <v>0</v>
      </c>
      <c r="Y72" s="18">
        <v>0</v>
      </c>
      <c r="Z72" s="18">
        <v>0</v>
      </c>
      <c r="AA72" s="18">
        <v>0</v>
      </c>
      <c r="AB72" s="18">
        <v>0</v>
      </c>
      <c r="AC72" s="18">
        <v>0</v>
      </c>
      <c r="AD72" s="18">
        <v>0</v>
      </c>
      <c r="AE72" s="18">
        <v>0</v>
      </c>
      <c r="AF72" s="18">
        <v>0</v>
      </c>
      <c r="AG72" s="18">
        <v>0</v>
      </c>
      <c r="AH72" s="18">
        <v>0</v>
      </c>
      <c r="AI72" s="18">
        <v>0</v>
      </c>
      <c r="AJ72" s="18">
        <v>0</v>
      </c>
      <c r="AK72" s="18">
        <v>0</v>
      </c>
      <c r="AL72" s="18">
        <v>0</v>
      </c>
      <c r="AM72" s="18">
        <v>0</v>
      </c>
      <c r="AN72" s="18">
        <v>0</v>
      </c>
      <c r="AO72" s="18">
        <v>0</v>
      </c>
      <c r="AP72" s="18">
        <v>0</v>
      </c>
      <c r="AQ72" s="18">
        <v>0</v>
      </c>
      <c r="AR72" s="18">
        <v>0</v>
      </c>
      <c r="AS72" s="18">
        <v>0</v>
      </c>
      <c r="AT72" s="18">
        <v>0</v>
      </c>
      <c r="AU72" s="18">
        <v>0</v>
      </c>
      <c r="AV72" s="18">
        <v>0</v>
      </c>
      <c r="AW72" s="18">
        <v>0</v>
      </c>
      <c r="AX72" s="18">
        <v>0</v>
      </c>
      <c r="AY72" s="18">
        <v>0</v>
      </c>
      <c r="AZ72" s="18">
        <v>0</v>
      </c>
      <c r="BA72" s="18">
        <v>0</v>
      </c>
      <c r="BB72" s="18">
        <v>0</v>
      </c>
      <c r="BC72" s="18">
        <v>0</v>
      </c>
      <c r="BD72" s="18">
        <v>0</v>
      </c>
      <c r="BE72" s="18">
        <v>0</v>
      </c>
      <c r="BF72" s="18">
        <v>0</v>
      </c>
      <c r="BG72" s="18">
        <v>0</v>
      </c>
      <c r="BH72" s="18">
        <v>0</v>
      </c>
      <c r="BI72" s="18">
        <v>0</v>
      </c>
      <c r="BJ72" s="18">
        <v>0</v>
      </c>
      <c r="BK72" s="18">
        <v>0</v>
      </c>
      <c r="BL72" s="18">
        <v>0</v>
      </c>
      <c r="BM72" s="18">
        <v>0</v>
      </c>
      <c r="BN72" s="18">
        <v>0</v>
      </c>
      <c r="BO72" s="18">
        <v>0</v>
      </c>
      <c r="BP72" s="18">
        <v>0</v>
      </c>
      <c r="BQ72" s="18">
        <v>0</v>
      </c>
      <c r="BR72" s="18">
        <v>0</v>
      </c>
      <c r="BS72" s="18">
        <v>0</v>
      </c>
      <c r="BT72" s="18">
        <v>0</v>
      </c>
      <c r="BU72" s="18">
        <v>0</v>
      </c>
      <c r="BV72" s="18">
        <v>0</v>
      </c>
      <c r="BW72" s="18">
        <v>0</v>
      </c>
      <c r="BX72" s="18">
        <v>0</v>
      </c>
      <c r="BY72" s="18">
        <v>0</v>
      </c>
      <c r="BZ72" s="18">
        <v>0</v>
      </c>
      <c r="CA72" s="18">
        <v>0</v>
      </c>
      <c r="CB72" s="18">
        <v>0</v>
      </c>
      <c r="CC72" s="18">
        <v>0</v>
      </c>
      <c r="CD72" s="18">
        <v>0</v>
      </c>
      <c r="CE72" s="18">
        <v>0</v>
      </c>
      <c r="CF72" s="18">
        <v>0</v>
      </c>
      <c r="CG72" s="18">
        <v>0</v>
      </c>
      <c r="CH72" s="18">
        <v>0</v>
      </c>
      <c r="CI72" s="18">
        <v>0</v>
      </c>
      <c r="CJ72" s="18">
        <v>0</v>
      </c>
      <c r="CK72" s="18">
        <v>0</v>
      </c>
      <c r="CL72" s="18">
        <v>0</v>
      </c>
      <c r="CM72" s="18">
        <v>0</v>
      </c>
      <c r="CN72" s="18">
        <v>0</v>
      </c>
      <c r="CO72" s="18">
        <v>0</v>
      </c>
      <c r="CP72" s="18">
        <v>0</v>
      </c>
      <c r="CQ72" s="18">
        <v>0</v>
      </c>
      <c r="CR72" s="18">
        <v>0</v>
      </c>
      <c r="CS72" s="18">
        <v>0</v>
      </c>
      <c r="CT72" s="18">
        <v>0</v>
      </c>
      <c r="CU72" s="18">
        <v>0</v>
      </c>
      <c r="CV72" s="18">
        <v>0</v>
      </c>
      <c r="CW72" s="18">
        <v>0</v>
      </c>
      <c r="CX72" s="18">
        <v>0</v>
      </c>
      <c r="CY72" s="18">
        <v>0</v>
      </c>
      <c r="CZ72" s="18">
        <v>0</v>
      </c>
      <c r="DA72" s="18">
        <v>0</v>
      </c>
      <c r="DB72" s="18">
        <v>0</v>
      </c>
      <c r="DC72" s="18">
        <v>0</v>
      </c>
      <c r="DD72" s="18">
        <v>2247076.3700000043</v>
      </c>
      <c r="DE72" s="18">
        <v>0</v>
      </c>
      <c r="DF72" s="18">
        <v>0</v>
      </c>
      <c r="DG72" s="18">
        <v>0</v>
      </c>
      <c r="DH72" s="18">
        <v>0</v>
      </c>
      <c r="DI72" s="18">
        <v>0</v>
      </c>
      <c r="DJ72" s="18">
        <v>0</v>
      </c>
      <c r="DK72" s="18">
        <v>0</v>
      </c>
      <c r="DL72" s="18">
        <v>0</v>
      </c>
      <c r="DM72" s="18">
        <v>0</v>
      </c>
      <c r="DN72" s="18">
        <v>0</v>
      </c>
      <c r="DO72" s="18">
        <v>0</v>
      </c>
      <c r="DP72" s="18">
        <v>0</v>
      </c>
      <c r="DQ72" s="18">
        <v>0</v>
      </c>
      <c r="DR72" s="18">
        <v>0</v>
      </c>
      <c r="DS72" s="18">
        <v>0</v>
      </c>
      <c r="DT72" s="18">
        <v>0</v>
      </c>
      <c r="DU72" s="18">
        <v>0</v>
      </c>
      <c r="DV72" s="18">
        <v>0</v>
      </c>
      <c r="DW72" s="18">
        <v>0</v>
      </c>
      <c r="DX72" s="18">
        <v>0</v>
      </c>
      <c r="DY72" s="18">
        <v>0</v>
      </c>
      <c r="DZ72" s="18">
        <v>0</v>
      </c>
      <c r="EA72" s="18">
        <v>0</v>
      </c>
      <c r="EB72" s="18">
        <v>0</v>
      </c>
      <c r="EC72" s="18">
        <v>0</v>
      </c>
      <c r="ED72" s="18">
        <v>0</v>
      </c>
      <c r="EE72" s="18">
        <v>0</v>
      </c>
      <c r="EF72" s="18">
        <v>0</v>
      </c>
      <c r="EG72" s="18">
        <v>0</v>
      </c>
      <c r="EH72" s="18">
        <v>0</v>
      </c>
      <c r="EI72" s="18">
        <v>0</v>
      </c>
      <c r="EJ72" s="18">
        <v>0</v>
      </c>
      <c r="EK72" s="18">
        <v>0</v>
      </c>
      <c r="EL72" s="18">
        <v>0</v>
      </c>
      <c r="EM72" s="18">
        <v>0</v>
      </c>
      <c r="EN72" s="18">
        <v>0</v>
      </c>
      <c r="EO72" s="18">
        <v>0</v>
      </c>
      <c r="EP72" s="18">
        <v>0</v>
      </c>
      <c r="EQ72" s="18">
        <v>0</v>
      </c>
      <c r="ER72" s="18">
        <v>0</v>
      </c>
      <c r="ES72" s="18">
        <v>0</v>
      </c>
      <c r="ET72" s="18">
        <v>0</v>
      </c>
      <c r="EU72" s="18">
        <v>0</v>
      </c>
      <c r="EV72" s="18">
        <v>0</v>
      </c>
      <c r="EW72" s="18">
        <v>0</v>
      </c>
      <c r="EX72" s="18">
        <v>0</v>
      </c>
      <c r="EY72" s="18">
        <v>0</v>
      </c>
      <c r="EZ72" s="18">
        <v>0</v>
      </c>
      <c r="FA72" s="18">
        <v>0</v>
      </c>
      <c r="FB72" s="18">
        <v>0</v>
      </c>
      <c r="FC72" s="18">
        <v>0</v>
      </c>
      <c r="FD72" s="18">
        <v>0</v>
      </c>
      <c r="FE72" s="18">
        <v>0</v>
      </c>
      <c r="FF72" s="18">
        <v>0</v>
      </c>
      <c r="FG72" s="18">
        <v>0</v>
      </c>
      <c r="FH72" s="18">
        <v>0</v>
      </c>
      <c r="FI72" s="18">
        <v>0</v>
      </c>
      <c r="FJ72" s="18">
        <v>0</v>
      </c>
      <c r="FK72" s="18">
        <v>0</v>
      </c>
      <c r="FL72" s="18">
        <v>0</v>
      </c>
      <c r="FM72" s="18">
        <v>0</v>
      </c>
      <c r="FN72" s="18">
        <v>0</v>
      </c>
      <c r="FO72" s="18">
        <v>0</v>
      </c>
      <c r="FP72" s="19">
        <v>0</v>
      </c>
      <c r="FQ72" s="19">
        <v>0</v>
      </c>
      <c r="FR72" s="18">
        <v>0</v>
      </c>
      <c r="FS72" s="18">
        <v>0</v>
      </c>
      <c r="FT72" s="18">
        <v>0</v>
      </c>
      <c r="FU72" s="18">
        <v>0</v>
      </c>
      <c r="FV72" s="19">
        <v>0</v>
      </c>
      <c r="FW72" s="19">
        <v>0</v>
      </c>
      <c r="FX72" s="18">
        <v>0</v>
      </c>
      <c r="FY72" s="18">
        <v>0</v>
      </c>
      <c r="FZ72" s="18">
        <v>0</v>
      </c>
      <c r="GA72" s="18">
        <v>0</v>
      </c>
      <c r="GB72" s="19">
        <v>0</v>
      </c>
      <c r="GC72" s="19">
        <v>0</v>
      </c>
      <c r="GD72" s="18">
        <v>0</v>
      </c>
      <c r="GE72" s="18">
        <v>0</v>
      </c>
      <c r="GF72" s="18">
        <v>0</v>
      </c>
      <c r="GG72" s="18">
        <v>0</v>
      </c>
      <c r="GH72" s="18">
        <v>0</v>
      </c>
      <c r="GI72" s="18">
        <v>0</v>
      </c>
      <c r="GJ72" s="18">
        <v>0</v>
      </c>
      <c r="GK72" s="18">
        <v>0</v>
      </c>
      <c r="GL72" s="18">
        <v>0</v>
      </c>
      <c r="GM72" s="18">
        <v>0</v>
      </c>
      <c r="GN72" s="18">
        <v>0</v>
      </c>
      <c r="GO72" s="18">
        <v>0</v>
      </c>
      <c r="GP72" s="18">
        <v>26740486422.385273</v>
      </c>
      <c r="GQ72" s="18">
        <v>105761329.17999999</v>
      </c>
      <c r="GR72" s="18">
        <v>0</v>
      </c>
      <c r="GS72" s="18">
        <v>0</v>
      </c>
      <c r="GT72" s="18">
        <v>0</v>
      </c>
      <c r="GU72" s="18">
        <v>0</v>
      </c>
      <c r="GV72" s="18">
        <v>0</v>
      </c>
      <c r="GW72" s="18">
        <v>0</v>
      </c>
      <c r="GX72" s="18">
        <v>0</v>
      </c>
      <c r="GY72" s="18">
        <v>0</v>
      </c>
      <c r="GZ72" s="18">
        <v>0</v>
      </c>
      <c r="HA72" s="18">
        <v>0</v>
      </c>
      <c r="HB72" s="19">
        <v>0</v>
      </c>
      <c r="HC72" s="19">
        <v>0</v>
      </c>
      <c r="HD72" s="18">
        <v>0</v>
      </c>
      <c r="HE72" s="18">
        <v>0</v>
      </c>
      <c r="HF72" s="18">
        <v>0</v>
      </c>
      <c r="HG72" s="18">
        <v>0</v>
      </c>
      <c r="HH72" s="19">
        <v>0</v>
      </c>
      <c r="HI72" s="19">
        <v>0</v>
      </c>
      <c r="HJ72" s="18">
        <v>0</v>
      </c>
      <c r="HK72" s="18">
        <v>0</v>
      </c>
      <c r="HL72" s="18">
        <v>0</v>
      </c>
      <c r="HM72" s="18">
        <v>0</v>
      </c>
      <c r="HN72" s="19">
        <v>0</v>
      </c>
      <c r="HO72" s="19">
        <v>0</v>
      </c>
      <c r="HP72" s="18">
        <v>0</v>
      </c>
      <c r="HQ72" s="18">
        <v>0</v>
      </c>
      <c r="HR72" s="18">
        <v>0</v>
      </c>
      <c r="HS72" s="18">
        <v>0</v>
      </c>
      <c r="HT72" s="18">
        <v>0</v>
      </c>
      <c r="HU72" s="18">
        <v>0</v>
      </c>
      <c r="HV72" s="18">
        <v>26742733498.755272</v>
      </c>
      <c r="HW72" s="18">
        <v>105761329.17999999</v>
      </c>
      <c r="HX72" s="19">
        <v>26848494827.935272</v>
      </c>
    </row>
    <row r="73" spans="1:232" ht="12.75" customHeight="1">
      <c r="A73" s="57" t="s">
        <v>281</v>
      </c>
      <c r="B73" s="47">
        <v>9000</v>
      </c>
      <c r="C73" s="56" t="s">
        <v>282</v>
      </c>
      <c r="D73" s="48">
        <v>73118696089.518005</v>
      </c>
      <c r="E73" s="48">
        <v>6325188400.5864391</v>
      </c>
      <c r="F73" s="48">
        <v>16935053800.547029</v>
      </c>
      <c r="G73" s="48">
        <v>555667198.56254888</v>
      </c>
      <c r="H73" s="48">
        <v>28478790300.473866</v>
      </c>
      <c r="I73" s="48">
        <v>1761136084.5448284</v>
      </c>
      <c r="J73" s="48">
        <v>27704851988.497116</v>
      </c>
      <c r="K73" s="48">
        <v>4008385117.4790602</v>
      </c>
      <c r="L73" s="48">
        <v>5123338648.381671</v>
      </c>
      <c r="M73" s="48">
        <v>16159293.889999999</v>
      </c>
      <c r="N73" s="48">
        <v>15918756827.999977</v>
      </c>
      <c r="O73" s="48">
        <v>0</v>
      </c>
      <c r="P73" s="48">
        <v>159083129.48999998</v>
      </c>
      <c r="Q73" s="48">
        <v>0</v>
      </c>
      <c r="R73" s="48">
        <v>366138531.06999999</v>
      </c>
      <c r="S73" s="48">
        <v>33868283.479999997</v>
      </c>
      <c r="T73" s="48">
        <v>69917485.539999977</v>
      </c>
      <c r="U73" s="48">
        <v>0</v>
      </c>
      <c r="V73" s="48">
        <v>87001898.329999998</v>
      </c>
      <c r="W73" s="48">
        <v>0</v>
      </c>
      <c r="X73" s="48">
        <v>15455270.449999999</v>
      </c>
      <c r="Y73" s="48">
        <v>0</v>
      </c>
      <c r="Z73" s="48">
        <v>9900563237.2576427</v>
      </c>
      <c r="AA73" s="48">
        <v>282970536.65021253</v>
      </c>
      <c r="AB73" s="48">
        <v>32459984.489999998</v>
      </c>
      <c r="AC73" s="48">
        <v>42250</v>
      </c>
      <c r="AD73" s="48">
        <v>5455243532.4807882</v>
      </c>
      <c r="AE73" s="48">
        <v>1030525607.1361998</v>
      </c>
      <c r="AF73" s="48">
        <v>0</v>
      </c>
      <c r="AG73" s="48">
        <v>0</v>
      </c>
      <c r="AH73" s="48">
        <v>0</v>
      </c>
      <c r="AI73" s="48">
        <v>0</v>
      </c>
      <c r="AJ73" s="48">
        <v>210258460961.2355</v>
      </c>
      <c r="AK73" s="48">
        <v>251033101.69999999</v>
      </c>
      <c r="AL73" s="48">
        <v>3257792692.8966312</v>
      </c>
      <c r="AM73" s="48">
        <v>0</v>
      </c>
      <c r="AN73" s="48">
        <v>15294654567.224264</v>
      </c>
      <c r="AO73" s="48">
        <v>728397615.0000006</v>
      </c>
      <c r="AP73" s="48">
        <v>109222991502.9223</v>
      </c>
      <c r="AQ73" s="48">
        <v>890805666.50999951</v>
      </c>
      <c r="AR73" s="48">
        <v>164403132.51035562</v>
      </c>
      <c r="AS73" s="48">
        <v>0</v>
      </c>
      <c r="AT73" s="48">
        <v>4068418392.1859536</v>
      </c>
      <c r="AU73" s="48">
        <v>42417302.792500004</v>
      </c>
      <c r="AV73" s="48">
        <v>5628245765.4297018</v>
      </c>
      <c r="AW73" s="48">
        <v>923727257.44349992</v>
      </c>
      <c r="AX73" s="48">
        <v>1323169.5499999998</v>
      </c>
      <c r="AY73" s="48">
        <v>114587.82</v>
      </c>
      <c r="AZ73" s="48">
        <v>15358436.209999999</v>
      </c>
      <c r="BA73" s="48">
        <v>377586.4</v>
      </c>
      <c r="BB73" s="48">
        <v>526876033.44322431</v>
      </c>
      <c r="BC73" s="48">
        <v>7606064.2776802219</v>
      </c>
      <c r="BD73" s="48">
        <v>2965286433.5534563</v>
      </c>
      <c r="BE73" s="48">
        <v>15876564.861395814</v>
      </c>
      <c r="BF73" s="48">
        <v>30202043.720000003</v>
      </c>
      <c r="BG73" s="48">
        <v>0</v>
      </c>
      <c r="BH73" s="48">
        <v>390224884.86059505</v>
      </c>
      <c r="BI73" s="48">
        <v>0</v>
      </c>
      <c r="BJ73" s="48">
        <v>1939067240.614198</v>
      </c>
      <c r="BK73" s="48">
        <v>155291669.44</v>
      </c>
      <c r="BL73" s="48">
        <v>1657203346.8841982</v>
      </c>
      <c r="BM73" s="48">
        <v>4772158.57</v>
      </c>
      <c r="BN73" s="48">
        <v>161424863.52000001</v>
      </c>
      <c r="BO73" s="48">
        <v>0</v>
      </c>
      <c r="BP73" s="48">
        <v>391804232.16957456</v>
      </c>
      <c r="BQ73" s="48">
        <v>0</v>
      </c>
      <c r="BR73" s="48">
        <v>55354396.354008891</v>
      </c>
      <c r="BS73" s="48">
        <v>0</v>
      </c>
      <c r="BT73" s="48">
        <v>0</v>
      </c>
      <c r="BU73" s="48">
        <v>0</v>
      </c>
      <c r="BV73" s="48">
        <v>2643775371.8619022</v>
      </c>
      <c r="BW73" s="48">
        <v>90741592.2700001</v>
      </c>
      <c r="BX73" s="48">
        <v>58129445.070009001</v>
      </c>
      <c r="BY73" s="48">
        <v>28500</v>
      </c>
      <c r="BZ73" s="48">
        <v>503331421.0411669</v>
      </c>
      <c r="CA73" s="48">
        <v>866053707.79999983</v>
      </c>
      <c r="CB73" s="48">
        <v>424771798.27539426</v>
      </c>
      <c r="CC73" s="48">
        <v>5906563.0499999989</v>
      </c>
      <c r="CD73" s="48">
        <v>0</v>
      </c>
      <c r="CE73" s="48">
        <v>0</v>
      </c>
      <c r="CF73" s="48">
        <v>0</v>
      </c>
      <c r="CG73" s="48">
        <v>0</v>
      </c>
      <c r="CH73" s="48">
        <v>0</v>
      </c>
      <c r="CI73" s="48">
        <v>0</v>
      </c>
      <c r="CJ73" s="48">
        <v>28941436479.471436</v>
      </c>
      <c r="CK73" s="48">
        <v>191414551.13000003</v>
      </c>
      <c r="CL73" s="48">
        <v>2291942171.6797104</v>
      </c>
      <c r="CM73" s="48">
        <v>19550473.219999995</v>
      </c>
      <c r="CN73" s="48">
        <v>616717840.70745194</v>
      </c>
      <c r="CO73" s="48">
        <v>157756.82</v>
      </c>
      <c r="CP73" s="48">
        <v>0</v>
      </c>
      <c r="CQ73" s="48">
        <v>0</v>
      </c>
      <c r="CR73" s="48">
        <v>887130609.05873489</v>
      </c>
      <c r="CS73" s="48">
        <v>157777.70000000001</v>
      </c>
      <c r="CT73" s="48">
        <v>0</v>
      </c>
      <c r="CU73" s="48">
        <v>0</v>
      </c>
      <c r="CV73" s="48">
        <v>0</v>
      </c>
      <c r="CW73" s="48">
        <v>0</v>
      </c>
      <c r="CX73" s="48">
        <v>139458.06</v>
      </c>
      <c r="CY73" s="48">
        <v>0</v>
      </c>
      <c r="CZ73" s="48">
        <v>325790284.44</v>
      </c>
      <c r="DA73" s="48">
        <v>0</v>
      </c>
      <c r="DB73" s="48">
        <v>5734288.6500000004</v>
      </c>
      <c r="DC73" s="48">
        <v>4829.51</v>
      </c>
      <c r="DD73" s="48">
        <v>12996347181.280634</v>
      </c>
      <c r="DE73" s="48">
        <v>235717271.79991001</v>
      </c>
      <c r="DF73" s="48">
        <v>39947395.949523821</v>
      </c>
      <c r="DG73" s="48">
        <v>0</v>
      </c>
      <c r="DH73" s="48">
        <v>0</v>
      </c>
      <c r="DI73" s="48">
        <v>0</v>
      </c>
      <c r="DJ73" s="48">
        <v>0</v>
      </c>
      <c r="DK73" s="48">
        <v>0</v>
      </c>
      <c r="DL73" s="48">
        <v>5465725.96</v>
      </c>
      <c r="DM73" s="48">
        <v>80483.81</v>
      </c>
      <c r="DN73" s="48">
        <v>2001710019.0054419</v>
      </c>
      <c r="DO73" s="48">
        <v>212932256.98000002</v>
      </c>
      <c r="DP73" s="48">
        <v>111734819.18290699</v>
      </c>
      <c r="DQ73" s="48">
        <v>363155323.30179238</v>
      </c>
      <c r="DR73" s="48">
        <v>948242.98</v>
      </c>
      <c r="DS73" s="48">
        <v>0</v>
      </c>
      <c r="DT73" s="48">
        <v>39650203.670161195</v>
      </c>
      <c r="DU73" s="48">
        <v>10665.07</v>
      </c>
      <c r="DV73" s="48">
        <v>364234295.86035311</v>
      </c>
      <c r="DW73" s="48">
        <v>156134372.5</v>
      </c>
      <c r="DX73" s="48">
        <v>5361106129.765728</v>
      </c>
      <c r="DY73" s="48">
        <v>4807351.7300000004</v>
      </c>
      <c r="DZ73" s="48">
        <v>0</v>
      </c>
      <c r="EA73" s="48">
        <v>0</v>
      </c>
      <c r="EB73" s="48">
        <v>13204926659.015167</v>
      </c>
      <c r="EC73" s="48">
        <v>47914199.078900002</v>
      </c>
      <c r="ED73" s="48">
        <v>1238489692.2432678</v>
      </c>
      <c r="EE73" s="48">
        <v>12934493.893309999</v>
      </c>
      <c r="EF73" s="48">
        <v>11488754071.816811</v>
      </c>
      <c r="EG73" s="48">
        <v>380670373.79635441</v>
      </c>
      <c r="EH73" s="48">
        <v>12867685058.686432</v>
      </c>
      <c r="EI73" s="48">
        <v>45490264.530165598</v>
      </c>
      <c r="EJ73" s="48">
        <v>0</v>
      </c>
      <c r="EK73" s="48">
        <v>0</v>
      </c>
      <c r="EL73" s="48">
        <v>0</v>
      </c>
      <c r="EM73" s="48">
        <v>0</v>
      </c>
      <c r="EN73" s="48">
        <v>1965368657.3079371</v>
      </c>
      <c r="EO73" s="48">
        <v>90157.49</v>
      </c>
      <c r="EP73" s="48">
        <v>0</v>
      </c>
      <c r="EQ73" s="48">
        <v>0</v>
      </c>
      <c r="ER73" s="48">
        <v>143185661.09405002</v>
      </c>
      <c r="ES73" s="48">
        <v>0</v>
      </c>
      <c r="ET73" s="48">
        <v>0</v>
      </c>
      <c r="EU73" s="48">
        <v>0</v>
      </c>
      <c r="EV73" s="48">
        <v>155253419.56999999</v>
      </c>
      <c r="EW73" s="48">
        <v>74780548.719999999</v>
      </c>
      <c r="EX73" s="48">
        <v>1370983732.9452002</v>
      </c>
      <c r="EY73" s="48">
        <v>0</v>
      </c>
      <c r="EZ73" s="48">
        <v>33166171144.508873</v>
      </c>
      <c r="FA73" s="48">
        <v>0</v>
      </c>
      <c r="FB73" s="48">
        <v>382535172.537651</v>
      </c>
      <c r="FC73" s="48">
        <v>0</v>
      </c>
      <c r="FD73" s="48">
        <v>14334296794.080851</v>
      </c>
      <c r="FE73" s="48">
        <v>0</v>
      </c>
      <c r="FF73" s="48">
        <v>17712711.920000002</v>
      </c>
      <c r="FG73" s="48">
        <v>936599.63999999897</v>
      </c>
      <c r="FH73" s="48">
        <v>2952866.38</v>
      </c>
      <c r="FI73" s="48">
        <v>0</v>
      </c>
      <c r="FJ73" s="48">
        <v>479592419.02909994</v>
      </c>
      <c r="FK73" s="48">
        <v>0</v>
      </c>
      <c r="FL73" s="48">
        <v>2571865066.2957001</v>
      </c>
      <c r="FM73" s="48">
        <v>0</v>
      </c>
      <c r="FN73" s="48">
        <v>689077288.12028062</v>
      </c>
      <c r="FO73" s="48">
        <v>0.1</v>
      </c>
      <c r="FP73" s="48">
        <v>171350529102.01315</v>
      </c>
      <c r="FQ73" s="48">
        <v>375610597.84999996</v>
      </c>
      <c r="FR73" s="48">
        <v>162675052.78650311</v>
      </c>
      <c r="FS73" s="48">
        <v>3600</v>
      </c>
      <c r="FT73" s="48">
        <v>252956179.98032784</v>
      </c>
      <c r="FU73" s="48">
        <v>0</v>
      </c>
      <c r="FV73" s="48">
        <v>67519873810.07238</v>
      </c>
      <c r="FW73" s="48">
        <v>0</v>
      </c>
      <c r="FX73" s="48">
        <v>9884108889.8142185</v>
      </c>
      <c r="FY73" s="48">
        <v>0</v>
      </c>
      <c r="FZ73" s="48">
        <v>57635764920.258171</v>
      </c>
      <c r="GA73" s="48">
        <v>0</v>
      </c>
      <c r="GB73" s="48">
        <v>103415024059.17389</v>
      </c>
      <c r="GC73" s="48">
        <v>375606997.84999996</v>
      </c>
      <c r="GD73" s="48">
        <v>22493155152.524471</v>
      </c>
      <c r="GE73" s="48">
        <v>65737165.219999999</v>
      </c>
      <c r="GF73" s="48">
        <v>80921868906.649429</v>
      </c>
      <c r="GG73" s="48">
        <v>309869832.62999994</v>
      </c>
      <c r="GH73" s="48">
        <v>1732600829.6127863</v>
      </c>
      <c r="GI73" s="48">
        <v>3436504.3399999994</v>
      </c>
      <c r="GJ73" s="48">
        <v>2344002326.3199997</v>
      </c>
      <c r="GK73" s="48">
        <v>0</v>
      </c>
      <c r="GL73" s="48">
        <v>729901.11</v>
      </c>
      <c r="GM73" s="48">
        <v>0</v>
      </c>
      <c r="GN73" s="48">
        <v>0</v>
      </c>
      <c r="GO73" s="48">
        <v>0</v>
      </c>
      <c r="GP73" s="48">
        <v>0</v>
      </c>
      <c r="GQ73" s="48">
        <v>0</v>
      </c>
      <c r="GR73" s="48">
        <v>0</v>
      </c>
      <c r="GS73" s="48">
        <v>0</v>
      </c>
      <c r="GT73" s="48">
        <v>0</v>
      </c>
      <c r="GU73" s="48">
        <v>0</v>
      </c>
      <c r="GV73" s="48">
        <v>0</v>
      </c>
      <c r="GW73" s="48">
        <v>0</v>
      </c>
      <c r="GX73" s="48">
        <v>0</v>
      </c>
      <c r="GY73" s="48">
        <v>0</v>
      </c>
      <c r="GZ73" s="48">
        <v>0</v>
      </c>
      <c r="HA73" s="48">
        <v>0</v>
      </c>
      <c r="HB73" s="48">
        <v>0</v>
      </c>
      <c r="HC73" s="48">
        <v>0</v>
      </c>
      <c r="HD73" s="48">
        <v>0</v>
      </c>
      <c r="HE73" s="48">
        <v>0</v>
      </c>
      <c r="HF73" s="48">
        <v>0</v>
      </c>
      <c r="HG73" s="48">
        <v>0</v>
      </c>
      <c r="HH73" s="48">
        <v>0</v>
      </c>
      <c r="HI73" s="48">
        <v>0</v>
      </c>
      <c r="HJ73" s="48">
        <v>0</v>
      </c>
      <c r="HK73" s="48">
        <v>0</v>
      </c>
      <c r="HL73" s="48">
        <v>0</v>
      </c>
      <c r="HM73" s="48">
        <v>0</v>
      </c>
      <c r="HN73" s="48">
        <v>0</v>
      </c>
      <c r="HO73" s="48">
        <v>0</v>
      </c>
      <c r="HP73" s="48">
        <v>0</v>
      </c>
      <c r="HQ73" s="48">
        <v>0</v>
      </c>
      <c r="HR73" s="48">
        <v>0</v>
      </c>
      <c r="HS73" s="48">
        <v>0</v>
      </c>
      <c r="HT73" s="48">
        <v>0</v>
      </c>
      <c r="HU73" s="48">
        <v>0</v>
      </c>
      <c r="HV73" s="48">
        <v>793402502486.87036</v>
      </c>
      <c r="HW73" s="48">
        <v>13797891162.688356</v>
      </c>
      <c r="HX73" s="48">
        <v>807200393649.55872</v>
      </c>
    </row>
    <row r="74" spans="1:232" ht="12.75" customHeight="1">
      <c r="A74" s="57" t="s">
        <v>284</v>
      </c>
      <c r="B74" s="47">
        <v>9001</v>
      </c>
      <c r="C74" s="56" t="s">
        <v>285</v>
      </c>
      <c r="D74" s="48">
        <v>0</v>
      </c>
      <c r="E74" s="48">
        <v>0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  <c r="O74" s="48">
        <v>0</v>
      </c>
      <c r="P74" s="48">
        <v>0</v>
      </c>
      <c r="Q74" s="48">
        <v>0</v>
      </c>
      <c r="R74" s="48">
        <v>0</v>
      </c>
      <c r="S74" s="48">
        <v>0</v>
      </c>
      <c r="T74" s="48">
        <v>0</v>
      </c>
      <c r="U74" s="48">
        <v>0</v>
      </c>
      <c r="V74" s="48">
        <v>0</v>
      </c>
      <c r="W74" s="48">
        <v>0</v>
      </c>
      <c r="X74" s="48">
        <v>0</v>
      </c>
      <c r="Y74" s="48">
        <v>0</v>
      </c>
      <c r="Z74" s="48">
        <v>0</v>
      </c>
      <c r="AA74" s="48">
        <v>0</v>
      </c>
      <c r="AB74" s="48">
        <v>0</v>
      </c>
      <c r="AC74" s="48">
        <v>0</v>
      </c>
      <c r="AD74" s="48">
        <v>0</v>
      </c>
      <c r="AE74" s="48">
        <v>0</v>
      </c>
      <c r="AF74" s="48">
        <v>0</v>
      </c>
      <c r="AG74" s="48">
        <v>0</v>
      </c>
      <c r="AH74" s="48">
        <v>0</v>
      </c>
      <c r="AI74" s="48">
        <v>0</v>
      </c>
      <c r="AJ74" s="48">
        <v>0</v>
      </c>
      <c r="AK74" s="48">
        <v>0</v>
      </c>
      <c r="AL74" s="48">
        <v>0</v>
      </c>
      <c r="AM74" s="48">
        <v>0</v>
      </c>
      <c r="AN74" s="48">
        <v>0</v>
      </c>
      <c r="AO74" s="48">
        <v>0</v>
      </c>
      <c r="AP74" s="48">
        <v>0</v>
      </c>
      <c r="AQ74" s="48">
        <v>0</v>
      </c>
      <c r="AR74" s="48">
        <v>0</v>
      </c>
      <c r="AS74" s="48">
        <v>0</v>
      </c>
      <c r="AT74" s="48">
        <v>0</v>
      </c>
      <c r="AU74" s="48">
        <v>0</v>
      </c>
      <c r="AV74" s="48">
        <v>0</v>
      </c>
      <c r="AW74" s="48">
        <v>0</v>
      </c>
      <c r="AX74" s="48">
        <v>0</v>
      </c>
      <c r="AY74" s="48">
        <v>0</v>
      </c>
      <c r="AZ74" s="48">
        <v>0</v>
      </c>
      <c r="BA74" s="48">
        <v>0</v>
      </c>
      <c r="BB74" s="48">
        <v>0</v>
      </c>
      <c r="BC74" s="48">
        <v>0</v>
      </c>
      <c r="BD74" s="48">
        <v>0</v>
      </c>
      <c r="BE74" s="48">
        <v>0</v>
      </c>
      <c r="BF74" s="48">
        <v>0</v>
      </c>
      <c r="BG74" s="48">
        <v>0</v>
      </c>
      <c r="BH74" s="48">
        <v>0</v>
      </c>
      <c r="BI74" s="48">
        <v>0</v>
      </c>
      <c r="BJ74" s="48">
        <v>0</v>
      </c>
      <c r="BK74" s="48">
        <v>0</v>
      </c>
      <c r="BL74" s="48">
        <v>0</v>
      </c>
      <c r="BM74" s="48">
        <v>0</v>
      </c>
      <c r="BN74" s="48">
        <v>0</v>
      </c>
      <c r="BO74" s="48">
        <v>0</v>
      </c>
      <c r="BP74" s="48">
        <v>0</v>
      </c>
      <c r="BQ74" s="48">
        <v>0</v>
      </c>
      <c r="BR74" s="48">
        <v>0</v>
      </c>
      <c r="BS74" s="48">
        <v>0</v>
      </c>
      <c r="BT74" s="48">
        <v>0</v>
      </c>
      <c r="BU74" s="48">
        <v>0</v>
      </c>
      <c r="BV74" s="48">
        <v>0</v>
      </c>
      <c r="BW74" s="48">
        <v>0</v>
      </c>
      <c r="BX74" s="48">
        <v>0</v>
      </c>
      <c r="BY74" s="48">
        <v>0</v>
      </c>
      <c r="BZ74" s="48">
        <v>0</v>
      </c>
      <c r="CA74" s="48">
        <v>0</v>
      </c>
      <c r="CB74" s="48">
        <v>0</v>
      </c>
      <c r="CC74" s="48">
        <v>0</v>
      </c>
      <c r="CD74" s="48">
        <v>0</v>
      </c>
      <c r="CE74" s="48">
        <v>0</v>
      </c>
      <c r="CF74" s="48">
        <v>0</v>
      </c>
      <c r="CG74" s="48">
        <v>0</v>
      </c>
      <c r="CH74" s="48">
        <v>0</v>
      </c>
      <c r="CI74" s="48">
        <v>0</v>
      </c>
      <c r="CJ74" s="48">
        <v>0</v>
      </c>
      <c r="CK74" s="48">
        <v>0</v>
      </c>
      <c r="CL74" s="48">
        <v>0</v>
      </c>
      <c r="CM74" s="48">
        <v>0</v>
      </c>
      <c r="CN74" s="48">
        <v>0</v>
      </c>
      <c r="CO74" s="48">
        <v>0</v>
      </c>
      <c r="CP74" s="48">
        <v>0</v>
      </c>
      <c r="CQ74" s="48">
        <v>0</v>
      </c>
      <c r="CR74" s="48">
        <v>0</v>
      </c>
      <c r="CS74" s="48">
        <v>0</v>
      </c>
      <c r="CT74" s="48">
        <v>0</v>
      </c>
      <c r="CU74" s="48">
        <v>0</v>
      </c>
      <c r="CV74" s="48">
        <v>0</v>
      </c>
      <c r="CW74" s="48">
        <v>0</v>
      </c>
      <c r="CX74" s="48">
        <v>0</v>
      </c>
      <c r="CY74" s="48">
        <v>0</v>
      </c>
      <c r="CZ74" s="48">
        <v>0</v>
      </c>
      <c r="DA74" s="48">
        <v>0</v>
      </c>
      <c r="DB74" s="48">
        <v>0</v>
      </c>
      <c r="DC74" s="48">
        <v>0</v>
      </c>
      <c r="DD74" s="48">
        <v>1874853378.3523016</v>
      </c>
      <c r="DE74" s="48">
        <v>10978.77</v>
      </c>
      <c r="DF74" s="48">
        <v>829013326.10003066</v>
      </c>
      <c r="DG74" s="48">
        <v>0</v>
      </c>
      <c r="DH74" s="48">
        <v>0</v>
      </c>
      <c r="DI74" s="48">
        <v>0</v>
      </c>
      <c r="DJ74" s="48">
        <v>0</v>
      </c>
      <c r="DK74" s="48">
        <v>0</v>
      </c>
      <c r="DL74" s="48">
        <v>0</v>
      </c>
      <c r="DM74" s="48">
        <v>0</v>
      </c>
      <c r="DN74" s="48">
        <v>0</v>
      </c>
      <c r="DO74" s="48">
        <v>0</v>
      </c>
      <c r="DP74" s="48">
        <v>0</v>
      </c>
      <c r="DQ74" s="48">
        <v>0</v>
      </c>
      <c r="DR74" s="48">
        <v>0</v>
      </c>
      <c r="DS74" s="48">
        <v>0</v>
      </c>
      <c r="DT74" s="48">
        <v>0</v>
      </c>
      <c r="DU74" s="48">
        <v>0</v>
      </c>
      <c r="DV74" s="48">
        <v>0</v>
      </c>
      <c r="DW74" s="48">
        <v>0</v>
      </c>
      <c r="DX74" s="48">
        <v>0</v>
      </c>
      <c r="DY74" s="48">
        <v>0</v>
      </c>
      <c r="DZ74" s="48">
        <v>0</v>
      </c>
      <c r="EA74" s="48">
        <v>0</v>
      </c>
      <c r="EB74" s="48">
        <v>0</v>
      </c>
      <c r="EC74" s="48">
        <v>0</v>
      </c>
      <c r="ED74" s="48">
        <v>0</v>
      </c>
      <c r="EE74" s="48">
        <v>0</v>
      </c>
      <c r="EF74" s="48">
        <v>0</v>
      </c>
      <c r="EG74" s="48">
        <v>0</v>
      </c>
      <c r="EH74" s="48">
        <v>0</v>
      </c>
      <c r="EI74" s="48">
        <v>0</v>
      </c>
      <c r="EJ74" s="48">
        <v>0</v>
      </c>
      <c r="EK74" s="48">
        <v>0</v>
      </c>
      <c r="EL74" s="48">
        <v>0</v>
      </c>
      <c r="EM74" s="48">
        <v>0</v>
      </c>
      <c r="EN74" s="48">
        <v>0</v>
      </c>
      <c r="EO74" s="48">
        <v>0</v>
      </c>
      <c r="EP74" s="48">
        <v>0</v>
      </c>
      <c r="EQ74" s="48">
        <v>0</v>
      </c>
      <c r="ER74" s="48">
        <v>0</v>
      </c>
      <c r="ES74" s="48">
        <v>0</v>
      </c>
      <c r="ET74" s="48">
        <v>0</v>
      </c>
      <c r="EU74" s="48">
        <v>0</v>
      </c>
      <c r="EV74" s="48">
        <v>0</v>
      </c>
      <c r="EW74" s="48">
        <v>0</v>
      </c>
      <c r="EX74" s="48">
        <v>0</v>
      </c>
      <c r="EY74" s="48">
        <v>0</v>
      </c>
      <c r="EZ74" s="48">
        <v>0</v>
      </c>
      <c r="FA74" s="48">
        <v>0</v>
      </c>
      <c r="FB74" s="48">
        <v>0</v>
      </c>
      <c r="FC74" s="48">
        <v>0</v>
      </c>
      <c r="FD74" s="48">
        <v>0</v>
      </c>
      <c r="FE74" s="48">
        <v>0</v>
      </c>
      <c r="FF74" s="48">
        <v>0</v>
      </c>
      <c r="FG74" s="48">
        <v>0</v>
      </c>
      <c r="FH74" s="48">
        <v>0</v>
      </c>
      <c r="FI74" s="48">
        <v>0</v>
      </c>
      <c r="FJ74" s="48">
        <v>0</v>
      </c>
      <c r="FK74" s="48">
        <v>0</v>
      </c>
      <c r="FL74" s="48">
        <v>0</v>
      </c>
      <c r="FM74" s="48">
        <v>0</v>
      </c>
      <c r="FN74" s="48">
        <v>363.48571428571427</v>
      </c>
      <c r="FO74" s="48">
        <v>0</v>
      </c>
      <c r="FP74" s="48">
        <v>5567969231.6955929</v>
      </c>
      <c r="FQ74" s="48">
        <v>0</v>
      </c>
      <c r="FR74" s="48">
        <v>11240456.260000005</v>
      </c>
      <c r="FS74" s="48">
        <v>0</v>
      </c>
      <c r="FT74" s="48">
        <v>66277754.389999993</v>
      </c>
      <c r="FU74" s="48">
        <v>0</v>
      </c>
      <c r="FV74" s="48">
        <v>2713246397.849998</v>
      </c>
      <c r="FW74" s="48">
        <v>0</v>
      </c>
      <c r="FX74" s="48">
        <v>307677474.58999997</v>
      </c>
      <c r="FY74" s="48">
        <v>0</v>
      </c>
      <c r="FZ74" s="48">
        <v>2405568923.2599983</v>
      </c>
      <c r="GA74" s="48">
        <v>0</v>
      </c>
      <c r="GB74" s="48">
        <v>2777204623.1955943</v>
      </c>
      <c r="GC74" s="48">
        <v>0</v>
      </c>
      <c r="GD74" s="48">
        <v>92019645.779999971</v>
      </c>
      <c r="GE74" s="48">
        <v>0</v>
      </c>
      <c r="GF74" s="48">
        <v>2685184977.4155946</v>
      </c>
      <c r="GG74" s="48">
        <v>0</v>
      </c>
      <c r="GH74" s="48">
        <v>259622472.13792297</v>
      </c>
      <c r="GI74" s="48">
        <v>0</v>
      </c>
      <c r="GJ74" s="48">
        <v>0</v>
      </c>
      <c r="GK74" s="48">
        <v>0</v>
      </c>
      <c r="GL74" s="48">
        <v>0</v>
      </c>
      <c r="GM74" s="48">
        <v>0</v>
      </c>
      <c r="GN74" s="48">
        <v>41196308.040000066</v>
      </c>
      <c r="GO74" s="48">
        <v>5309597.0700000012</v>
      </c>
      <c r="GP74" s="48">
        <v>155344806767.99283</v>
      </c>
      <c r="GQ74" s="48">
        <v>690722956.56999934</v>
      </c>
      <c r="GR74" s="48">
        <v>0</v>
      </c>
      <c r="GS74" s="48">
        <v>0</v>
      </c>
      <c r="GT74" s="48">
        <v>0</v>
      </c>
      <c r="GU74" s="48">
        <v>0</v>
      </c>
      <c r="GV74" s="48">
        <v>0</v>
      </c>
      <c r="GW74" s="48">
        <v>0</v>
      </c>
      <c r="GX74" s="48">
        <v>0</v>
      </c>
      <c r="GY74" s="48">
        <v>0</v>
      </c>
      <c r="GZ74" s="48">
        <v>0</v>
      </c>
      <c r="HA74" s="48">
        <v>0</v>
      </c>
      <c r="HB74" s="48">
        <v>0</v>
      </c>
      <c r="HC74" s="48">
        <v>0</v>
      </c>
      <c r="HD74" s="48">
        <v>0</v>
      </c>
      <c r="HE74" s="48">
        <v>0</v>
      </c>
      <c r="HF74" s="48">
        <v>0</v>
      </c>
      <c r="HG74" s="48">
        <v>0</v>
      </c>
      <c r="HH74" s="48">
        <v>0</v>
      </c>
      <c r="HI74" s="48">
        <v>0</v>
      </c>
      <c r="HJ74" s="48">
        <v>0</v>
      </c>
      <c r="HK74" s="48">
        <v>0</v>
      </c>
      <c r="HL74" s="48">
        <v>0</v>
      </c>
      <c r="HM74" s="48">
        <v>0</v>
      </c>
      <c r="HN74" s="48">
        <v>0</v>
      </c>
      <c r="HO74" s="48">
        <v>0</v>
      </c>
      <c r="HP74" s="48">
        <v>0</v>
      </c>
      <c r="HQ74" s="48">
        <v>0</v>
      </c>
      <c r="HR74" s="48">
        <v>0</v>
      </c>
      <c r="HS74" s="48">
        <v>0</v>
      </c>
      <c r="HT74" s="48">
        <v>0</v>
      </c>
      <c r="HU74" s="48">
        <v>0</v>
      </c>
      <c r="HV74" s="48">
        <v>163917461847.80441</v>
      </c>
      <c r="HW74" s="48">
        <v>696043532.40999937</v>
      </c>
      <c r="HX74" s="48">
        <v>164613505380.21439</v>
      </c>
    </row>
    <row r="75" spans="1:232" ht="13.8">
      <c r="A75" s="57" t="s">
        <v>287</v>
      </c>
      <c r="B75" s="47">
        <v>9003</v>
      </c>
      <c r="C75" s="56" t="s">
        <v>288</v>
      </c>
      <c r="D75" s="48">
        <v>73118696089.518005</v>
      </c>
      <c r="E75" s="48">
        <v>6325188400.5864391</v>
      </c>
      <c r="F75" s="48">
        <v>16935053800.547029</v>
      </c>
      <c r="G75" s="48">
        <v>555667198.56254888</v>
      </c>
      <c r="H75" s="48">
        <v>28478790300.473866</v>
      </c>
      <c r="I75" s="48">
        <v>1761136084.5448284</v>
      </c>
      <c r="J75" s="48">
        <v>27704851988.497116</v>
      </c>
      <c r="K75" s="48">
        <v>4008385117.4790602</v>
      </c>
      <c r="L75" s="48">
        <v>5123338648.381671</v>
      </c>
      <c r="M75" s="48">
        <v>16159293.889999999</v>
      </c>
      <c r="N75" s="48">
        <v>15918756827.999977</v>
      </c>
      <c r="O75" s="48">
        <v>0</v>
      </c>
      <c r="P75" s="48">
        <v>159083129.48999998</v>
      </c>
      <c r="Q75" s="48">
        <v>0</v>
      </c>
      <c r="R75" s="48">
        <v>366138531.06999999</v>
      </c>
      <c r="S75" s="48">
        <v>33868283.479999997</v>
      </c>
      <c r="T75" s="48">
        <v>69917485.539999977</v>
      </c>
      <c r="U75" s="48">
        <v>0</v>
      </c>
      <c r="V75" s="48">
        <v>87001898.329999998</v>
      </c>
      <c r="W75" s="48">
        <v>0</v>
      </c>
      <c r="X75" s="48">
        <v>15455270.449999999</v>
      </c>
      <c r="Y75" s="48">
        <v>0</v>
      </c>
      <c r="Z75" s="48">
        <v>9900563237.2576427</v>
      </c>
      <c r="AA75" s="48">
        <v>282970536.65021253</v>
      </c>
      <c r="AB75" s="48">
        <v>32459984.489999998</v>
      </c>
      <c r="AC75" s="48">
        <v>42250</v>
      </c>
      <c r="AD75" s="48">
        <v>5455243532.4807882</v>
      </c>
      <c r="AE75" s="48">
        <v>1030525607.1361998</v>
      </c>
      <c r="AF75" s="48">
        <v>0</v>
      </c>
      <c r="AG75" s="48">
        <v>0</v>
      </c>
      <c r="AH75" s="48">
        <v>0</v>
      </c>
      <c r="AI75" s="48">
        <v>0</v>
      </c>
      <c r="AJ75" s="48">
        <v>210258460961.2355</v>
      </c>
      <c r="AK75" s="48">
        <v>251033101.69999999</v>
      </c>
      <c r="AL75" s="48">
        <v>3257792692.8966312</v>
      </c>
      <c r="AM75" s="48">
        <v>0</v>
      </c>
      <c r="AN75" s="48">
        <v>15294654567.224264</v>
      </c>
      <c r="AO75" s="48">
        <v>728397615.0000006</v>
      </c>
      <c r="AP75" s="48">
        <v>109222991502.9223</v>
      </c>
      <c r="AQ75" s="48">
        <v>890805666.50999951</v>
      </c>
      <c r="AR75" s="48">
        <v>164403132.51035562</v>
      </c>
      <c r="AS75" s="48">
        <v>0</v>
      </c>
      <c r="AT75" s="48">
        <v>4068418392.1859536</v>
      </c>
      <c r="AU75" s="48">
        <v>42417302.792500004</v>
      </c>
      <c r="AV75" s="48">
        <v>5628245765.4297018</v>
      </c>
      <c r="AW75" s="48">
        <v>923727257.44349992</v>
      </c>
      <c r="AX75" s="48">
        <v>1323169.5499999998</v>
      </c>
      <c r="AY75" s="48">
        <v>114587.82</v>
      </c>
      <c r="AZ75" s="48">
        <v>15358436.209999999</v>
      </c>
      <c r="BA75" s="48">
        <v>377586.4</v>
      </c>
      <c r="BB75" s="48">
        <v>526876033.44322431</v>
      </c>
      <c r="BC75" s="48">
        <v>7606064.2776802219</v>
      </c>
      <c r="BD75" s="48">
        <v>2965286433.5534563</v>
      </c>
      <c r="BE75" s="48">
        <v>15876564.861395814</v>
      </c>
      <c r="BF75" s="48">
        <v>30202043.720000003</v>
      </c>
      <c r="BG75" s="48">
        <v>0</v>
      </c>
      <c r="BH75" s="48">
        <v>390224884.86059505</v>
      </c>
      <c r="BI75" s="48">
        <v>0</v>
      </c>
      <c r="BJ75" s="48">
        <v>1939067240.614198</v>
      </c>
      <c r="BK75" s="48">
        <v>155291669.44</v>
      </c>
      <c r="BL75" s="48">
        <v>1657203346.8841982</v>
      </c>
      <c r="BM75" s="48">
        <v>4772158.57</v>
      </c>
      <c r="BN75" s="48">
        <v>161424863.52000001</v>
      </c>
      <c r="BO75" s="48">
        <v>0</v>
      </c>
      <c r="BP75" s="48">
        <v>391804232.16957456</v>
      </c>
      <c r="BQ75" s="48">
        <v>0</v>
      </c>
      <c r="BR75" s="48">
        <v>55354396.354008891</v>
      </c>
      <c r="BS75" s="48">
        <v>0</v>
      </c>
      <c r="BT75" s="48">
        <v>0</v>
      </c>
      <c r="BU75" s="48">
        <v>0</v>
      </c>
      <c r="BV75" s="48">
        <v>2643775371.8619022</v>
      </c>
      <c r="BW75" s="48">
        <v>90741592.2700001</v>
      </c>
      <c r="BX75" s="48">
        <v>58129445.070009001</v>
      </c>
      <c r="BY75" s="48">
        <v>28500</v>
      </c>
      <c r="BZ75" s="48">
        <v>503331421.0411669</v>
      </c>
      <c r="CA75" s="48">
        <v>866053707.79999983</v>
      </c>
      <c r="CB75" s="48">
        <v>424771798.27539426</v>
      </c>
      <c r="CC75" s="48">
        <v>5906563.0499999989</v>
      </c>
      <c r="CD75" s="48">
        <v>0</v>
      </c>
      <c r="CE75" s="48">
        <v>0</v>
      </c>
      <c r="CF75" s="48">
        <v>0</v>
      </c>
      <c r="CG75" s="48">
        <v>0</v>
      </c>
      <c r="CH75" s="48">
        <v>0</v>
      </c>
      <c r="CI75" s="48">
        <v>0</v>
      </c>
      <c r="CJ75" s="48">
        <v>28941436479.471436</v>
      </c>
      <c r="CK75" s="48">
        <v>191414551.13000003</v>
      </c>
      <c r="CL75" s="48">
        <v>2291942171.6797104</v>
      </c>
      <c r="CM75" s="48">
        <v>19550473.219999995</v>
      </c>
      <c r="CN75" s="48">
        <v>616717840.70745194</v>
      </c>
      <c r="CO75" s="48">
        <v>157756.82</v>
      </c>
      <c r="CP75" s="48">
        <v>0</v>
      </c>
      <c r="CQ75" s="48">
        <v>0</v>
      </c>
      <c r="CR75" s="48">
        <v>887130609.05873489</v>
      </c>
      <c r="CS75" s="48">
        <v>157777.70000000001</v>
      </c>
      <c r="CT75" s="48">
        <v>0</v>
      </c>
      <c r="CU75" s="48">
        <v>0</v>
      </c>
      <c r="CV75" s="48">
        <v>0</v>
      </c>
      <c r="CW75" s="48">
        <v>0</v>
      </c>
      <c r="CX75" s="48">
        <v>139458.06</v>
      </c>
      <c r="CY75" s="48">
        <v>0</v>
      </c>
      <c r="CZ75" s="48">
        <v>325790284.44</v>
      </c>
      <c r="DA75" s="48">
        <v>0</v>
      </c>
      <c r="DB75" s="48">
        <v>5734288.6500000004</v>
      </c>
      <c r="DC75" s="48">
        <v>4829.51</v>
      </c>
      <c r="DD75" s="48">
        <v>14871200559.632935</v>
      </c>
      <c r="DE75" s="48">
        <v>235728250.56991002</v>
      </c>
      <c r="DF75" s="48">
        <v>868960722.04955447</v>
      </c>
      <c r="DG75" s="48">
        <v>0</v>
      </c>
      <c r="DH75" s="48">
        <v>0</v>
      </c>
      <c r="DI75" s="48">
        <v>0</v>
      </c>
      <c r="DJ75" s="48">
        <v>0</v>
      </c>
      <c r="DK75" s="48">
        <v>0</v>
      </c>
      <c r="DL75" s="48">
        <v>5465725.96</v>
      </c>
      <c r="DM75" s="48">
        <v>80483.81</v>
      </c>
      <c r="DN75" s="48">
        <v>2001710019.0054419</v>
      </c>
      <c r="DO75" s="48">
        <v>212932256.98000002</v>
      </c>
      <c r="DP75" s="48">
        <v>111734819.18290699</v>
      </c>
      <c r="DQ75" s="48">
        <v>363155323.30179238</v>
      </c>
      <c r="DR75" s="48">
        <v>948242.98</v>
      </c>
      <c r="DS75" s="48">
        <v>0</v>
      </c>
      <c r="DT75" s="48">
        <v>39650203.670161195</v>
      </c>
      <c r="DU75" s="48">
        <v>10665.07</v>
      </c>
      <c r="DV75" s="48">
        <v>364234295.86035311</v>
      </c>
      <c r="DW75" s="48">
        <v>156134372.5</v>
      </c>
      <c r="DX75" s="48">
        <v>5361106129.765728</v>
      </c>
      <c r="DY75" s="48">
        <v>4807351.7300000004</v>
      </c>
      <c r="DZ75" s="48">
        <v>0</v>
      </c>
      <c r="EA75" s="48">
        <v>0</v>
      </c>
      <c r="EB75" s="48">
        <v>13204926659.015167</v>
      </c>
      <c r="EC75" s="48">
        <v>47914199.078900002</v>
      </c>
      <c r="ED75" s="48">
        <v>1238489692.2432678</v>
      </c>
      <c r="EE75" s="48">
        <v>12934493.893309999</v>
      </c>
      <c r="EF75" s="48">
        <v>11488754071.816811</v>
      </c>
      <c r="EG75" s="48">
        <v>380670373.79635441</v>
      </c>
      <c r="EH75" s="48">
        <v>12867685058.686432</v>
      </c>
      <c r="EI75" s="48">
        <v>45490264.530165598</v>
      </c>
      <c r="EJ75" s="48">
        <v>0</v>
      </c>
      <c r="EK75" s="48">
        <v>0</v>
      </c>
      <c r="EL75" s="48">
        <v>0</v>
      </c>
      <c r="EM75" s="48">
        <v>0</v>
      </c>
      <c r="EN75" s="48">
        <v>1965368657.3079371</v>
      </c>
      <c r="EO75" s="48">
        <v>90157.49</v>
      </c>
      <c r="EP75" s="48">
        <v>0</v>
      </c>
      <c r="EQ75" s="48">
        <v>0</v>
      </c>
      <c r="ER75" s="48">
        <v>143185661.09405002</v>
      </c>
      <c r="ES75" s="48">
        <v>0</v>
      </c>
      <c r="ET75" s="48">
        <v>0</v>
      </c>
      <c r="EU75" s="48">
        <v>0</v>
      </c>
      <c r="EV75" s="48">
        <v>155253419.56999999</v>
      </c>
      <c r="EW75" s="48">
        <v>74780548.719999999</v>
      </c>
      <c r="EX75" s="48">
        <v>1370983732.9452002</v>
      </c>
      <c r="EY75" s="48">
        <v>0</v>
      </c>
      <c r="EZ75" s="48">
        <v>33166171144.508873</v>
      </c>
      <c r="FA75" s="48">
        <v>0</v>
      </c>
      <c r="FB75" s="48">
        <v>382535172.537651</v>
      </c>
      <c r="FC75" s="48">
        <v>0</v>
      </c>
      <c r="FD75" s="48">
        <v>14334296794.080851</v>
      </c>
      <c r="FE75" s="48">
        <v>0</v>
      </c>
      <c r="FF75" s="48">
        <v>17712711.920000002</v>
      </c>
      <c r="FG75" s="48">
        <v>936599.63999999897</v>
      </c>
      <c r="FH75" s="48">
        <v>2952866.38</v>
      </c>
      <c r="FI75" s="48">
        <v>0</v>
      </c>
      <c r="FJ75" s="48">
        <v>479592419.02909994</v>
      </c>
      <c r="FK75" s="48">
        <v>0</v>
      </c>
      <c r="FL75" s="48">
        <v>2571865066.2957001</v>
      </c>
      <c r="FM75" s="48">
        <v>0</v>
      </c>
      <c r="FN75" s="48">
        <v>689077651.60599494</v>
      </c>
      <c r="FO75" s="48">
        <v>0.1</v>
      </c>
      <c r="FP75" s="48">
        <v>176918498333.70874</v>
      </c>
      <c r="FQ75" s="48">
        <v>375610597.84999996</v>
      </c>
      <c r="FR75" s="48">
        <v>173915509.04650313</v>
      </c>
      <c r="FS75" s="48">
        <v>3600</v>
      </c>
      <c r="FT75" s="48">
        <v>319233934.37032783</v>
      </c>
      <c r="FU75" s="48">
        <v>0</v>
      </c>
      <c r="FV75" s="48">
        <v>70233120207.922379</v>
      </c>
      <c r="FW75" s="48">
        <v>0</v>
      </c>
      <c r="FX75" s="48">
        <v>10191786364.404219</v>
      </c>
      <c r="FY75" s="48">
        <v>0</v>
      </c>
      <c r="FZ75" s="48">
        <v>60041333843.518173</v>
      </c>
      <c r="GA75" s="48">
        <v>0</v>
      </c>
      <c r="GB75" s="48">
        <v>106192228682.36948</v>
      </c>
      <c r="GC75" s="48">
        <v>375606997.84999996</v>
      </c>
      <c r="GD75" s="48">
        <v>22585174798.30447</v>
      </c>
      <c r="GE75" s="48">
        <v>65737165.219999999</v>
      </c>
      <c r="GF75" s="48">
        <v>83607053884.065018</v>
      </c>
      <c r="GG75" s="48">
        <v>309869832.62999994</v>
      </c>
      <c r="GH75" s="48">
        <v>1992223301.7507093</v>
      </c>
      <c r="GI75" s="48">
        <v>3436504.3399999994</v>
      </c>
      <c r="GJ75" s="48">
        <v>2344002326.3199997</v>
      </c>
      <c r="GK75" s="48">
        <v>0</v>
      </c>
      <c r="GL75" s="48">
        <v>729901.11</v>
      </c>
      <c r="GM75" s="48">
        <v>0</v>
      </c>
      <c r="GN75" s="48">
        <v>41196308.040000066</v>
      </c>
      <c r="GO75" s="48">
        <v>5309597.0700000012</v>
      </c>
      <c r="GP75" s="48">
        <v>155344806767.99283</v>
      </c>
      <c r="GQ75" s="48">
        <v>690722956.56999934</v>
      </c>
      <c r="GR75" s="48">
        <v>0</v>
      </c>
      <c r="GS75" s="48">
        <v>0</v>
      </c>
      <c r="GT75" s="48">
        <v>0</v>
      </c>
      <c r="GU75" s="48">
        <v>0</v>
      </c>
      <c r="GV75" s="48">
        <v>0</v>
      </c>
      <c r="GW75" s="48">
        <v>0</v>
      </c>
      <c r="GX75" s="48">
        <v>0</v>
      </c>
      <c r="GY75" s="48">
        <v>0</v>
      </c>
      <c r="GZ75" s="48">
        <v>0</v>
      </c>
      <c r="HA75" s="48">
        <v>0</v>
      </c>
      <c r="HB75" s="48">
        <v>0</v>
      </c>
      <c r="HC75" s="48">
        <v>0</v>
      </c>
      <c r="HD75" s="48">
        <v>0</v>
      </c>
      <c r="HE75" s="48">
        <v>0</v>
      </c>
      <c r="HF75" s="48">
        <v>0</v>
      </c>
      <c r="HG75" s="48">
        <v>0</v>
      </c>
      <c r="HH75" s="48">
        <v>0</v>
      </c>
      <c r="HI75" s="48">
        <v>0</v>
      </c>
      <c r="HJ75" s="48">
        <v>0</v>
      </c>
      <c r="HK75" s="48">
        <v>0</v>
      </c>
      <c r="HL75" s="48">
        <v>0</v>
      </c>
      <c r="HM75" s="48">
        <v>0</v>
      </c>
      <c r="HN75" s="48">
        <v>0</v>
      </c>
      <c r="HO75" s="48">
        <v>0</v>
      </c>
      <c r="HP75" s="48">
        <v>0</v>
      </c>
      <c r="HQ75" s="48">
        <v>0</v>
      </c>
      <c r="HR75" s="48">
        <v>0</v>
      </c>
      <c r="HS75" s="48">
        <v>0</v>
      </c>
      <c r="HT75" s="48">
        <v>0</v>
      </c>
      <c r="HU75" s="48">
        <v>0</v>
      </c>
      <c r="HV75" s="48">
        <v>957319964334.6748</v>
      </c>
      <c r="HW75" s="48">
        <v>14493934695.098356</v>
      </c>
      <c r="HX75" s="48">
        <v>971813899029.77307</v>
      </c>
    </row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</sheetData>
  <mergeCells count="114">
    <mergeCell ref="D5:E5"/>
    <mergeCell ref="F5:G5"/>
    <mergeCell ref="H5:I5"/>
    <mergeCell ref="J5:K5"/>
    <mergeCell ref="L5:M5"/>
    <mergeCell ref="N5:O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BX5:BY5"/>
    <mergeCell ref="BZ5:CA5"/>
    <mergeCell ref="CB5:CC5"/>
    <mergeCell ref="CD5:CE5"/>
    <mergeCell ref="CF5:CG5"/>
    <mergeCell ref="CH5:CI5"/>
    <mergeCell ref="BL5:BM5"/>
    <mergeCell ref="BN5:BO5"/>
    <mergeCell ref="BP5:BQ5"/>
    <mergeCell ref="BR5:BS5"/>
    <mergeCell ref="BT5:BU5"/>
    <mergeCell ref="BV5:BW5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DT5:DU5"/>
    <mergeCell ref="DV5:DW5"/>
    <mergeCell ref="DX5:DY5"/>
    <mergeCell ref="DZ5:EA5"/>
    <mergeCell ref="EB5:EC5"/>
    <mergeCell ref="ED5:EE5"/>
    <mergeCell ref="DH5:DI5"/>
    <mergeCell ref="DJ5:DK5"/>
    <mergeCell ref="DL5:DM5"/>
    <mergeCell ref="DN5:DO5"/>
    <mergeCell ref="DP5:DQ5"/>
    <mergeCell ref="DR5:DS5"/>
    <mergeCell ref="ER5:ES5"/>
    <mergeCell ref="ET5:EU5"/>
    <mergeCell ref="EV5:EW5"/>
    <mergeCell ref="EX5:EY5"/>
    <mergeCell ref="EZ5:FA5"/>
    <mergeCell ref="FB5:FC5"/>
    <mergeCell ref="EF5:EG5"/>
    <mergeCell ref="EH5:EI5"/>
    <mergeCell ref="EJ5:EK5"/>
    <mergeCell ref="EL5:EM5"/>
    <mergeCell ref="EN5:EO5"/>
    <mergeCell ref="EP5:EQ5"/>
    <mergeCell ref="FP5:FQ5"/>
    <mergeCell ref="FR5:FS5"/>
    <mergeCell ref="FT5:FU5"/>
    <mergeCell ref="FV5:FW5"/>
    <mergeCell ref="FX5:FY5"/>
    <mergeCell ref="FZ5:GA5"/>
    <mergeCell ref="FD5:FE5"/>
    <mergeCell ref="FF5:FG5"/>
    <mergeCell ref="FH5:FI5"/>
    <mergeCell ref="FJ5:FK5"/>
    <mergeCell ref="FL5:FM5"/>
    <mergeCell ref="FN5:FO5"/>
    <mergeCell ref="GN5:GO5"/>
    <mergeCell ref="GP5:GQ5"/>
    <mergeCell ref="GR5:GS5"/>
    <mergeCell ref="GT5:GU5"/>
    <mergeCell ref="GV5:GW5"/>
    <mergeCell ref="GX5:GY5"/>
    <mergeCell ref="GB5:GC5"/>
    <mergeCell ref="GD5:GE5"/>
    <mergeCell ref="GF5:GG5"/>
    <mergeCell ref="GH5:GI5"/>
    <mergeCell ref="GJ5:GK5"/>
    <mergeCell ref="GL5:GM5"/>
    <mergeCell ref="HL5:HM5"/>
    <mergeCell ref="HN5:HO5"/>
    <mergeCell ref="HP5:HQ5"/>
    <mergeCell ref="HR5:HS5"/>
    <mergeCell ref="HT5:HU5"/>
    <mergeCell ref="HV5:HW5"/>
    <mergeCell ref="GZ5:HA5"/>
    <mergeCell ref="HB5:HC5"/>
    <mergeCell ref="HD5:HE5"/>
    <mergeCell ref="HF5:HG5"/>
    <mergeCell ref="HH5:HI5"/>
    <mergeCell ref="HJ5:HK5"/>
  </mergeCells>
  <pageMargins left="0.2" right="0.75" top="0.52" bottom="0.52" header="0.5" footer="0.5"/>
  <pageSetup paperSize="9" scale="4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33</vt:i4>
      </vt:variant>
      <vt:variant>
        <vt:lpstr>Adlandırılmış Aralıklar</vt:lpstr>
      </vt:variant>
      <vt:variant>
        <vt:i4>1</vt:i4>
      </vt:variant>
    </vt:vector>
  </HeadingPairs>
  <TitlesOfParts>
    <vt:vector size="34" baseType="lpstr">
      <vt:lpstr>Genel</vt:lpstr>
      <vt:lpstr>Branş Bazlı Analiz</vt:lpstr>
      <vt:lpstr>Karşılaştırmalı Prim Üretimi</vt:lpstr>
      <vt:lpstr>Hayatdışı</vt:lpstr>
      <vt:lpstr>Hayat</vt:lpstr>
      <vt:lpstr>Kaza</vt:lpstr>
      <vt:lpstr>Hastalık-Sağlık</vt:lpstr>
      <vt:lpstr>Kara Araçları</vt:lpstr>
      <vt:lpstr>Kasko</vt:lpstr>
      <vt:lpstr>Raylı Araçlar</vt:lpstr>
      <vt:lpstr>Hava Araçları</vt:lpstr>
      <vt:lpstr>Su Araçları</vt:lpstr>
      <vt:lpstr>Nakliyat</vt:lpstr>
      <vt:lpstr>Yangın ve Doğal Afetler</vt:lpstr>
      <vt:lpstr>Genel Zararlar</vt:lpstr>
      <vt:lpstr>Kara Araçları Sorumluluk</vt:lpstr>
      <vt:lpstr>Trafik</vt:lpstr>
      <vt:lpstr>Hava Araçları Sorumluluk</vt:lpstr>
      <vt:lpstr>Su Araçları Sorumluluk</vt:lpstr>
      <vt:lpstr>Genel Sorumluluk</vt:lpstr>
      <vt:lpstr>Kredi</vt:lpstr>
      <vt:lpstr>Kefalet</vt:lpstr>
      <vt:lpstr>Finansal Kayıplar</vt:lpstr>
      <vt:lpstr>Hukuksal Koruma</vt:lpstr>
      <vt:lpstr>Destek</vt:lpstr>
      <vt:lpstr>Dev.Dest.Tarım Sigortaları</vt:lpstr>
      <vt:lpstr>Mühendislik Sigortaları</vt:lpstr>
      <vt:lpstr>H-Hayat Toplam</vt:lpstr>
      <vt:lpstr>H-Hastalık Sağlık</vt:lpstr>
      <vt:lpstr>Hayat Grubu Toplam</vt:lpstr>
      <vt:lpstr>Direkt</vt:lpstr>
      <vt:lpstr>Endirekt</vt:lpstr>
      <vt:lpstr>Toplam</vt:lpstr>
      <vt:lpstr>Branşlar4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Kebire Kır</dc:creator>
  <cp:lastModifiedBy>Kebire Kır</cp:lastModifiedBy>
  <dcterms:created xsi:type="dcterms:W3CDTF">2026-09-16T10:00:37Z</dcterms:created>
  <dcterms:modified xsi:type="dcterms:W3CDTF">2026-09-16T10:36:59Z</dcterms:modified>
</cp:coreProperties>
</file>